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DieseArbeitsmappe"/>
  <mc:AlternateContent xmlns:mc="http://schemas.openxmlformats.org/markup-compatibility/2006">
    <mc:Choice Requires="x15">
      <x15ac:absPath xmlns:x15ac="http://schemas.microsoft.com/office/spreadsheetml/2010/11/ac" url="C:\Users\Fred Neumann\Desktop\Blog\0_Diagramm\"/>
    </mc:Choice>
  </mc:AlternateContent>
  <xr:revisionPtr revIDLastSave="0" documentId="13_ncr:1_{A7DEAE4B-8BDC-4E45-BEF5-3CA34050979D}" xr6:coauthVersionLast="46" xr6:coauthVersionMax="46" xr10:uidLastSave="{00000000-0000-0000-0000-000000000000}"/>
  <bookViews>
    <workbookView xWindow="-108" yWindow="-108" windowWidth="23256" windowHeight="12576" activeTab="6" xr2:uid="{00000000-000D-0000-FFFF-FFFF00000000}"/>
  </bookViews>
  <sheets>
    <sheet name="Kapitalplan" sheetId="20" r:id="rId1"/>
    <sheet name="Info" sheetId="4" r:id="rId2"/>
    <sheet name="Dia_Gesamt" sheetId="17" r:id="rId3"/>
    <sheet name="bets" sheetId="11" r:id="rId4"/>
    <sheet name="Spiele" sheetId="15" r:id="rId5"/>
    <sheet name="Monat" sheetId="9" r:id="rId6"/>
    <sheet name="Head" sheetId="16" r:id="rId7"/>
    <sheet name="Märkte" sheetId="21" r:id="rId8"/>
  </sheets>
  <definedNames>
    <definedName name="Ende" localSheetId="4">Spiele!#REF!</definedName>
    <definedName name="Ende">bets!$P$2</definedName>
    <definedName name="Start" localSheetId="4">Spiele!#REF!</definedName>
    <definedName name="Start">bets!$P$1</definedName>
    <definedName name="XWerte3" localSheetId="4">OFFSET(Spiele!#REF!,Spiele!#REF!,0,Spiele!#REF!,1)</definedName>
    <definedName name="XWerte3">OFFSET(bets!$A$10,bets!$S$1,0,bets!$S$3,1)</definedName>
    <definedName name="YWerte3" localSheetId="4">OFFSET(Spiele!#REF!,Spiele!#REF!,0,Spiele!#REF!,1)</definedName>
    <definedName name="YWerte3">OFFSET(bets!$K$10,bets!$S$1,0,bets!$S$3,1)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6" l="1"/>
  <c r="G38" i="16"/>
  <c r="D37" i="16"/>
  <c r="D38" i="16"/>
  <c r="G36" i="16"/>
  <c r="D36" i="16"/>
  <c r="W17" i="17" l="1"/>
  <c r="X17" i="17"/>
  <c r="Y17" i="17"/>
  <c r="Z17" i="17"/>
  <c r="D3" i="17"/>
  <c r="W16" i="17"/>
  <c r="X16" i="17"/>
  <c r="Y16" i="17"/>
  <c r="Z16" i="17"/>
  <c r="W15" i="17"/>
  <c r="X15" i="17"/>
  <c r="Y15" i="17"/>
  <c r="Z15" i="17"/>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72" i="20"/>
  <c r="F7" i="20"/>
  <c r="F6"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44" i="20"/>
  <c r="E7" i="20"/>
  <c r="E6" i="20"/>
  <c r="B44" i="20"/>
  <c r="D44" i="20"/>
  <c r="B45" i="20"/>
  <c r="D45" i="20"/>
  <c r="B46" i="20"/>
  <c r="D46" i="20"/>
  <c r="B47" i="20"/>
  <c r="D47" i="20"/>
  <c r="B48" i="20"/>
  <c r="D48" i="20"/>
  <c r="B49" i="20"/>
  <c r="D49" i="20"/>
  <c r="B50" i="20"/>
  <c r="D50" i="20"/>
  <c r="B51" i="20"/>
  <c r="D51" i="20"/>
  <c r="B52" i="20"/>
  <c r="D52" i="20"/>
  <c r="B53" i="20"/>
  <c r="D53" i="20"/>
  <c r="B54" i="20"/>
  <c r="D54" i="20"/>
  <c r="B55" i="20"/>
  <c r="D55" i="20"/>
  <c r="B56" i="20"/>
  <c r="D56" i="20"/>
  <c r="B57" i="20"/>
  <c r="D57" i="20"/>
  <c r="B58" i="20"/>
  <c r="D58" i="20"/>
  <c r="B59" i="20"/>
  <c r="D59" i="20"/>
  <c r="B60" i="20"/>
  <c r="D60" i="20"/>
  <c r="B61" i="20"/>
  <c r="D61" i="20"/>
  <c r="B62" i="20"/>
  <c r="D62" i="20"/>
  <c r="B63" i="20"/>
  <c r="D63" i="20"/>
  <c r="B64" i="20"/>
  <c r="D64" i="20"/>
  <c r="B65" i="20"/>
  <c r="D65" i="20"/>
  <c r="B66" i="20"/>
  <c r="D66" i="20"/>
  <c r="B67" i="20"/>
  <c r="D67" i="20"/>
  <c r="B68" i="20"/>
  <c r="D68" i="20"/>
  <c r="B69" i="20"/>
  <c r="D69" i="20"/>
  <c r="B70" i="20"/>
  <c r="D70" i="20"/>
  <c r="B71" i="20"/>
  <c r="D71" i="20"/>
  <c r="B72" i="20"/>
  <c r="D72" i="20"/>
  <c r="B73" i="20"/>
  <c r="D73" i="20"/>
  <c r="B74" i="20"/>
  <c r="D74" i="20"/>
  <c r="B75" i="20"/>
  <c r="D75" i="20"/>
  <c r="B76" i="20"/>
  <c r="D76" i="20"/>
  <c r="B77" i="20"/>
  <c r="D77" i="20"/>
  <c r="B78" i="20"/>
  <c r="D78" i="20"/>
  <c r="B79" i="20"/>
  <c r="D79" i="20"/>
  <c r="B80" i="20"/>
  <c r="D80" i="20"/>
  <c r="B81" i="20"/>
  <c r="D81" i="20"/>
  <c r="B82" i="20"/>
  <c r="D82" i="20"/>
  <c r="B83" i="20"/>
  <c r="D83" i="20"/>
  <c r="B84" i="20"/>
  <c r="D84" i="20"/>
  <c r="B85" i="20"/>
  <c r="D85" i="20"/>
  <c r="B86" i="20"/>
  <c r="D86" i="20"/>
  <c r="B87" i="20"/>
  <c r="D87" i="20"/>
  <c r="B88" i="20"/>
  <c r="D88" i="20"/>
  <c r="B89" i="20"/>
  <c r="D89" i="20"/>
  <c r="B90" i="20"/>
  <c r="D90" i="20"/>
  <c r="B91" i="20"/>
  <c r="D91" i="20"/>
  <c r="B92" i="20"/>
  <c r="D92" i="20"/>
  <c r="B93" i="20"/>
  <c r="D93" i="20"/>
  <c r="B94" i="20"/>
  <c r="D94" i="20"/>
  <c r="B95" i="20"/>
  <c r="D95" i="20"/>
  <c r="B96" i="20"/>
  <c r="D96" i="20"/>
  <c r="B97" i="20"/>
  <c r="D97" i="20"/>
  <c r="B98" i="20"/>
  <c r="D98" i="20"/>
  <c r="B99" i="20"/>
  <c r="D99" i="20"/>
  <c r="B100" i="20"/>
  <c r="D100" i="20"/>
  <c r="B101" i="20"/>
  <c r="D101" i="20"/>
  <c r="B102" i="20"/>
  <c r="D102" i="20"/>
  <c r="W13" i="17"/>
  <c r="X13" i="17"/>
  <c r="Y13" i="17"/>
  <c r="Z13" i="17"/>
  <c r="W14" i="17"/>
  <c r="X14" i="17"/>
  <c r="Y14" i="17"/>
  <c r="Z14" i="17"/>
  <c r="W12" i="17"/>
  <c r="X12" i="17"/>
  <c r="Y12" i="17"/>
  <c r="Z12" i="17"/>
  <c r="W10" i="17"/>
  <c r="X10" i="17"/>
  <c r="Y10" i="17"/>
  <c r="Z10" i="17"/>
  <c r="W11" i="17"/>
  <c r="X11" i="17"/>
  <c r="Y11" i="17"/>
  <c r="Z11" i="17"/>
  <c r="W9" i="17" l="1"/>
  <c r="X9" i="17"/>
  <c r="Y9" i="17"/>
  <c r="Z9" i="17"/>
  <c r="B1" i="17" l="1"/>
  <c r="Y4" i="17"/>
  <c r="Y5" i="17"/>
  <c r="Y6" i="17"/>
  <c r="Y7" i="17"/>
  <c r="Y8" i="17"/>
  <c r="Y3" i="17"/>
  <c r="K2" i="17"/>
  <c r="K3" i="17"/>
  <c r="D6" i="20" l="1"/>
  <c r="D7" i="20" s="1"/>
  <c r="B42" i="20"/>
  <c r="D42" i="20"/>
  <c r="E42" i="20" s="1"/>
  <c r="B43" i="20"/>
  <c r="D43" i="20"/>
  <c r="E43" i="20" s="1"/>
  <c r="B12" i="20" l="1"/>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280" i="20"/>
  <c r="B11" i="20"/>
  <c r="D280" i="20"/>
  <c r="E280" i="20" s="1"/>
  <c r="D41" i="20"/>
  <c r="E41" i="20" s="1"/>
  <c r="D40" i="20"/>
  <c r="E40" i="20" s="1"/>
  <c r="D39" i="20"/>
  <c r="E39" i="20" s="1"/>
  <c r="D38" i="20"/>
  <c r="E38" i="20" s="1"/>
  <c r="D37" i="20"/>
  <c r="E37" i="20" s="1"/>
  <c r="D36" i="20"/>
  <c r="E36" i="20" s="1"/>
  <c r="D35" i="20"/>
  <c r="E35" i="20" s="1"/>
  <c r="D34" i="20"/>
  <c r="E34" i="20" s="1"/>
  <c r="D33" i="20"/>
  <c r="E33" i="20" s="1"/>
  <c r="D32" i="20"/>
  <c r="E32" i="20" s="1"/>
  <c r="D31" i="20"/>
  <c r="E31" i="20" s="1"/>
  <c r="D30" i="20"/>
  <c r="E30" i="20" s="1"/>
  <c r="D29" i="20"/>
  <c r="E29" i="20" s="1"/>
  <c r="D28" i="20"/>
  <c r="E28" i="20" s="1"/>
  <c r="D27" i="20"/>
  <c r="E27" i="20" s="1"/>
  <c r="D26" i="20"/>
  <c r="E26" i="20" s="1"/>
  <c r="D25" i="20"/>
  <c r="E25" i="20" s="1"/>
  <c r="D24" i="20"/>
  <c r="E24" i="20" s="1"/>
  <c r="D23" i="20"/>
  <c r="E23" i="20" s="1"/>
  <c r="D22" i="20"/>
  <c r="E22" i="20" s="1"/>
  <c r="D21" i="20"/>
  <c r="E21" i="20" s="1"/>
  <c r="D20" i="20"/>
  <c r="E20" i="20" s="1"/>
  <c r="D19" i="20"/>
  <c r="E19" i="20" s="1"/>
  <c r="D18" i="20"/>
  <c r="E18" i="20" s="1"/>
  <c r="D17" i="20"/>
  <c r="E17" i="20" s="1"/>
  <c r="D16" i="20"/>
  <c r="E16" i="20" s="1"/>
  <c r="D15" i="20"/>
  <c r="E15" i="20" s="1"/>
  <c r="D14" i="20"/>
  <c r="E14" i="20" s="1"/>
  <c r="D13" i="20"/>
  <c r="E13" i="20" s="1"/>
  <c r="D12" i="20"/>
  <c r="E12" i="20" s="1"/>
  <c r="F11" i="20"/>
  <c r="D11" i="20"/>
  <c r="E11" i="20" s="1"/>
  <c r="H11" i="20" l="1"/>
  <c r="G11" i="20" s="1"/>
  <c r="F12" i="20" s="1"/>
  <c r="H12" i="20" s="1"/>
  <c r="G12" i="20" s="1"/>
  <c r="F13" i="20" s="1"/>
  <c r="H13" i="20" l="1"/>
  <c r="G13" i="20" s="1"/>
  <c r="F14" i="20" s="1"/>
  <c r="H14" i="20" l="1"/>
  <c r="G14" i="20" s="1"/>
  <c r="F15" i="20" s="1"/>
  <c r="R1" i="17"/>
  <c r="H15" i="20" l="1"/>
  <c r="G15" i="20" s="1"/>
  <c r="F16" i="20" s="1"/>
  <c r="H16" i="20" l="1"/>
  <c r="G16" i="20" s="1"/>
  <c r="F17" i="20" s="1"/>
  <c r="H17" i="20" l="1"/>
  <c r="G17" i="20" s="1"/>
  <c r="F18" i="20" s="1"/>
  <c r="H18" i="20" l="1"/>
  <c r="G18" i="20" s="1"/>
  <c r="F19" i="20" s="1"/>
  <c r="H19" i="20" l="1"/>
  <c r="G19" i="20" s="1"/>
  <c r="F20" i="20" s="1"/>
  <c r="H20" i="20" l="1"/>
  <c r="G20" i="20" s="1"/>
  <c r="F21" i="20" s="1"/>
  <c r="H21" i="20" l="1"/>
  <c r="G21" i="20" s="1"/>
  <c r="F22" i="20" s="1"/>
  <c r="X4" i="17"/>
  <c r="X5" i="17"/>
  <c r="X6" i="17"/>
  <c r="X7" i="17"/>
  <c r="X8" i="17"/>
  <c r="X3" i="17"/>
  <c r="H22" i="20" l="1"/>
  <c r="G22" i="20" s="1"/>
  <c r="F23" i="20" s="1"/>
  <c r="H23" i="20" l="1"/>
  <c r="G23" i="20" s="1"/>
  <c r="F24" i="20" s="1"/>
  <c r="Z4" i="17"/>
  <c r="Z5" i="17"/>
  <c r="Z6" i="17"/>
  <c r="Z7" i="17"/>
  <c r="Z8" i="17"/>
  <c r="Z3" i="17"/>
  <c r="H24" i="20" l="1"/>
  <c r="G24" i="20" s="1"/>
  <c r="F25" i="20" s="1"/>
  <c r="H25" i="20" l="1"/>
  <c r="G25" i="20" s="1"/>
  <c r="F26" i="20" s="1"/>
  <c r="W8" i="17"/>
  <c r="H26" i="20" l="1"/>
  <c r="G26" i="20" s="1"/>
  <c r="F27" i="20" s="1"/>
  <c r="W7" i="17"/>
  <c r="H27" i="20" l="1"/>
  <c r="G27" i="20" s="1"/>
  <c r="F28" i="20" s="1"/>
  <c r="S33" i="16"/>
  <c r="H28" i="20" l="1"/>
  <c r="G28" i="20" s="1"/>
  <c r="F29" i="20" s="1"/>
  <c r="A4" i="17"/>
  <c r="W4" i="17"/>
  <c r="W5" i="17"/>
  <c r="W6" i="17"/>
  <c r="W3" i="17"/>
  <c r="H29" i="20" l="1"/>
  <c r="G29" i="20" s="1"/>
  <c r="F30" i="20" s="1"/>
  <c r="Q33" i="16"/>
  <c r="P33" i="16"/>
  <c r="H30" i="20" l="1"/>
  <c r="G30" i="20" s="1"/>
  <c r="F31" i="20" s="1"/>
  <c r="S31" i="16"/>
  <c r="Q31" i="16"/>
  <c r="P31" i="16"/>
  <c r="H31" i="20" l="1"/>
  <c r="G31" i="20" s="1"/>
  <c r="F32" i="20" s="1"/>
  <c r="P1" i="11"/>
  <c r="S1" i="11" s="1"/>
  <c r="H32" i="20" l="1"/>
  <c r="G32" i="20" s="1"/>
  <c r="F33" i="20" s="1"/>
  <c r="O7" i="11"/>
  <c r="H33" i="20" l="1"/>
  <c r="G33" i="20" s="1"/>
  <c r="F34" i="20" s="1"/>
  <c r="P2" i="11"/>
  <c r="S2" i="11" s="1"/>
  <c r="H34" i="20" l="1"/>
  <c r="G34" i="20" s="1"/>
  <c r="F35" i="20" s="1"/>
  <c r="S3" i="11"/>
  <c r="H35" i="20" l="1"/>
  <c r="G35" i="20" s="1"/>
  <c r="F36" i="20" s="1"/>
  <c r="H36" i="20" l="1"/>
  <c r="G36" i="20" s="1"/>
  <c r="F37" i="20" s="1"/>
  <c r="H37" i="20" l="1"/>
  <c r="G37" i="20" s="1"/>
  <c r="F38" i="20" s="1"/>
  <c r="H38" i="20" l="1"/>
  <c r="G38" i="20" s="1"/>
  <c r="F39" i="20" s="1"/>
  <c r="H39" i="20" l="1"/>
  <c r="G39" i="20" s="1"/>
  <c r="F40" i="20" s="1"/>
  <c r="H40" i="20" l="1"/>
  <c r="G40" i="20" s="1"/>
  <c r="F41" i="20" s="1"/>
  <c r="H41" i="20" l="1"/>
  <c r="G41" i="20" s="1"/>
  <c r="F42" i="20" l="1"/>
  <c r="H42" i="20" s="1"/>
  <c r="G42" i="20" s="1"/>
  <c r="F43" i="20" s="1"/>
  <c r="H43" i="20" s="1"/>
  <c r="G43" i="20" s="1"/>
  <c r="D5" i="20" l="1"/>
  <c r="F44" i="20"/>
  <c r="H44" i="20" s="1"/>
  <c r="G44" i="20" s="1"/>
  <c r="F45" i="20" s="1"/>
  <c r="H45" i="20" s="1"/>
  <c r="G45" i="20" s="1"/>
  <c r="F46" i="20" s="1"/>
  <c r="H46" i="20" s="1"/>
  <c r="G46" i="20" s="1"/>
  <c r="F47" i="20" s="1"/>
  <c r="H47" i="20" s="1"/>
  <c r="G47" i="20" s="1"/>
  <c r="F48" i="20" s="1"/>
  <c r="H48" i="20" s="1"/>
  <c r="G48" i="20" s="1"/>
  <c r="F49" i="20" s="1"/>
  <c r="H49" i="20" s="1"/>
  <c r="G49" i="20" s="1"/>
  <c r="F50" i="20" s="1"/>
  <c r="H50" i="20" s="1"/>
  <c r="G50" i="20" s="1"/>
  <c r="F51" i="20" s="1"/>
  <c r="H51" i="20" s="1"/>
  <c r="G51" i="20" s="1"/>
  <c r="F52" i="20" s="1"/>
  <c r="E4" i="20"/>
  <c r="H52" i="20" l="1"/>
  <c r="G52" i="20" s="1"/>
  <c r="F53" i="20" s="1"/>
  <c r="H53" i="20" s="1"/>
  <c r="G53" i="20" s="1"/>
  <c r="F54" i="20" s="1"/>
  <c r="H54" i="20" s="1"/>
  <c r="G54" i="20" s="1"/>
  <c r="F55" i="20" s="1"/>
  <c r="H55" i="20" l="1"/>
  <c r="G55" i="20" s="1"/>
  <c r="F56" i="20" s="1"/>
  <c r="H56" i="20" l="1"/>
  <c r="G56" i="20" s="1"/>
  <c r="F57" i="20" s="1"/>
  <c r="H57" i="20" l="1"/>
  <c r="G57" i="20" s="1"/>
  <c r="F58" i="20" s="1"/>
  <c r="H58" i="20" l="1"/>
  <c r="G58" i="20" s="1"/>
  <c r="F59" i="20" s="1"/>
  <c r="H59" i="20" l="1"/>
  <c r="G59" i="20" s="1"/>
  <c r="F60" i="20" s="1"/>
  <c r="H60" i="20" s="1"/>
  <c r="G60" i="20" s="1"/>
  <c r="F61" i="20" s="1"/>
  <c r="H61" i="20" s="1"/>
  <c r="G61" i="20" s="1"/>
  <c r="F62" i="20" s="1"/>
  <c r="H62" i="20" l="1"/>
  <c r="G62" i="20" s="1"/>
  <c r="F63" i="20" s="1"/>
  <c r="H63" i="20" l="1"/>
  <c r="G63" i="20" s="1"/>
  <c r="F64" i="20" s="1"/>
  <c r="H64" i="20" l="1"/>
  <c r="G64" i="20" s="1"/>
  <c r="F65" i="20" s="1"/>
  <c r="D9" i="20"/>
  <c r="D8" i="20" s="1"/>
  <c r="H65" i="20" l="1"/>
  <c r="G65" i="20" s="1"/>
  <c r="F66" i="20" s="1"/>
  <c r="F280" i="20"/>
  <c r="H66" i="20" l="1"/>
  <c r="G66" i="20" s="1"/>
  <c r="F67" i="20" s="1"/>
  <c r="H280" i="20"/>
  <c r="G280" i="20" s="1"/>
  <c r="H67" i="20" l="1"/>
  <c r="G67" i="20" s="1"/>
  <c r="F68" i="20" s="1"/>
  <c r="H68" i="20" l="1"/>
  <c r="G68" i="20" s="1"/>
  <c r="F69" i="20" s="1"/>
  <c r="H69" i="20" l="1"/>
  <c r="G69" i="20" s="1"/>
  <c r="F70" i="20" s="1"/>
  <c r="H70" i="20" l="1"/>
  <c r="G70" i="20"/>
  <c r="F71" i="20" s="1"/>
  <c r="H71" i="20" l="1"/>
  <c r="G71" i="20" s="1"/>
  <c r="F4" i="20" s="1"/>
  <c r="F72" i="20" l="1"/>
  <c r="H72" i="20" s="1"/>
  <c r="G72" i="20" s="1"/>
  <c r="F73" i="20" s="1"/>
  <c r="E5" i="20"/>
  <c r="E9" i="20" s="1"/>
  <c r="E8" i="20" s="1"/>
  <c r="H73" i="20" l="1"/>
  <c r="G73" i="20" s="1"/>
  <c r="F74" i="20" s="1"/>
  <c r="H74" i="20" l="1"/>
  <c r="G74" i="20" s="1"/>
  <c r="F75" i="20" s="1"/>
  <c r="H75" i="20" s="1"/>
  <c r="G75" i="20" s="1"/>
  <c r="F76" i="20" s="1"/>
  <c r="H76" i="20" l="1"/>
  <c r="G76" i="20" s="1"/>
  <c r="F77" i="20" s="1"/>
  <c r="H77" i="20" l="1"/>
  <c r="G77" i="20" s="1"/>
  <c r="F78" i="20" s="1"/>
  <c r="H78" i="20" l="1"/>
  <c r="G78" i="20" s="1"/>
  <c r="F79" i="20" s="1"/>
  <c r="H79" i="20" s="1"/>
  <c r="G79" i="20" s="1"/>
  <c r="F80" i="20" s="1"/>
  <c r="H80" i="20" s="1"/>
  <c r="G80" i="20" s="1"/>
  <c r="F81" i="20" s="1"/>
  <c r="H81" i="20" s="1"/>
  <c r="G81" i="20" s="1"/>
  <c r="F82" i="20" s="1"/>
  <c r="H82" i="20" s="1"/>
  <c r="G82" i="20" s="1"/>
  <c r="F83" i="20" s="1"/>
  <c r="H83" i="20" s="1"/>
  <c r="G83" i="20" s="1"/>
  <c r="F84" i="20" s="1"/>
  <c r="H84" i="20" s="1"/>
  <c r="G84" i="20" s="1"/>
  <c r="F85" i="20" s="1"/>
  <c r="H85" i="20" s="1"/>
  <c r="G85" i="20" s="1"/>
  <c r="F86" i="20" s="1"/>
  <c r="H86" i="20" l="1"/>
  <c r="G86" i="20" s="1"/>
  <c r="F87" i="20" s="1"/>
  <c r="H87" i="20" s="1"/>
  <c r="G87" i="20" s="1"/>
  <c r="F88" i="20" s="1"/>
  <c r="H88" i="20" s="1"/>
  <c r="G88" i="20" s="1"/>
  <c r="F89" i="20" s="1"/>
  <c r="H89" i="20" s="1"/>
  <c r="G89" i="20" s="1"/>
  <c r="F90" i="20" s="1"/>
  <c r="H90" i="20" l="1"/>
  <c r="G90" i="20" s="1"/>
  <c r="F91" i="20" s="1"/>
  <c r="H91" i="20" l="1"/>
  <c r="G91" i="20" s="1"/>
  <c r="F92" i="20" s="1"/>
  <c r="H92" i="20" s="1"/>
  <c r="G92" i="20" s="1"/>
  <c r="F93" i="20" s="1"/>
  <c r="H93" i="20" s="1"/>
  <c r="G93" i="20" s="1"/>
  <c r="F94" i="20" s="1"/>
  <c r="H94" i="20" s="1"/>
  <c r="G94" i="20" s="1"/>
  <c r="F95" i="20" s="1"/>
  <c r="H95" i="20" l="1"/>
  <c r="G95" i="20" s="1"/>
  <c r="F96" i="20" s="1"/>
  <c r="H96" i="20" s="1"/>
  <c r="G96" i="20" s="1"/>
  <c r="F97" i="20" s="1"/>
  <c r="H97" i="20" s="1"/>
  <c r="G97" i="20" s="1"/>
  <c r="F98" i="20" s="1"/>
  <c r="H98" i="20" s="1"/>
  <c r="G98" i="20" s="1"/>
  <c r="F99" i="20" s="1"/>
  <c r="H99" i="20" s="1"/>
  <c r="G99" i="20" s="1"/>
  <c r="F100" i="20" s="1"/>
  <c r="H100" i="20" s="1"/>
  <c r="G100" i="20" s="1"/>
  <c r="F101" i="20" s="1"/>
  <c r="H101" i="20" s="1"/>
  <c r="G101" i="20" s="1"/>
  <c r="F102" i="20" s="1"/>
  <c r="H102" i="20" s="1"/>
  <c r="G102" i="20" s="1"/>
  <c r="F5" i="20" s="1"/>
  <c r="F9" i="20" s="1"/>
  <c r="F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 Neumann</author>
  </authors>
  <commentList>
    <comment ref="M8" authorId="0" shapeId="0" xr:uid="{00000000-0006-0000-0500-000001000000}">
      <text>
        <r>
          <rPr>
            <b/>
            <sz val="9"/>
            <color indexed="81"/>
            <rFont val="Segoe UI"/>
            <family val="2"/>
          </rPr>
          <t>Einsätze im Verhältnis zu 
Kto.-Stand/Tagesbeginn</t>
        </r>
      </text>
    </comment>
    <comment ref="N8" authorId="0" shapeId="0" xr:uid="{00000000-0006-0000-0500-000002000000}">
      <text>
        <r>
          <rPr>
            <b/>
            <sz val="9"/>
            <color indexed="81"/>
            <rFont val="Segoe UI"/>
            <family val="2"/>
          </rPr>
          <t>Gewinn/Verlust
 zum vorherigen Spiel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Fred Neumann</author>
  </authors>
  <commentList>
    <comment ref="R8" authorId="0" shapeId="0" xr:uid="{00000000-0006-0000-0600-000001000000}">
      <text>
        <r>
          <rPr>
            <b/>
            <sz val="9"/>
            <color indexed="81"/>
            <rFont val="Segoe UI"/>
            <family val="2"/>
          </rPr>
          <t>Hitrate ist bezogen auf die einzelnen Wetten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Fred Neumann</author>
  </authors>
  <commentList>
    <comment ref="J1" authorId="0" shapeId="0" xr:uid="{15A76104-7A0C-4CA5-9025-556B9ED0361E}">
      <text>
        <r>
          <rPr>
            <b/>
            <sz val="9"/>
            <color indexed="81"/>
            <rFont val="Segoe UI"/>
            <family val="2"/>
          </rPr>
          <t>Nur die "gesetzten" Tage</t>
        </r>
      </text>
    </comment>
    <comment ref="J8" authorId="0" shapeId="0" xr:uid="{00000000-0006-0000-0700-000001000000}">
      <text>
        <r>
          <rPr>
            <b/>
            <sz val="9"/>
            <color indexed="81"/>
            <rFont val="Segoe UI"/>
            <family val="2"/>
          </rPr>
          <t>Nur die "gesetzten" Tage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Fred Neumann</author>
  </authors>
  <commentList>
    <comment ref="E3" authorId="0" shapeId="0" xr:uid="{BA45B7FB-27D6-484A-A402-D9A657168821}">
      <text>
        <r>
          <rPr>
            <b/>
            <sz val="9"/>
            <color indexed="81"/>
            <rFont val="Segoe UI"/>
            <family val="2"/>
          </rPr>
          <t>ohne</t>
        </r>
        <r>
          <rPr>
            <sz val="9"/>
            <color indexed="81"/>
            <rFont val="Segoe UI"/>
            <family val="2"/>
          </rPr>
          <t xml:space="preserve"> Commission</t>
        </r>
      </text>
    </comment>
  </commentList>
</comments>
</file>

<file path=xl/sharedStrings.xml><?xml version="1.0" encoding="utf-8"?>
<sst xmlns="http://schemas.openxmlformats.org/spreadsheetml/2006/main" count="11607" uniqueCount="1178">
  <si>
    <t>ID</t>
  </si>
  <si>
    <t>Wettbewerb</t>
  </si>
  <si>
    <t>Spiel</t>
  </si>
  <si>
    <t>Tipp</t>
  </si>
  <si>
    <t>Markt</t>
  </si>
  <si>
    <t>Einsatz</t>
  </si>
  <si>
    <t>Quote</t>
  </si>
  <si>
    <t>KW</t>
  </si>
  <si>
    <t>bets</t>
  </si>
  <si>
    <t>PL</t>
  </si>
  <si>
    <t>Datum</t>
  </si>
  <si>
    <t>Spiele</t>
  </si>
  <si>
    <t>gew.</t>
  </si>
  <si>
    <t>verl.</t>
  </si>
  <si>
    <t>Konto / neu</t>
  </si>
  <si>
    <t>Notiz</t>
  </si>
  <si>
    <t>PL                   %</t>
  </si>
  <si>
    <t>Risiko            %</t>
  </si>
  <si>
    <t>Der Yield in diesem Beispiel beträgt somit 8,55%.</t>
  </si>
  <si>
    <t>Yield                %</t>
  </si>
  <si>
    <t>ROI               %</t>
  </si>
  <si>
    <t>Yield (dt. Ertrag)</t>
  </si>
  <si>
    <r>
      <rPr>
        <b/>
        <sz val="11"/>
        <color theme="1"/>
        <rFont val="Arial"/>
        <family val="2"/>
      </rPr>
      <t>Beispiel</t>
    </r>
    <r>
      <rPr>
        <sz val="11"/>
        <color theme="1"/>
        <rFont val="Arial"/>
        <family val="2"/>
      </rPr>
      <t xml:space="preserve">
Der Wetter platziert insgesamt 38 Wetten mit Einsätzen von jeweils 20 €, was sich zu einem Gesamteinsatz von 760 € summiert. Etliche der Wetten verlieren, manche gewinnen und die Bank wächst um 65€.</t>
    </r>
  </si>
  <si>
    <t>Yield</t>
  </si>
  <si>
    <t>Die Wetteffizienz gegenüber dem Gesamtumsatz wird in Yield dargestellt. Je niedriger die Risikoaversion, d.h. je höher die Chancen des Wetters zu gewinnen, desto kleiner der Yield und umgekehrt.
Wenn in Foren Yield diskutiert wird, werden oftmals stolz große Yields vorgeführt. Dies ist jedoch ein Zeichen von sehr risikoreichen Strategien. Denn die Summe – ∑ MS [Geld eingesetzt] – beinhaltet alle Einsätze, einschließlich der nicht verlorenen, d.h. der zurückerhaltenen Einsätze.
Bei Fußballwetten gilt ein Yield über 7% als sehr gut!</t>
  </si>
  <si>
    <r>
      <rPr>
        <b/>
        <sz val="11"/>
        <color theme="1"/>
        <rFont val="Arial"/>
        <family val="2"/>
      </rPr>
      <t>Beispiel</t>
    </r>
    <r>
      <rPr>
        <sz val="11"/>
        <color theme="1"/>
        <rFont val="Arial"/>
        <family val="2"/>
      </rPr>
      <t xml:space="preserve">
Wir kommen zum vorherigenden Beispiel zurück. Der Wetter hatte insgesamt 38 Wetten mit Einsätzen von jeweil 20 € platziert, was sich zu einem Gesamteinsatz von 760 € summiert hatte. Wir gehen davon aus, dass seine Anfangsbank 200€ betrug.
Etliche der Wetten hatten verloren, manche gewonnen, die Anfangsbank war jedoch um insgesamt 65€ gewachsen. Die „Investition“ (Anlage finanzieller Mittel) war die Anfangsbank, und der ROI berechnet sich wie folgt:</t>
    </r>
  </si>
  <si>
    <t>Der ROI (Return on Investment) betrug somit 32,5%.</t>
  </si>
  <si>
    <t>Return on Investment (ROI)
(dt. Kapitalrendite)</t>
  </si>
  <si>
    <t>Hitrate</t>
  </si>
  <si>
    <t>Rentabilität</t>
  </si>
  <si>
    <t>Die Kapitalrendite ist vor allem dann als Kennzahl geeignet, wenn das Vermögen einen starken Einfluss auf das Ergebnis hat (wie beispielsweise bei Arbitrage).
Die ROI Formel ist der Yield Formel ähnlich, jedoch wird der Gewinn / Verlust anstatt ins Verhältnis zur Summe aller Einsätze (engl. turnover), ins Verhältnis zu der tatsächlichen „Investition“ (Anfangsbank) gesetzt.
Um mit sich ehrlich zu sein, sollte man jedoch auch noch andere Kosten zur Investition mit dazurechnen, wie Kosten für Hardware (Computer).
ROI wird immer für einen bestimmten festgelegten Zeitraum berechnet; in Finanzen normalerweise für ein Jahr, jedoch ist es auch üblich und akzeptabel ROI monatlich zu berechnen, oder, wenn man nur sehr selten wettet, dann den ROI für eine bestimmte Anzahl von Wetten.</t>
  </si>
  <si>
    <t>Die Rentabilität beschreibt das Verhältnis einer bestimmten Erfolgsgröße zu dem hierfür eingesetzten Kapital.
In anderen Worten… Die Rentabilität ist eine Kennziffer zur Erfassung des finanziellen Erfolges (operativen Gewinns), gemessen am eingesetzten Kapital.</t>
  </si>
  <si>
    <r>
      <t xml:space="preserve">Die Rentabilität ist eine der wichtigsten Kennzahlen, welche den operativen Erfolg messbar und kontrollierbar macht.
</t>
    </r>
    <r>
      <rPr>
        <b/>
        <sz val="11"/>
        <color theme="1"/>
        <rFont val="Arial"/>
        <family val="2"/>
      </rPr>
      <t>Die Rentabilität misst den operativen Gewinn.</t>
    </r>
  </si>
  <si>
    <r>
      <t xml:space="preserve">Im Gegensatz zum Yield, bei welchem der Umschlag (engl. turnover) aller Einsätze zählt, oder zur Kapitalrendite, bei welcher das Anfangskapital zählt, geht’s bei der Rentabilität um das eingesetzte (tatsächlich verlorene) Geld.
Dieser Messwert ist daher für Sportwetten </t>
    </r>
    <r>
      <rPr>
        <b/>
        <sz val="11"/>
        <color rgb="FFFF0000"/>
        <rFont val="Arial"/>
        <family val="2"/>
      </rPr>
      <t>die wichtigste Kennzahl</t>
    </r>
    <r>
      <rPr>
        <sz val="11"/>
        <color theme="1"/>
        <rFont val="Arial"/>
        <family val="2"/>
      </rPr>
      <t>.</t>
    </r>
  </si>
  <si>
    <t>Beispiel:
Wieder zurück zum Beispiel der Person, die systematisch wettet und insgesamt 38 Wetten mit Einsätzen von jeweil 20 € platziert hatte. Der Gesamteinsatz (turnover) hatte sich auf 760 € summiert, die Anfangsbank war 200€.
5 der 38 der Wetten hatten verloren, 33 zu einer Wettquote von 1,25 gewonnen – dies heißt natürlich, es gab 33 mal den Einsatz zurück. Der Gesamtgewinn summierte sich auf 65€.
Die Summe der verlorenen Einsäzte – ∑ ML [Geld verloren] – war 5 mal 20€ = 100€ und die Rentabilität berechnet sich wie folgt:</t>
  </si>
  <si>
    <t>Vergleich der 3 Kennzahlen</t>
  </si>
  <si>
    <t>Kapitalrendite</t>
  </si>
  <si>
    <t>Start</t>
  </si>
  <si>
    <t>PL %</t>
  </si>
  <si>
    <t>Quoten</t>
  </si>
  <si>
    <t>Anzahl</t>
  </si>
  <si>
    <t>Tage</t>
  </si>
  <si>
    <t>kto</t>
  </si>
  <si>
    <t>Ende</t>
  </si>
  <si>
    <t>start</t>
  </si>
  <si>
    <t>ende</t>
  </si>
  <si>
    <t>wert3</t>
  </si>
  <si>
    <t>Trend eines Tages</t>
  </si>
  <si>
    <t>von</t>
  </si>
  <si>
    <t>bis</t>
  </si>
  <si>
    <t>gew</t>
  </si>
  <si>
    <t>verl</t>
  </si>
  <si>
    <t>push</t>
  </si>
  <si>
    <t>Risiko</t>
  </si>
  <si>
    <t>Comm.</t>
  </si>
  <si>
    <t>Konto</t>
  </si>
  <si>
    <t>Aktuell</t>
  </si>
  <si>
    <t>Double Chance</t>
  </si>
  <si>
    <t>Konto
Übertrag</t>
  </si>
  <si>
    <t>Monat</t>
  </si>
  <si>
    <t>First Half Goals 2.5</t>
  </si>
  <si>
    <t>Info</t>
  </si>
  <si>
    <t>Gewinn</t>
  </si>
  <si>
    <t>1 bis 1,05</t>
  </si>
  <si>
    <t>1 Euro erzielte   ⦰</t>
  </si>
  <si>
    <t>1,06 bis 1,10</t>
  </si>
  <si>
    <t>1 Spiel erzielte   ⦰</t>
  </si>
  <si>
    <t>Match Odds</t>
  </si>
  <si>
    <t>1,11 bis 1,30</t>
  </si>
  <si>
    <t>1 Tag erzielte     ⦰</t>
  </si>
  <si>
    <t>1,31 bis 1,60</t>
  </si>
  <si>
    <t>1,61 bis 2,00</t>
  </si>
  <si>
    <t>2,01 bis 3,00</t>
  </si>
  <si>
    <t>Over/Under 1.5 Goals</t>
  </si>
  <si>
    <t>3,01 bis 5,00</t>
  </si>
  <si>
    <t>Over/Under 2.5 Goals</t>
  </si>
  <si>
    <t>5,01 bis 10,00</t>
  </si>
  <si>
    <t>Over/Under 3.5 Goals</t>
  </si>
  <si>
    <t>10,01 bis 20,00</t>
  </si>
  <si>
    <t>Over/Under 4.5 Goals</t>
  </si>
  <si>
    <t>20,01 bis 40,00</t>
  </si>
  <si>
    <t>über 40,00</t>
  </si>
  <si>
    <t>Typ</t>
  </si>
  <si>
    <t>Back Wetten</t>
  </si>
  <si>
    <t>Lay Wetten</t>
  </si>
  <si>
    <t>Back</t>
  </si>
  <si>
    <t>Stake</t>
  </si>
  <si>
    <t>Debit</t>
  </si>
  <si>
    <t>Credit</t>
  </si>
  <si>
    <t>Comm</t>
  </si>
  <si>
    <t>Kto</t>
  </si>
  <si>
    <t>Risiko%</t>
  </si>
  <si>
    <t>P / L</t>
  </si>
  <si>
    <t>Lay</t>
  </si>
  <si>
    <t>Under 3.5 GoalsLay</t>
  </si>
  <si>
    <t>Under 2.5 GoalsBack</t>
  </si>
  <si>
    <t>Over 1.5 GoalsBack</t>
  </si>
  <si>
    <t>Under 4.5 GoalsBack</t>
  </si>
  <si>
    <t>Under 4.5 GoalsLay</t>
  </si>
  <si>
    <t>Over 2.5 GoalsBack</t>
  </si>
  <si>
    <t>Auswahlfeld wählen</t>
  </si>
  <si>
    <t xml:space="preserve">bis     </t>
  </si>
  <si>
    <r>
      <t xml:space="preserve">Wettbewerb - </t>
    </r>
    <r>
      <rPr>
        <b/>
        <sz val="9"/>
        <color rgb="FFFF0000"/>
        <rFont val="Arial"/>
        <family val="2"/>
      </rPr>
      <t>Auswahlfeld wählen</t>
    </r>
  </si>
  <si>
    <r>
      <t xml:space="preserve">Markt - </t>
    </r>
    <r>
      <rPr>
        <b/>
        <sz val="9"/>
        <color rgb="FFFF0000"/>
        <rFont val="Arial"/>
        <family val="2"/>
      </rPr>
      <t>Auswahlfeld wählen</t>
    </r>
  </si>
  <si>
    <t xml:space="preserve">Gewinn    </t>
  </si>
  <si>
    <t xml:space="preserve">Invest    </t>
  </si>
  <si>
    <r>
      <t xml:space="preserve">Investitionen
&amp;
Gewinne
der einzelnen Tage
</t>
    </r>
    <r>
      <rPr>
        <b/>
        <sz val="8"/>
        <color rgb="FFFF0000"/>
        <rFont val="Calibri"/>
        <family val="2"/>
        <scheme val="minor"/>
      </rPr>
      <t>( auf 100 % )</t>
    </r>
  </si>
  <si>
    <t xml:space="preserve">Verlust    </t>
  </si>
  <si>
    <r>
      <t xml:space="preserve">Verbesserungsvorschläge, Ergänzungen, Korrekturen 
und Fragen
bitte an
</t>
    </r>
    <r>
      <rPr>
        <b/>
        <sz val="11"/>
        <color theme="8" tint="-0.249977111117893"/>
        <rFont val="Calibri"/>
        <family val="2"/>
        <scheme val="minor"/>
      </rPr>
      <t>fred.neumann.hannover@gmail.com</t>
    </r>
  </si>
  <si>
    <t>ROI</t>
  </si>
  <si>
    <t>Quelle: fussballwitwe.de</t>
  </si>
  <si>
    <t>Over/Under 5.5 Goals</t>
  </si>
  <si>
    <t>Under 2.5 GoalsLay</t>
  </si>
  <si>
    <t>Under 3.5 GoalsBack</t>
  </si>
  <si>
    <t>Under 5.5 GoalsLay</t>
  </si>
  <si>
    <t>Einsätze</t>
  </si>
  <si>
    <t>back</t>
  </si>
  <si>
    <t>&amp;</t>
  </si>
  <si>
    <t>Wetten</t>
  </si>
  <si>
    <t>Under 5.5 GoalsBack</t>
  </si>
  <si>
    <r>
      <t xml:space="preserve">Kontoentwicklung
</t>
    </r>
    <r>
      <rPr>
        <b/>
        <sz val="9"/>
        <color theme="1"/>
        <rFont val="Arial"/>
        <family val="2"/>
      </rPr>
      <t>gesamter Zeitraum</t>
    </r>
  </si>
  <si>
    <t>1 Tag Comm.     ⦰</t>
  </si>
  <si>
    <t>Vorgabe</t>
  </si>
  <si>
    <t>Faktor 1/die 3% Gewinn</t>
  </si>
  <si>
    <t>Over/Under 6.5 Goals</t>
  </si>
  <si>
    <t>Backquoten + Layquoten in Backquoten dargestellt</t>
  </si>
  <si>
    <t>Over 3.5 GoalsBack</t>
  </si>
  <si>
    <t>Home or DrawBack</t>
  </si>
  <si>
    <t>Under 6.5 GoalsBack</t>
  </si>
  <si>
    <t>Home or DrawLay</t>
  </si>
  <si>
    <t>Startkapital</t>
  </si>
  <si>
    <t>Endkapital</t>
  </si>
  <si>
    <t>Gewinn %</t>
  </si>
  <si>
    <t>Gewinn €</t>
  </si>
  <si>
    <t>Tag</t>
  </si>
  <si>
    <t>Wochentag</t>
  </si>
  <si>
    <t>Zielgewinn %</t>
  </si>
  <si>
    <t>Beginn</t>
  </si>
  <si>
    <t>Zielsumme €</t>
  </si>
  <si>
    <t>Historie</t>
  </si>
  <si>
    <t>Feb. `21</t>
  </si>
  <si>
    <t>Individuelle
Berechnungen
über die grünen Felder</t>
  </si>
  <si>
    <t>First Half Goals 1.5</t>
  </si>
  <si>
    <t>Under 1.5 GoalsBack</t>
  </si>
  <si>
    <t>Under 1.5 GoalsLay</t>
  </si>
  <si>
    <t>Draw or AwayBack</t>
  </si>
  <si>
    <t>Under 6.5 GoalsLay</t>
  </si>
  <si>
    <t>Under 6.5 Goals | Triggered by Cash OutLay</t>
  </si>
  <si>
    <t>Under 1.5 Goals | Triggered by Cash OutLay</t>
  </si>
  <si>
    <t>Under 2.5 Goals | Triggered by Cash OutLay</t>
  </si>
  <si>
    <t>Under 0.5 GoalsBack</t>
  </si>
  <si>
    <t>Draw or AwayLay</t>
  </si>
  <si>
    <t>Under 4.5 Goals | Triggered by Cash OutLay</t>
  </si>
  <si>
    <t>Spanish Tercera Division</t>
  </si>
  <si>
    <t>Turkish 1 Lig</t>
  </si>
  <si>
    <t>NoBack</t>
  </si>
  <si>
    <t>Half Time</t>
  </si>
  <si>
    <t>Jordan 1st Division</t>
  </si>
  <si>
    <t>Under 5.5 Goals | Triggered by Cash OutLay</t>
  </si>
  <si>
    <t>Under 1.5 Goals | Triggered by Cash OutBack</t>
  </si>
  <si>
    <t>Algerian U21</t>
  </si>
  <si>
    <t>Chilean Primera Division</t>
  </si>
  <si>
    <t>German Bundesliga</t>
  </si>
  <si>
    <t>German Bundesliga 2</t>
  </si>
  <si>
    <t>Israeli Liga Alef</t>
  </si>
  <si>
    <t>Italian Serie B</t>
  </si>
  <si>
    <t>Portuguese Campeonato Nacional</t>
  </si>
  <si>
    <t>Portuguese Primeira Liga</t>
  </si>
  <si>
    <t>Spanish La Liga</t>
  </si>
  <si>
    <t>Spanish Segunda Division</t>
  </si>
  <si>
    <t>Turkish Super League</t>
  </si>
  <si>
    <t>Under 3.5 Goals - Stake RefundBack</t>
  </si>
  <si>
    <t>Under 3.5 Goals | Triggered by Cash OutLay</t>
  </si>
  <si>
    <t>Over 4.5 GoalsBack</t>
  </si>
  <si>
    <t>First Half Goals 0.5</t>
  </si>
  <si>
    <t>Pro League</t>
  </si>
  <si>
    <r>
      <t xml:space="preserve">Der </t>
    </r>
    <r>
      <rPr>
        <sz val="9"/>
        <color rgb="FFFF0000"/>
        <rFont val="Arial"/>
        <family val="2"/>
      </rPr>
      <t>06.12.2020</t>
    </r>
    <r>
      <rPr>
        <sz val="9"/>
        <color theme="1"/>
        <rFont val="Arial"/>
        <family val="2"/>
      </rPr>
      <t xml:space="preserve">
ist wohl vom Verlauf der beste Tag gewesen.</t>
    </r>
  </si>
  <si>
    <t>YesBack</t>
  </si>
  <si>
    <t>Mär. `21</t>
  </si>
  <si>
    <t>Algerian Ligue 1</t>
  </si>
  <si>
    <t>Egyptian Premier</t>
  </si>
  <si>
    <t>Israeli National League</t>
  </si>
  <si>
    <t>English Championship</t>
  </si>
  <si>
    <t>English Premier League</t>
  </si>
  <si>
    <t>Märkte</t>
  </si>
  <si>
    <t>Central Coast Mariners Win to Nil</t>
  </si>
  <si>
    <t>Australian A-League</t>
  </si>
  <si>
    <t>Erzurum BB Win to Nil</t>
  </si>
  <si>
    <t>Australian W-League</t>
  </si>
  <si>
    <t>Bahraini 2nd Division</t>
  </si>
  <si>
    <t>Bahraini Premier</t>
  </si>
  <si>
    <t>Bangladesh Matches</t>
  </si>
  <si>
    <t>Brazilian Cup</t>
  </si>
  <si>
    <t>Hoffenheim Win to Nil</t>
  </si>
  <si>
    <t>Man Utd win to Nil</t>
  </si>
  <si>
    <t>Friendly Matches</t>
  </si>
  <si>
    <t>Guatemalan Liga Nacional</t>
  </si>
  <si>
    <t>Israeli Women's Matches</t>
  </si>
  <si>
    <t>Qatari Q League</t>
  </si>
  <si>
    <t>Scottish Premiership</t>
  </si>
  <si>
    <t>Spanish Segunda Division B - Group 4</t>
  </si>
  <si>
    <t>Tanzanian Premier League</t>
  </si>
  <si>
    <t>Al Mokawloon v National Bank</t>
  </si>
  <si>
    <t>Istanbulspor v Adana Demirspor</t>
  </si>
  <si>
    <t>Granada v Valencia</t>
  </si>
  <si>
    <t>Empoli v Ascoli</t>
  </si>
  <si>
    <t>Brentford v Bournemouth</t>
  </si>
  <si>
    <t>Atletico Madrid v Getafe</t>
  </si>
  <si>
    <t>America MG v SE Palmeiras</t>
  </si>
  <si>
    <t>Univ Catolica (Chile) v Santiago Wanderers</t>
  </si>
  <si>
    <t>Sao Paulo v Gremio</t>
  </si>
  <si>
    <t>Central Coast Mariners v Newcastle Jets</t>
  </si>
  <si>
    <t>Persepolis v Zobahan</t>
  </si>
  <si>
    <t>Al-Jalil v Al Arabi</t>
  </si>
  <si>
    <t>Athletic Bilbao v Sociedad</t>
  </si>
  <si>
    <t>Belouizdad v JSM Skikda</t>
  </si>
  <si>
    <t>JS Kabylie U21 v AS Ain Mlila U21</t>
  </si>
  <si>
    <t>Kabylie v AS Ain M'lila</t>
  </si>
  <si>
    <t>Bahrain SC v Al-Ittihad (BRN)</t>
  </si>
  <si>
    <t>Navarro CF v CD Vallobin</t>
  </si>
  <si>
    <t>Osasuna v Alaves</t>
  </si>
  <si>
    <t>Antigua GFC v Comunicaciones</t>
  </si>
  <si>
    <t>Hapoel Raanana (W) v Hapoel Petach Tikva (W)</t>
  </si>
  <si>
    <t>NA Hussein Dey U21 v ES Setif U21</t>
  </si>
  <si>
    <t>MS Tira v Hapoel Bueine</t>
  </si>
  <si>
    <t>Mwadui FC v Dodoma FC</t>
  </si>
  <si>
    <t>Maccabi Ahi Nazareth v MS Kfar Kasem</t>
  </si>
  <si>
    <t>Ironi Ramat HaSharon v Hapoel Petach Tikva</t>
  </si>
  <si>
    <t>Al Waab Sports Club v Al Bidda</t>
  </si>
  <si>
    <t>Al Shamal v Lusail</t>
  </si>
  <si>
    <t>Pyramids v El Entag El Harby</t>
  </si>
  <si>
    <t>Al Najma (BRN) v Al Ahli (BRN)</t>
  </si>
  <si>
    <t>Everton v West Ham</t>
  </si>
  <si>
    <t>Sheff Wed v Derby</t>
  </si>
  <si>
    <t>Man Utd v Aston Villa</t>
  </si>
  <si>
    <t>Wellington Phoenix v Sydney FC</t>
  </si>
  <si>
    <t>Western Sydney (W) v Newcastle Jets (W)</t>
  </si>
  <si>
    <t>Ho Chi Minh City v Ha Noi T and T</t>
  </si>
  <si>
    <t>Erzurum BB v Gaziantep FK</t>
  </si>
  <si>
    <t>FC Heidenheim v Nurnberg</t>
  </si>
  <si>
    <t>Tottenham v Leeds</t>
  </si>
  <si>
    <t>Rangers v Celtic</t>
  </si>
  <si>
    <t>Villarreal v Levante</t>
  </si>
  <si>
    <t>FC Koln v Augsburg</t>
  </si>
  <si>
    <t>Hoffenheim v Freiburg</t>
  </si>
  <si>
    <t>Crystal Palace v Sheff Utd</t>
  </si>
  <si>
    <t>Betis v Sevilla</t>
  </si>
  <si>
    <t>Alondras CF v Coruxo</t>
  </si>
  <si>
    <t>Hatayspor v Konyaspor</t>
  </si>
  <si>
    <t>Galatasaray v Antalyaspor</t>
  </si>
  <si>
    <t>Hertha Berlin v Schalke 04</t>
  </si>
  <si>
    <t>Sporting Lisbon v Braga</t>
  </si>
  <si>
    <t>Stuttgart v RB Leipzig</t>
  </si>
  <si>
    <t>Adelaide United v Melbourne City</t>
  </si>
  <si>
    <t>Bashundhara Kings v Sheikh Jamal</t>
  </si>
  <si>
    <t>Real Zaragoza II v CD Carinena</t>
  </si>
  <si>
    <t>Praiense SC v Oriental Dragon FC</t>
  </si>
  <si>
    <t>Algeciras v Linense</t>
  </si>
  <si>
    <t>Ibiza Islas Pitiusas v CE Constancia de Inca</t>
  </si>
  <si>
    <t>Athletic Bilbao v Elche</t>
  </si>
  <si>
    <t>CD Castellon v Tenerife</t>
  </si>
  <si>
    <t>Dortmund v Wolfsburg</t>
  </si>
  <si>
    <t>Alaves v Atletico Madrid</t>
  </si>
  <si>
    <t>Eibar v Granada</t>
  </si>
  <si>
    <t>Under 5.5 Goals - Stake RefundBack</t>
  </si>
  <si>
    <t>Over 0.5 Goals | Triggered by Cash OutBack</t>
  </si>
  <si>
    <t>YesLay</t>
  </si>
  <si>
    <t>PersepolisBack</t>
  </si>
  <si>
    <t>Over 1.5 Goals | Triggered by Cash OutLay</t>
  </si>
  <si>
    <t>Al-JalilLay</t>
  </si>
  <si>
    <t>Al-JalilBack</t>
  </si>
  <si>
    <t>JS Kabylie U21Back</t>
  </si>
  <si>
    <t>Over 4.5 Goals | Triggered by Cash OutLay</t>
  </si>
  <si>
    <t>Hapoel Raanana (W) | Triggered by Cash OutLay</t>
  </si>
  <si>
    <t>Hapoel Raanana (W)Back</t>
  </si>
  <si>
    <t>West HamBack</t>
  </si>
  <si>
    <t>West Ham | Triggered by Cash OutLay</t>
  </si>
  <si>
    <r>
      <t xml:space="preserve">Gut und solide
gestartet
____________
kritischer Spielverlauf:
</t>
    </r>
    <r>
      <rPr>
        <b/>
        <i/>
        <sz val="9"/>
        <rFont val="Arial"/>
        <family val="2"/>
      </rPr>
      <t>Brentford v Bournemouth</t>
    </r>
  </si>
  <si>
    <r>
      <rPr>
        <b/>
        <i/>
        <sz val="11"/>
        <color rgb="FFFF0000"/>
        <rFont val="Calibri"/>
        <family val="2"/>
        <scheme val="minor"/>
      </rPr>
      <t>Freitagnachmittag</t>
    </r>
    <r>
      <rPr>
        <b/>
        <sz val="11"/>
        <rFont val="Calibri"/>
        <family val="2"/>
        <scheme val="minor"/>
      </rPr>
      <t xml:space="preserve">
abrupt abgebrochen -
gr. Kater wegen
</t>
    </r>
    <r>
      <rPr>
        <b/>
        <i/>
        <sz val="11"/>
        <color rgb="FFFF0000"/>
        <rFont val="Calibri"/>
        <family val="2"/>
        <scheme val="minor"/>
      </rPr>
      <t>Silvesternacht</t>
    </r>
  </si>
  <si>
    <r>
      <rPr>
        <b/>
        <sz val="11"/>
        <color rgb="FFFF0000"/>
        <rFont val="Calibri"/>
        <family val="2"/>
        <scheme val="minor"/>
      </rPr>
      <t>Samstag</t>
    </r>
    <r>
      <rPr>
        <b/>
        <sz val="11"/>
        <color theme="1"/>
        <rFont val="Calibri"/>
        <family val="2"/>
        <scheme val="minor"/>
      </rPr>
      <t xml:space="preserve">
bei hoffenheim-freiburg
von der linie abgekommen,- 
</t>
    </r>
    <r>
      <rPr>
        <b/>
        <sz val="11"/>
        <color rgb="FFFF0000"/>
        <rFont val="Calibri"/>
        <family val="2"/>
        <scheme val="minor"/>
      </rPr>
      <t xml:space="preserve">sofort bestraft
</t>
    </r>
    <r>
      <rPr>
        <b/>
        <sz val="11"/>
        <rFont val="Calibri"/>
        <family val="2"/>
        <scheme val="minor"/>
      </rPr>
      <t>______________</t>
    </r>
    <r>
      <rPr>
        <b/>
        <sz val="11"/>
        <color rgb="FFFF0000"/>
        <rFont val="Calibri"/>
        <family val="2"/>
        <scheme val="minor"/>
      </rPr>
      <t xml:space="preserve">
erstes verl. Spiel</t>
    </r>
  </si>
  <si>
    <r>
      <rPr>
        <b/>
        <sz val="11"/>
        <color rgb="FFFF0000"/>
        <rFont val="Calibri"/>
        <family val="2"/>
        <scheme val="minor"/>
      </rPr>
      <t>Sonntag</t>
    </r>
    <r>
      <rPr>
        <b/>
        <sz val="11"/>
        <color theme="1"/>
        <rFont val="Calibri"/>
        <family val="2"/>
        <scheme val="minor"/>
      </rPr>
      <t xml:space="preserve">
etwas offensiver, höhere Einsätze,- 
weniger Spiele</t>
    </r>
  </si>
  <si>
    <t>Greek Super League</t>
  </si>
  <si>
    <t>Iranian Azadegan League</t>
  </si>
  <si>
    <t>Israeli Premier League</t>
  </si>
  <si>
    <t>Japanese J League Cup</t>
  </si>
  <si>
    <t>Jordanian Premier League</t>
  </si>
  <si>
    <t>Salvadoran Primera Division</t>
  </si>
  <si>
    <t>Once Municipal v CD Luis Angel Firpo</t>
  </si>
  <si>
    <t>Kashiwa v FC Tokyo</t>
  </si>
  <si>
    <t>Chooka Talesh v Shahrdari Astara</t>
  </si>
  <si>
    <t>Hapoel Azor v Maccabi Herzliya</t>
  </si>
  <si>
    <t>Venezia v Pisa</t>
  </si>
  <si>
    <t>Adana Demirspor v Menemen Belediyespor</t>
  </si>
  <si>
    <t>Ascoli v Reggina</t>
  </si>
  <si>
    <t>NFC Volos v Atromitos</t>
  </si>
  <si>
    <t>Shabab Al Ordon v Al Hussein</t>
  </si>
  <si>
    <t>Santa Clara v Benfica</t>
  </si>
  <si>
    <t>Entella v Cittadella</t>
  </si>
  <si>
    <t>Girona v Sabadell</t>
  </si>
  <si>
    <t>Maccabi Petach Tikva v Maccabi Tel Aviv</t>
  </si>
  <si>
    <t>Fortuna Dusseldorf v Paderborn</t>
  </si>
  <si>
    <t>Southampton v Liverpool</t>
  </si>
  <si>
    <t>Over 1.5 Goals | Triggered by Cash OutBack</t>
  </si>
  <si>
    <t>Over 2.5 Goals | Triggered by Cash OutBack</t>
  </si>
  <si>
    <t>Al HusseinLay</t>
  </si>
  <si>
    <t>Under 4.5 Goals | Triggered by Cash OutBack</t>
  </si>
  <si>
    <t>Under 5.5 Goals | Triggered by Cash OutBack</t>
  </si>
  <si>
    <t>Over 5.5 GoalsBack</t>
  </si>
  <si>
    <r>
      <rPr>
        <b/>
        <sz val="12"/>
        <color rgb="FFFF0000"/>
        <rFont val="Calibri"/>
        <family val="2"/>
        <scheme val="minor"/>
      </rPr>
      <t>Kritisch !!</t>
    </r>
    <r>
      <rPr>
        <b/>
        <sz val="11"/>
        <color theme="1"/>
        <rFont val="Calibri"/>
        <family val="2"/>
        <scheme val="minor"/>
      </rPr>
      <t xml:space="preserve">
____________
Schräges Spiel
in Jordanien
Ordon v Al Hussein</t>
    </r>
  </si>
  <si>
    <t>CAF Champions League Qualifiers</t>
  </si>
  <si>
    <t>CAF Confederation Cup Qualifiers</t>
  </si>
  <si>
    <t>English Football League Cup</t>
  </si>
  <si>
    <t>English National League</t>
  </si>
  <si>
    <t>Portuguese Segunda Liga</t>
  </si>
  <si>
    <t>Spanish Women's Matches</t>
  </si>
  <si>
    <t>Santarem v SU Sintrense</t>
  </si>
  <si>
    <t>UDG Tenerife Sur (W) v Deportivo La Coruna (W)</t>
  </si>
  <si>
    <t>Zobahan v Tractor Sazi FC</t>
  </si>
  <si>
    <t>Gaziantep FK v Ankaragucu</t>
  </si>
  <si>
    <t>Kabylie v USGN</t>
  </si>
  <si>
    <t>Al Bidda v Al Shamal</t>
  </si>
  <si>
    <t>Primeiro Agosto v Kaizer Chiefs</t>
  </si>
  <si>
    <t>Academico de Viseu v Casa Pia</t>
  </si>
  <si>
    <t>Konyaspor v Galatasaray</t>
  </si>
  <si>
    <t>Tottenham v Brentford</t>
  </si>
  <si>
    <t>Solihull Moors v Chesterfield</t>
  </si>
  <si>
    <t>Over 3.5 Goals | Triggered by Cash OutBack</t>
  </si>
  <si>
    <t>%</t>
  </si>
  <si>
    <t>French Ligue 1</t>
  </si>
  <si>
    <t>Italian Serie A</t>
  </si>
  <si>
    <t>Spanish Copa del Rey</t>
  </si>
  <si>
    <t>Turkish 2 Lig</t>
  </si>
  <si>
    <t>Turkish 3 Lig</t>
  </si>
  <si>
    <t>Zlin v FK Blansko</t>
  </si>
  <si>
    <t>Icel Idmanyurdu Spor v Yeni Altindag B</t>
  </si>
  <si>
    <t>Hacettepe SK v Inegolspor</t>
  </si>
  <si>
    <t>Denizlispor v Kayserispor</t>
  </si>
  <si>
    <t>CD Valdefierro v CD Carinena</t>
  </si>
  <si>
    <t>Numancia v Almeria</t>
  </si>
  <si>
    <t>La Nucia v Elche</t>
  </si>
  <si>
    <t>Club Portugalete v Levante</t>
  </si>
  <si>
    <t>Genclerbirligi v Hatayspor</t>
  </si>
  <si>
    <t>Trabzonspor v Goztepe</t>
  </si>
  <si>
    <t>Bologna v Udinese</t>
  </si>
  <si>
    <t>Burgos v Espanyol</t>
  </si>
  <si>
    <t>Hapoel Eran Hadera v Beitar Jerusalem</t>
  </si>
  <si>
    <t>Nantes v Rennes</t>
  </si>
  <si>
    <t>TenerifeLay</t>
  </si>
  <si>
    <t>1 Stunde 
keinen Zugang zu OrbitX</t>
  </si>
  <si>
    <t>Brazilian U20</t>
  </si>
  <si>
    <t>Over/Under 0.5 Goals</t>
  </si>
  <si>
    <t>Over/Under 7.5 Goals</t>
  </si>
  <si>
    <t>Friendlies International</t>
  </si>
  <si>
    <t>Indian Super League</t>
  </si>
  <si>
    <t>Iranian U23</t>
  </si>
  <si>
    <t>Baderan U23 v Moghavemat Tehran U23</t>
  </si>
  <si>
    <t>Esteghlal U23 v Persepolis U23</t>
  </si>
  <si>
    <t>Abi Pooshan U23 v Espahbod U23</t>
  </si>
  <si>
    <t>Al-Karmel v Kaforsum</t>
  </si>
  <si>
    <t>Hapoel Petach Tikva v Hapoel Katamon</t>
  </si>
  <si>
    <t>Ankaraspor v Adanaspor</t>
  </si>
  <si>
    <t>Curico Unido v Antofagasta</t>
  </si>
  <si>
    <t>Kerala Blasters FC v Odisha</t>
  </si>
  <si>
    <t>Al Tadamun Buri v Isa Town FC</t>
  </si>
  <si>
    <t>Saipa U23 v Etihad Salar U23</t>
  </si>
  <si>
    <t>OFI v Lamia</t>
  </si>
  <si>
    <t>Aris v NFC Volos</t>
  </si>
  <si>
    <t>Fenerbahce v Alanyaspor</t>
  </si>
  <si>
    <t>Hapoel K Saba v Maccabi Petach Tikva</t>
  </si>
  <si>
    <t>Hapoel Umm Al Fahm v Hapoel Afula</t>
  </si>
  <si>
    <t>Atromitos v PAOK</t>
  </si>
  <si>
    <t>Cameroon v Zambia</t>
  </si>
  <si>
    <t>Amorebieta v Sporting Gijon</t>
  </si>
  <si>
    <t>FC Ashdod v Hapoel Tel Aviv</t>
  </si>
  <si>
    <t>Flamengo U20 v Atletico Paranaense U20</t>
  </si>
  <si>
    <t>Braga v Maritimo</t>
  </si>
  <si>
    <t>Over 1.5 GoalsLay</t>
  </si>
  <si>
    <t>Under 7.5 GoalsBack</t>
  </si>
  <si>
    <t>Under 7.5 GoalsLay</t>
  </si>
  <si>
    <t>AnkarasporBack</t>
  </si>
  <si>
    <t>Over 0.5 GoalsBack</t>
  </si>
  <si>
    <t>Kerala Blasters FCBack</t>
  </si>
  <si>
    <t>Over 3.5 Goals | Triggered by Cash OutLay</t>
  </si>
  <si>
    <t>Over 5.5 Goals | Triggered by Cash OutLay</t>
  </si>
  <si>
    <t>Over 6.5 GoalsBack</t>
  </si>
  <si>
    <t>Under 6.5 Goals | Triggered by Cash OutBack</t>
  </si>
  <si>
    <t>Under 2.5 Goals | Triggered by Cash OutBack</t>
  </si>
  <si>
    <t>Under 4.5 Goals - CorrectionBack</t>
  </si>
  <si>
    <t>Under 4.5 Goals - ResettlementBack</t>
  </si>
  <si>
    <r>
      <rPr>
        <b/>
        <sz val="11"/>
        <color rgb="FFFF0000"/>
        <rFont val="Calibri"/>
        <family val="2"/>
        <scheme val="minor"/>
      </rPr>
      <t>Easy !!</t>
    </r>
    <r>
      <rPr>
        <b/>
        <sz val="11"/>
        <color theme="1"/>
        <rFont val="Calibri"/>
        <family val="2"/>
        <scheme val="minor"/>
      </rPr>
      <t xml:space="preserve">
Der bisher entspannteste Tag in diesem Jahr
___________
Alle Wetten locker durchgewunken</t>
    </r>
  </si>
  <si>
    <r>
      <t xml:space="preserve">Viele private Irritationen
_______ 
Das letzte Spiel am Dienstag verlief sowas von schräg …. 
</t>
    </r>
    <r>
      <rPr>
        <sz val="11"/>
        <color rgb="FFFF0000"/>
        <rFont val="Calibri"/>
        <family val="2"/>
        <scheme val="minor"/>
      </rPr>
      <t xml:space="preserve">Castellon vs Tenerefe
</t>
    </r>
    <r>
      <rPr>
        <sz val="11"/>
        <rFont val="Calibri"/>
        <family val="2"/>
        <scheme val="minor"/>
      </rPr>
      <t>gegen alle Live-Statistiken
Anstatt 30 Euro plus
145 Euro minus</t>
    </r>
  </si>
  <si>
    <t>Egyptian 2nd Division</t>
  </si>
  <si>
    <t>French Ligue 2</t>
  </si>
  <si>
    <t>French National</t>
  </si>
  <si>
    <t>Kenyan Premier League</t>
  </si>
  <si>
    <t>Syrian Premier League</t>
  </si>
  <si>
    <t>CS Constantine U21 v AS Ain Mlila U21</t>
  </si>
  <si>
    <t>JSM Skikda U21 v JS Saoura U21</t>
  </si>
  <si>
    <t>Ulinzi Stars v Vihiga United FC</t>
  </si>
  <si>
    <t>Al Shorta v Al Jaish</t>
  </si>
  <si>
    <t>Tishreen SC v Harjaleh</t>
  </si>
  <si>
    <t>Posta Rangers v Nairobi City Stars</t>
  </si>
  <si>
    <t>El Olympi v El Mansurah</t>
  </si>
  <si>
    <t>National Bank v Pyramids</t>
  </si>
  <si>
    <t>Northeast United v Hyderabad FC</t>
  </si>
  <si>
    <t>Manama Club v Malkiya</t>
  </si>
  <si>
    <t>Al Budaiya v Al Ahli (BRN)</t>
  </si>
  <si>
    <t>Bourg-en-Bresse v Lyon Duchere</t>
  </si>
  <si>
    <t>Pau v Chambly Oise</t>
  </si>
  <si>
    <t>CD Nacional Funchal v Sporting Lisbon</t>
  </si>
  <si>
    <t>Under 0.5 GoalsLay</t>
  </si>
  <si>
    <t>Lustlos
aber
stets bemüht</t>
  </si>
  <si>
    <t>Belgian First Division A</t>
  </si>
  <si>
    <t>Czech Winter League</t>
  </si>
  <si>
    <t>Dutch Eredivisie</t>
  </si>
  <si>
    <t>German 3 Liga</t>
  </si>
  <si>
    <t>Indian Matches</t>
  </si>
  <si>
    <t>Vietnamese Super Cup</t>
  </si>
  <si>
    <t>Dalbir FA v Guru FC</t>
  </si>
  <si>
    <t>Adelaide United (W) v Perth Glory (W)</t>
  </si>
  <si>
    <t>Olympique de Medea U21 v WA Tlemcen U21</t>
  </si>
  <si>
    <t>Varnsdorf v MFK Chrudim</t>
  </si>
  <si>
    <t>Levante UD (W) v UDG Tenerife Sur (W)</t>
  </si>
  <si>
    <t>CD Laredo v RCD Santander II</t>
  </si>
  <si>
    <t>Viettel FC v Ha Noi T and T</t>
  </si>
  <si>
    <t>Sivasspor v Gaziantep FK</t>
  </si>
  <si>
    <t>Hansa Rostock v Unterhaching</t>
  </si>
  <si>
    <t>VfL Osnabruck v Wurzburger Kickers</t>
  </si>
  <si>
    <t>Benevento v Atalanta</t>
  </si>
  <si>
    <t>Freiburg v FC Koln</t>
  </si>
  <si>
    <t>Schalke 04 v Hoffenheim</t>
  </si>
  <si>
    <t>Mainz v Eintracht Frankfurt</t>
  </si>
  <si>
    <t>Leverkusen v Werder Bremen</t>
  </si>
  <si>
    <t>Al-Muharraq v Al Hidd</t>
  </si>
  <si>
    <t>Heracles v Vitesse Arnhem</t>
  </si>
  <si>
    <t>KV Oostende v Charleroi</t>
  </si>
  <si>
    <t>The DrawLay</t>
  </si>
  <si>
    <t>The DrawBack</t>
  </si>
  <si>
    <t>The Draw | Triggered by Cash OutLay</t>
  </si>
  <si>
    <t>The Draw | Triggered by Cash OutBack</t>
  </si>
  <si>
    <t>Schalke 04 | Triggered by Cash OutLay</t>
  </si>
  <si>
    <t>Al-MuharraqLay</t>
  </si>
  <si>
    <t>Al-Muharraq | Triggered by Cash OutLay</t>
  </si>
  <si>
    <t>KV Oostende | Triggered by Cash OutLay</t>
  </si>
  <si>
    <r>
      <rPr>
        <b/>
        <sz val="11"/>
        <color rgb="FFFF0000"/>
        <rFont val="Calibri"/>
        <family val="2"/>
        <scheme val="minor"/>
      </rPr>
      <t>Kritisch</t>
    </r>
    <r>
      <rPr>
        <b/>
        <sz val="11"/>
        <color theme="1"/>
        <rFont val="Calibri"/>
        <family val="2"/>
        <scheme val="minor"/>
      </rPr>
      <t xml:space="preserve">
Sivaspor vs Gaziantep
______________
</t>
    </r>
    <r>
      <rPr>
        <b/>
        <sz val="11"/>
        <color rgb="FFFF0000"/>
        <rFont val="Calibri"/>
        <family val="2"/>
        <scheme val="minor"/>
      </rPr>
      <t>Ab Heute zzgl.</t>
    </r>
    <r>
      <rPr>
        <b/>
        <sz val="11"/>
        <color theme="1"/>
        <rFont val="Calibri"/>
        <family val="2"/>
        <scheme val="minor"/>
      </rPr>
      <t xml:space="preserve">
</t>
    </r>
    <r>
      <rPr>
        <b/>
        <sz val="14"/>
        <color theme="1"/>
        <rFont val="Calibri"/>
        <family val="2"/>
        <scheme val="minor"/>
      </rPr>
      <t>"Lay the Draw"
"win to nil"</t>
    </r>
  </si>
  <si>
    <t>Both teams to Score?</t>
  </si>
  <si>
    <t>Over/Under 8.5 Goals</t>
  </si>
  <si>
    <t>Indian I-League</t>
  </si>
  <si>
    <t>Real Kashmir FC v Tiddim Road Athletic Club</t>
  </si>
  <si>
    <t>MAS Taborsko v Dukla Prague</t>
  </si>
  <si>
    <t>Fatih Karagumruk Istanbul v Konyaspor</t>
  </si>
  <si>
    <t>Girona B v Cerdanyola del Valles</t>
  </si>
  <si>
    <t>Oriental Dragon FC v GD Fontinhas</t>
  </si>
  <si>
    <t>Amarante v Leca FC</t>
  </si>
  <si>
    <t>Penafiel v Varzim</t>
  </si>
  <si>
    <t>Sparta Rotterdam v Feyenoord</t>
  </si>
  <si>
    <t>Yellow-Red Mechelen v Antwerp</t>
  </si>
  <si>
    <t>Jahn Regensburg v Bochum</t>
  </si>
  <si>
    <t>SV Darmstadt v Hannover</t>
  </si>
  <si>
    <t>Heerenveen v Fortuna Sittard</t>
  </si>
  <si>
    <t>VVV Venlo v Willem II</t>
  </si>
  <si>
    <t>Parma v Lazio</t>
  </si>
  <si>
    <t>Udinese v Napoli</t>
  </si>
  <si>
    <t>Augsburg v Stuttgart</t>
  </si>
  <si>
    <t>KFCO Beerschot Wilrijk v Gent</t>
  </si>
  <si>
    <t>Mallorca v Las Palmas</t>
  </si>
  <si>
    <t>Ajax v PSV</t>
  </si>
  <si>
    <t>Arminia Bielefeld v Hertha Berlin</t>
  </si>
  <si>
    <t>Oud-Heverlee Leuven v Anderlecht</t>
  </si>
  <si>
    <t>Sint Truiden v Club Brugge</t>
  </si>
  <si>
    <t>Juventus v Sassuolo</t>
  </si>
  <si>
    <t>Over 5.5 Goals | Triggered by Cash OutBack</t>
  </si>
  <si>
    <t>Under 8.5 GoalsLay</t>
  </si>
  <si>
    <t>Under 7.5 Goals | Triggered by Cash OutLay</t>
  </si>
  <si>
    <t>Fatih Karagumruk Istanbul | Triggered by Cash OutLay</t>
  </si>
  <si>
    <t>Feyenoord | Triggered by Cash OutLay</t>
  </si>
  <si>
    <t>Yellow-Red Mechelen | Triggered by Cash OutLay</t>
  </si>
  <si>
    <t>Fortuna Sittard | Triggered by Cash OutLay</t>
  </si>
  <si>
    <t>Lazio | Triggered by Cash OutLay</t>
  </si>
  <si>
    <t>Napoli | Triggered by Cash OutLay</t>
  </si>
  <si>
    <t>AjaxBack</t>
  </si>
  <si>
    <t>Oud-Heverlee Leuven | Triggered by Cash OutLay</t>
  </si>
  <si>
    <t>Jan. '21</t>
  </si>
  <si>
    <t>Jan. `20</t>
  </si>
  <si>
    <t>Apr. `21</t>
  </si>
  <si>
    <t>Feb. '21</t>
  </si>
  <si>
    <t>Mär. '21</t>
  </si>
  <si>
    <t>Dutch Eerste Divisie</t>
  </si>
  <si>
    <t>English U23 Pro Development League</t>
  </si>
  <si>
    <t>Paradou v Belouizdad</t>
  </si>
  <si>
    <t>Esteghlal FC v Persepolis</t>
  </si>
  <si>
    <t>Coventry City U23 v Barnsley U23</t>
  </si>
  <si>
    <t>Charlton U23 v Cardiff U23</t>
  </si>
  <si>
    <t>Palestino v Union Espanola</t>
  </si>
  <si>
    <t>Os Belenenses SAD II v FC Praiense</t>
  </si>
  <si>
    <t>Pyramids v Wadi Degla</t>
  </si>
  <si>
    <t>PAS Giannina v Aris</t>
  </si>
  <si>
    <t>Alanyaspor v Kasimpasa</t>
  </si>
  <si>
    <t>Akhisar Belediye v Adanaspor</t>
  </si>
  <si>
    <t>Lamia v AEK Athens</t>
  </si>
  <si>
    <t>Den Bosch v Jong AZ Alkmaar</t>
  </si>
  <si>
    <t>Ponferradina v Girona</t>
  </si>
  <si>
    <t>SV Turkgucu-Ataspor v Dynamo Dresden</t>
  </si>
  <si>
    <t>Braunschweig v Fortuna Dusseldorf</t>
  </si>
  <si>
    <t>Over 7.5 GoalsBack</t>
  </si>
  <si>
    <t>Over 8.5 GoalsBack</t>
  </si>
  <si>
    <t>FC PraienseBack</t>
  </si>
  <si>
    <t>ArisBack</t>
  </si>
  <si>
    <t>Kasimpasa | Triggered by Cash OutLay</t>
  </si>
  <si>
    <t>AdanasporBack</t>
  </si>
  <si>
    <t>BraunschweigBack</t>
  </si>
  <si>
    <t>German Cup</t>
  </si>
  <si>
    <t>Portuguese Cup</t>
  </si>
  <si>
    <t>Qatari Stars League</t>
  </si>
  <si>
    <t>Romanian Liga I</t>
  </si>
  <si>
    <t>Turkish Cup</t>
  </si>
  <si>
    <t>Vietnamese U19</t>
  </si>
  <si>
    <t>Sai Gon FC U19 v Dong Nai U19</t>
  </si>
  <si>
    <t>An Giang U19 v Long An FC U19</t>
  </si>
  <si>
    <t>Spartak Trnava v Trencin</t>
  </si>
  <si>
    <t>Yarmouk v Kaforsum</t>
  </si>
  <si>
    <t>Swansea U23 v Millwall U23</t>
  </si>
  <si>
    <t>SV Ried v FC Wacker Innsbruck</t>
  </si>
  <si>
    <t>Rio Ave v Estoril Praia</t>
  </si>
  <si>
    <t>Gaz Metan Medias v FC Voluntari</t>
  </si>
  <si>
    <t>Al-Masry v Zamalek</t>
  </si>
  <si>
    <t>Al-Sadd v Al-Duhail SC</t>
  </si>
  <si>
    <t>Sivasspor v Adana Demirspor</t>
  </si>
  <si>
    <t>Bayern Munich II v SV Meppen</t>
  </si>
  <si>
    <t>Leverkusen v Eintracht Frankfurt</t>
  </si>
  <si>
    <t>Under 3.5 Goals | Triggered by Cash OutBack</t>
  </si>
  <si>
    <t>LeverkusenLay</t>
  </si>
  <si>
    <r>
      <rPr>
        <b/>
        <sz val="11"/>
        <color rgb="FFFF0000"/>
        <rFont val="Arial"/>
        <family val="2"/>
      </rPr>
      <t>Zielsetzung</t>
    </r>
    <r>
      <rPr>
        <b/>
        <u/>
        <sz val="22"/>
        <rFont val="Arial"/>
        <family val="2"/>
      </rPr>
      <t xml:space="preserve">
</t>
    </r>
    <r>
      <rPr>
        <b/>
        <sz val="22"/>
        <rFont val="Arial"/>
        <family val="2"/>
      </rPr>
      <t>Quartal I</t>
    </r>
    <r>
      <rPr>
        <b/>
        <u/>
        <sz val="22"/>
        <rFont val="Arial"/>
        <family val="2"/>
      </rPr>
      <t xml:space="preserve">
</t>
    </r>
    <r>
      <rPr>
        <b/>
        <sz val="22"/>
        <color rgb="FFFF0000"/>
        <rFont val="Arial"/>
        <family val="2"/>
      </rPr>
      <t>20/21</t>
    </r>
  </si>
  <si>
    <t>Profitziel, Mo-Do</t>
  </si>
  <si>
    <t>Profitziel, Fr-So</t>
  </si>
  <si>
    <t>Super !</t>
  </si>
  <si>
    <t>Ich bin bedient !</t>
  </si>
  <si>
    <t>Bangalore Super Division League</t>
  </si>
  <si>
    <t>French Super Cup</t>
  </si>
  <si>
    <t>Italian Cup</t>
  </si>
  <si>
    <t>Hradec Kralove v MAS Taborsko</t>
  </si>
  <si>
    <t>KSV 1919 v Mura</t>
  </si>
  <si>
    <t>Zoo Kericho FC v Posta Rangers</t>
  </si>
  <si>
    <t>Bangalore Eagles v Bangalore Dream United</t>
  </si>
  <si>
    <t>Wisla Krakow v NKP Podhale Nowy Targ</t>
  </si>
  <si>
    <t>MFK Chrudim v Slavia Praha B</t>
  </si>
  <si>
    <t>Moghayer Al Sarhan v Al-Karmel</t>
  </si>
  <si>
    <t>Konyaspor v Gaziantep FK</t>
  </si>
  <si>
    <t>Hull U23 v Birmingham U23</t>
  </si>
  <si>
    <t>Hartberg v SKU Amstetten</t>
  </si>
  <si>
    <t>Fiorentina v Inter</t>
  </si>
  <si>
    <t>Braga v Torreense</t>
  </si>
  <si>
    <t>Al Ahli (QAT) v Al Khor</t>
  </si>
  <si>
    <t>Lubeck v Waldhof Mannheim</t>
  </si>
  <si>
    <t>Fortuna Sittard v Sparta Rotterdam</t>
  </si>
  <si>
    <t>Paris St-G v Marseille</t>
  </si>
  <si>
    <t>Holstein Kiel v Bayern Munich</t>
  </si>
  <si>
    <t>Tottenham v Fulham</t>
  </si>
  <si>
    <t>Hradec KraloveLay</t>
  </si>
  <si>
    <t>Over 2.5 Goals | Triggered by Cash OutLay</t>
  </si>
  <si>
    <t>Over 6.5 Goals | Triggered by Cash OutBack</t>
  </si>
  <si>
    <t>Bangalore EaglesBack</t>
  </si>
  <si>
    <t>Birmingham U23Back</t>
  </si>
  <si>
    <t>Over 4.5 Goals | Triggered by Cash OutBack</t>
  </si>
  <si>
    <r>
      <rPr>
        <b/>
        <sz val="12"/>
        <color rgb="FFFF0000"/>
        <rFont val="Calibri"/>
        <family val="2"/>
        <scheme val="minor"/>
      </rPr>
      <t>Richtige Antworten</t>
    </r>
    <r>
      <rPr>
        <b/>
        <sz val="12"/>
        <color theme="1"/>
        <rFont val="Calibri"/>
        <family val="2"/>
        <scheme val="minor"/>
      </rPr>
      <t xml:space="preserve">
auf das Debakel vom Montag</t>
    </r>
  </si>
  <si>
    <t>Market</t>
  </si>
  <si>
    <t>Start Time</t>
  </si>
  <si>
    <t>Settled Date</t>
  </si>
  <si>
    <t>Profit / Loss</t>
  </si>
  <si>
    <t>Atletico Madrid v Getafe / Over/Under 4.5 Goals</t>
  </si>
  <si>
    <t>Atletico Madrid v Getafe / Double Chance</t>
  </si>
  <si>
    <t>Atletico Madrid v Getafe / Over/Under 3.5 Goals</t>
  </si>
  <si>
    <t>Brentford v Bournemouth / Over/Under 3.5 Goals</t>
  </si>
  <si>
    <t>Brentford v Bournemouth / Over/Under 5.5 Goals</t>
  </si>
  <si>
    <t>Brentford v Bournemouth / Over/Under 4.5 Goals</t>
  </si>
  <si>
    <t>Empoli v Ascoli / Over/Under 3.5 Goals</t>
  </si>
  <si>
    <t>Empoli v Ascoli / Over/Under 4.5 Goals</t>
  </si>
  <si>
    <t>Brentford v Bournemouth / First Half Goals 2.5</t>
  </si>
  <si>
    <t>Brentford v Bournemouth / First Half Goals 1.5</t>
  </si>
  <si>
    <t>Granada v Valencia / Over/Under 4.5 Goals</t>
  </si>
  <si>
    <t>Granada v Valencia / Double Chance</t>
  </si>
  <si>
    <t>Granada v Valencia / Over/Under 5.5 Goals</t>
  </si>
  <si>
    <t>Istanbulspor v Adana Demirspor / Over/Under 5.5 Goals</t>
  </si>
  <si>
    <t>Empoli v Ascoli / First Half Goals 2.5</t>
  </si>
  <si>
    <t>Al Mokawloon v National Bank / Over/Under 2.5 Goals</t>
  </si>
  <si>
    <t>Al Mokawloon v National Bank / Over/Under 3.5 Goals</t>
  </si>
  <si>
    <t>Granada v Valencia / First Half Goals 2.5</t>
  </si>
  <si>
    <t>Granada v Valencia / First Half Goals 1.5</t>
  </si>
  <si>
    <t>Istanbulspor v Adana Demirspor / First Half Goals 2.5</t>
  </si>
  <si>
    <t>Istanbulspor v Adana Demirspor / First Half Goals 1.5</t>
  </si>
  <si>
    <t>Granada v Valencia / First Half Goals 0.5</t>
  </si>
  <si>
    <t>Hapoel Raanana (W) v Hapoel Petach Tikva (W) / Over/Under 6.5 Goals</t>
  </si>
  <si>
    <t>Hapoel Raanana (W) v Hapoel Petach Tikva (W) / Over/Under 4.5 Goals</t>
  </si>
  <si>
    <t>Hapoel Raanana (W) v Hapoel Petach Tikva (W) / Match Odds</t>
  </si>
  <si>
    <t>Hapoel Raanana (W) v Hapoel Petach Tikva (W) / Over/Under 5.5 Goals</t>
  </si>
  <si>
    <t>Hapoel Raanana (W) v Hapoel Petach Tikva (W) / Over/Under 3.5 Goals</t>
  </si>
  <si>
    <t>Antigua GFC v Comunicaciones / Double Chance</t>
  </si>
  <si>
    <t>Antigua GFC v Comunicaciones / Over/Under 4.5 Goals</t>
  </si>
  <si>
    <t>Antigua GFC v Comunicaciones / Over/Under 3.5 Goals</t>
  </si>
  <si>
    <t>Antigua GFC v Comunicaciones / Over/Under 2.5 Goals</t>
  </si>
  <si>
    <t>Antigua GFC v Comunicaciones / Over/Under 1.5 Goals</t>
  </si>
  <si>
    <t>Osasuna v Alaves / Over/Under 3.5 Goals</t>
  </si>
  <si>
    <t>Osasuna v Alaves / Over/Under 2.5 Goals</t>
  </si>
  <si>
    <t>Osasuna v Alaves / Double Chance</t>
  </si>
  <si>
    <t>Osasuna v Alaves / Over/Under 5.5 Goals</t>
  </si>
  <si>
    <t>Osasuna v Alaves / Over/Under 4.5 Goals</t>
  </si>
  <si>
    <t>Bahrain SC v Al-Ittihad (BRN) / Over/Under 4.5 Goals</t>
  </si>
  <si>
    <t>Bahrain SC v Al-Ittihad (BRN) / Over/Under 5.5 Goals</t>
  </si>
  <si>
    <t>Navarro CF v CD Vallobin / Over/Under 3.5 Goals</t>
  </si>
  <si>
    <t>Antigua GFC v Comunicaciones / First Half Goals 2.5</t>
  </si>
  <si>
    <t>Antigua GFC v Comunicaciones / First Half Goals 1.5</t>
  </si>
  <si>
    <t>Osasuna v Alaves / First Half Goals 2.5</t>
  </si>
  <si>
    <t>Osasuna v Alaves / First Half Goals 1.5</t>
  </si>
  <si>
    <t>Kabylie v AS Ain M'lila / Over/Under 4.5 Goals</t>
  </si>
  <si>
    <t>Kabylie v AS Ain M'lila / Over/Under 3.5 Goals</t>
  </si>
  <si>
    <t>Kabylie v AS Ain M'lila / Over/Under 2.5 Goals</t>
  </si>
  <si>
    <t>Belouizdad v JSM Skikda / Over/Under 5.5 Goals</t>
  </si>
  <si>
    <t>Belouizdad v JSM Skikda / Over/Under 4.5 Goals</t>
  </si>
  <si>
    <t>Athletic Bilbao v Sociedad / Double Chance</t>
  </si>
  <si>
    <t>Athletic Bilbao v Sociedad / Over/Under 5.5 Goals</t>
  </si>
  <si>
    <t>Athletic Bilbao v Sociedad / Over/Under 4.5 Goals</t>
  </si>
  <si>
    <t>Athletic Bilbao v Sociedad / Over/Under 3.5 Goals</t>
  </si>
  <si>
    <t>Al-Jalil v Al Arabi / Over/Under 5.5 Goals</t>
  </si>
  <si>
    <t>Al-Jalil v Al Arabi / Over/Under 4.5 Goals</t>
  </si>
  <si>
    <t>Al-Jalil v Al Arabi / Over/Under 3.5 Goals</t>
  </si>
  <si>
    <t>Al-Jalil v Al Arabi / Match Odds</t>
  </si>
  <si>
    <t>Athletic Bilbao v Sociedad / First Half Goals 1.5</t>
  </si>
  <si>
    <t>Athletic Bilbao v Sociedad / First Half Goals 2.5</t>
  </si>
  <si>
    <t>Persepolis v Zobahan / Over/Under 3.5 Goals</t>
  </si>
  <si>
    <t>Persepolis v Zobahan / Over/Under 4.5 Goals</t>
  </si>
  <si>
    <t>Persepolis v Zobahan / Over/Under 2.5 Goals</t>
  </si>
  <si>
    <t>Al-Jalil v Al Arabi / First Half Goals 1.5</t>
  </si>
  <si>
    <t>Al-Jalil v Al Arabi / First Half Goals 2.5</t>
  </si>
  <si>
    <t>Persepolis v Zobahan / First Half Goals 1.5</t>
  </si>
  <si>
    <t>Persepolis v Zobahan / Half Time</t>
  </si>
  <si>
    <t>Persepolis v Zobahan / First Half Goals 2.5</t>
  </si>
  <si>
    <t>JS Kabylie U21 v AS Ain Mlila U21 / Over/Under 6.5 Goals</t>
  </si>
  <si>
    <t>JS Kabylie U21 v AS Ain Mlila U21 / Match Odds</t>
  </si>
  <si>
    <t>JS Kabylie U21 v AS Ain Mlila U21 / Over/Under 4.5 Goals</t>
  </si>
  <si>
    <t>JS Kabylie U21 v AS Ain Mlila U21 / Over/Under 5.5 Goals</t>
  </si>
  <si>
    <t>JS Kabylie U21 v AS Ain Mlila U21 / First Half Goals 2.5</t>
  </si>
  <si>
    <t>Central Coast Mariners v Newcastle Jets / Central Coast Mariners Win to Nil</t>
  </si>
  <si>
    <t>Central Coast Mariners v Newcastle Jets / Double Chance</t>
  </si>
  <si>
    <t>Central Coast Mariners v Newcastle Jets / Over/Under 3.5 Goals</t>
  </si>
  <si>
    <t>Central Coast Mariners v Newcastle Jets / Over/Under 4.5 Goals</t>
  </si>
  <si>
    <t>Central Coast Mariners v Newcastle Jets / Over/Under 2.5 Goals</t>
  </si>
  <si>
    <t>Sao Paulo v Gremio / Double Chance</t>
  </si>
  <si>
    <t>Sao Paulo v Gremio / Over/Under 3.5 Goals</t>
  </si>
  <si>
    <t>Univ Catolica (Chile) v Santiago Wanderers / Over/Under 3.5 Goals</t>
  </si>
  <si>
    <t>Sao Paulo v Gremio / First Half Goals 2.5</t>
  </si>
  <si>
    <t>Sao Paulo v Gremio / First Half Goals 1.5</t>
  </si>
  <si>
    <t>America MG v SE Palmeiras / First Half Goals 1.5</t>
  </si>
  <si>
    <t>Man Utd v Aston Villa / Double Chance</t>
  </si>
  <si>
    <t>Man Utd v Aston Villa / Over/Under 4.5 Goals</t>
  </si>
  <si>
    <t>Man Utd v Aston Villa / Over/Under 6.5 Goals</t>
  </si>
  <si>
    <t>Man Utd v Aston Villa / Over/Under 5.5 Goals</t>
  </si>
  <si>
    <t>Man Utd v Aston Villa / Man Utd win to Nil</t>
  </si>
  <si>
    <t>Man Utd v Aston Villa / First Half Goals 1.5</t>
  </si>
  <si>
    <t>Man Utd v Aston Villa / First Half Goals 2.5</t>
  </si>
  <si>
    <t>Sheff Wed v Derby / Over/Under 4.5 Goals</t>
  </si>
  <si>
    <t>Sheff Wed v Derby / Over/Under 2.5 Goals</t>
  </si>
  <si>
    <t>Everton v West Ham / Match Odds</t>
  </si>
  <si>
    <t>Sheff Wed v Derby / First Half Goals 2.5</t>
  </si>
  <si>
    <t>Everton v West Ham / First Half Goals 1.5</t>
  </si>
  <si>
    <t>Al Najma (BRN) v Al Ahli (BRN) / Over/Under 4.5 Goals</t>
  </si>
  <si>
    <t>Al Najma (BRN) v Al Ahli (BRN) / Over/Under 3.5 Goals</t>
  </si>
  <si>
    <t>Al Najma (BRN) v Al Ahli (BRN) / Over/Under 2.5 Goals</t>
  </si>
  <si>
    <t>Pyramids v El Entag El Harby / Double Chance</t>
  </si>
  <si>
    <t>Pyramids v El Entag El Harby / Over/Under 5.5 Goals</t>
  </si>
  <si>
    <t>Pyramids v El Entag El Harby / Over/Under 4.5 Goals</t>
  </si>
  <si>
    <t>Al Najma (BRN) v Al Ahli (BRN) / First Half Goals 2.5</t>
  </si>
  <si>
    <t>Al Najma (BRN) v Al Ahli (BRN) / First Half Goals 1.5</t>
  </si>
  <si>
    <t>Al Shamal v Lusail / Over/Under 2.5 Goals</t>
  </si>
  <si>
    <t>Al Waab Sports Club v Al Bidda / Over/Under 3.5 Goals</t>
  </si>
  <si>
    <t>Al Waab Sports Club v Al Bidda / Over/Under 4.5 Goals</t>
  </si>
  <si>
    <t>Ironi Ramat HaSharon v Hapoel Petach Tikva / Over/Under 4.5 Goals</t>
  </si>
  <si>
    <t>Ironi Ramat HaSharon v Hapoel Petach Tikva / Over/Under 3.5 Goals</t>
  </si>
  <si>
    <t>Ironi Ramat HaSharon v Hapoel Petach Tikva / First Half Goals 2.5</t>
  </si>
  <si>
    <t>Ironi Ramat HaSharon v Hapoel Petach Tikva / First Half Goals 1.5</t>
  </si>
  <si>
    <t>Maccabi Ahi Nazareth v MS Kfar Kasem / First Half Goals 1.5</t>
  </si>
  <si>
    <t>Maccabi Ahi Nazareth v MS Kfar Kasem / First Half Goals 2.5</t>
  </si>
  <si>
    <t>Mwadui FC v Dodoma FC / Over/Under 3.5 Goals</t>
  </si>
  <si>
    <t>Mwadui FC v Dodoma FC / Over/Under 1.5 Goals</t>
  </si>
  <si>
    <t>Mwadui FC v Dodoma FC / Over/Under 2.5 Goals</t>
  </si>
  <si>
    <t>MS Tira v Hapoel Bueine / Over/Under 5.5 Goals</t>
  </si>
  <si>
    <t>MS Tira v Hapoel Bueine / Over/Under 4.5 Goals</t>
  </si>
  <si>
    <t>MS Tira v Hapoel Bueine / Over/Under 2.5 Goals</t>
  </si>
  <si>
    <t>Mwadui FC v Dodoma FC / First Half Goals 1.5</t>
  </si>
  <si>
    <t>MS Tira v Hapoel Bueine / First Half Goals 2.5</t>
  </si>
  <si>
    <t>NA Hussein Dey U21 v ES Setif U21 / Over/Under 5.5 Goals</t>
  </si>
  <si>
    <t>NA Hussein Dey U21 v ES Setif U21 / Double Chance</t>
  </si>
  <si>
    <t>NA Hussein Dey U21 v ES Setif U21 / Over/Under 4.5 Goals</t>
  </si>
  <si>
    <t>NA Hussein Dey U21 v ES Setif U21 / Over/Under 3.5 Goals</t>
  </si>
  <si>
    <t>NA Hussein Dey U21 v ES Setif U21 / Over/Under 1.5 Goals</t>
  </si>
  <si>
    <t>NA Hussein Dey U21 v ES Setif U21 / First Half Goals 1.5</t>
  </si>
  <si>
    <t>NA Hussein Dey U21 v ES Setif U21 / First Half Goals 2.5</t>
  </si>
  <si>
    <t>Stuttgart v RB Leipzig / Over/Under 5.5 Goals</t>
  </si>
  <si>
    <t>Stuttgart v RB Leipzig / Over/Under 4.5 Goals</t>
  </si>
  <si>
    <t>Stuttgart v RB Leipzig / First Half Goals 2.5</t>
  </si>
  <si>
    <t>Sporting Lisbon v Braga / Over/Under 3.5 Goals</t>
  </si>
  <si>
    <t>Sporting Lisbon v Braga / Over/Under 4.5 Goals</t>
  </si>
  <si>
    <t>Hertha Berlin v Schalke 04 / Over/Under 4.5 Goals</t>
  </si>
  <si>
    <t>Hertha Berlin v Schalke 04 / Over/Under 3.5 Goals</t>
  </si>
  <si>
    <t>Hertha Berlin v Schalke 04 / First Half Goals 2.5</t>
  </si>
  <si>
    <t>Galatasaray v Antalyaspor / Over/Under 2.5 Goals</t>
  </si>
  <si>
    <t>Hatayspor v Konyaspor / Over/Under 4.5 Goals</t>
  </si>
  <si>
    <t>Alondras CF v Coruxo / Over/Under 2.5 Goals</t>
  </si>
  <si>
    <t>Betis v Sevilla / Over/Under 4.5 Goals</t>
  </si>
  <si>
    <t>Betis v Sevilla / Over/Under 3.5 Goals</t>
  </si>
  <si>
    <t>Crystal Palace v Sheff Utd / Over/Under 3.5 Goals</t>
  </si>
  <si>
    <t>Crystal Palace v Sheff Utd / Over/Under 5.5 Goals</t>
  </si>
  <si>
    <t>Crystal Palace v Sheff Utd / Over/Under 4.5 Goals</t>
  </si>
  <si>
    <t>Hoffenheim v Freiburg / Over/Under 6.5 Goals</t>
  </si>
  <si>
    <t>Hoffenheim v Freiburg / Over/Under 4.5 Goals</t>
  </si>
  <si>
    <t>Betis v Sevilla / First Half Goals 1.5</t>
  </si>
  <si>
    <t>FC Koln v Augsburg / First Half Goals 1.5</t>
  </si>
  <si>
    <t>FC Koln v Augsburg / First Half Goals 2.5</t>
  </si>
  <si>
    <t>Villarreal v Levante / Over/Under 5.5 Goals</t>
  </si>
  <si>
    <t>Villarreal v Levante / Over/Under 4.5 Goals</t>
  </si>
  <si>
    <t>Hoffenheim v Freiburg / Hoffenheim Win to Nil</t>
  </si>
  <si>
    <t>Rangers v Celtic / Over/Under 2.5 Goals</t>
  </si>
  <si>
    <t>Tottenham v Leeds / Over/Under 5.5 Goals</t>
  </si>
  <si>
    <t>Tottenham v Leeds / Over/Under 4.5 Goals</t>
  </si>
  <si>
    <t>FC Heidenheim v Nurnberg / Double Chance</t>
  </si>
  <si>
    <t>FC Heidenheim v Nurnberg / Over/Under 3.5 Goals</t>
  </si>
  <si>
    <t>FC Heidenheim v Nurnberg / Over/Under 4.5 Goals</t>
  </si>
  <si>
    <t>Tottenham v Leeds / First Half Goals 2.5</t>
  </si>
  <si>
    <t>FC Heidenheim v Nurnberg / First Half Goals 2.5</t>
  </si>
  <si>
    <t>FC Heidenheim v Nurnberg / First Half Goals 1.5</t>
  </si>
  <si>
    <t>Erzurum BB v Gaziantep FK / Erzurum BB Win to Nil</t>
  </si>
  <si>
    <t>Ho Chi Minh City v Ha Noi T and T / Over/Under 1.5 Goals</t>
  </si>
  <si>
    <t>Ho Chi Minh City v Ha Noi T and T / First Half Goals 2.5</t>
  </si>
  <si>
    <t>Western Sydney (W) v Newcastle Jets (W) / Over/Under 5.5 Goals</t>
  </si>
  <si>
    <t>Western Sydney (W) v Newcastle Jets (W) / Over/Under 4.5 Goals</t>
  </si>
  <si>
    <t>Western Sydney (W) v Newcastle Jets (W) / First Half Goals 2.5</t>
  </si>
  <si>
    <t>Wellington Phoenix v Sydney FC / Double Chance</t>
  </si>
  <si>
    <t>Wellington Phoenix v Sydney FC / Over/Under 5.5 Goals</t>
  </si>
  <si>
    <t>Wellington Phoenix v Sydney FC / Over/Under 4.5 Goals</t>
  </si>
  <si>
    <t>Eibar v Granada / Over/Under 2.5 Goals</t>
  </si>
  <si>
    <t>Eibar v Granada / Over/Under 3.5 Goals</t>
  </si>
  <si>
    <t>Eibar v Granada / First Half Goals 2.5</t>
  </si>
  <si>
    <t>Dortmund v Wolfsburg / Double Chance</t>
  </si>
  <si>
    <t>Dortmund v Wolfsburg / Over/Under 2.5 Goals</t>
  </si>
  <si>
    <t>Alaves v Atletico Madrid / First Half Goals 2.5</t>
  </si>
  <si>
    <t>Dortmund v Wolfsburg / First Half Goals 1.5</t>
  </si>
  <si>
    <t>Dortmund v Wolfsburg / First Half Goals 2.5</t>
  </si>
  <si>
    <t>CD Castellon v Tenerife / Over/Under 2.5 Goals</t>
  </si>
  <si>
    <t>Athletic Bilbao v Elche / Over/Under 3.5 Goals</t>
  </si>
  <si>
    <t>Athletic Bilbao v Elche / First Half Goals 1.5</t>
  </si>
  <si>
    <t>Athletic Bilbao v Elche / First Half Goals 2.5</t>
  </si>
  <si>
    <t>Ibiza Islas Pitiusas v CE Constancia de Inca / Over/Under 2.5 Goals</t>
  </si>
  <si>
    <t>Ibiza Islas Pitiusas v CE Constancia de Inca / Over/Under 4.5 Goals</t>
  </si>
  <si>
    <t>Ibiza Islas Pitiusas v CE Constancia de Inca / Over/Under 3.5 Goals</t>
  </si>
  <si>
    <t>Algeciras v Linense / Over/Under 3.5 Goals</t>
  </si>
  <si>
    <t>Praiense SC v Oriental Dragon FC / First Half Goals 1.5</t>
  </si>
  <si>
    <t>Real Zaragoza II v CD Carinena / Over/Under 3.5 Goals</t>
  </si>
  <si>
    <t>Ibiza Islas Pitiusas v CE Constancia de Inca / First Half Goals 2.5</t>
  </si>
  <si>
    <t>Bashundhara Kings v Sheikh Jamal / Over/Under 3.5 Goals</t>
  </si>
  <si>
    <t>Bashundhara Kings v Sheikh Jamal / Over/Under 2.5 Goals</t>
  </si>
  <si>
    <t>Bashundhara Kings v Sheikh Jamal / First Half Goals 2.5</t>
  </si>
  <si>
    <t>Adelaide United v Melbourne City / Over/Under 3.5 Goals</t>
  </si>
  <si>
    <t>Southampton v Liverpool / Double Chance</t>
  </si>
  <si>
    <t>Southampton v Liverpool / Over/Under 4.5 Goals</t>
  </si>
  <si>
    <t>Fortuna Dusseldorf v Paderborn / Over/Under 3.5 Goals</t>
  </si>
  <si>
    <t>Maccabi Petach Tikva v Maccabi Tel Aviv / First Half Goals 1.5</t>
  </si>
  <si>
    <t>Girona v Sabadell / Double Chance</t>
  </si>
  <si>
    <t>Entella v Cittadella / Over/Under 2.5 Goals</t>
  </si>
  <si>
    <t>Santa Clara v Benfica / Over/Under 3.5 Goals</t>
  </si>
  <si>
    <t>Shabab Al Ordon v Al Hussein / Over/Under 5.5 Goals</t>
  </si>
  <si>
    <t>Shabab Al Ordon v Al Hussein / Over/Under 4.5 Goals</t>
  </si>
  <si>
    <t>Shabab Al Ordon v Al Hussein / Over/Under 3.5 Goals</t>
  </si>
  <si>
    <t>Shabab Al Ordon v Al Hussein / First Half Goals 2.5</t>
  </si>
  <si>
    <t>Shabab Al Ordon v Al Hussein / Half Time</t>
  </si>
  <si>
    <t>NFC Volos v Atromitos / Over/Under 2.5 Goals</t>
  </si>
  <si>
    <t>NFC Volos v Atromitos / Over/Under 3.5 Goals</t>
  </si>
  <si>
    <t>Ascoli v Reggina / First Half Goals 1.5</t>
  </si>
  <si>
    <t>Adana Demirspor v Menemen Belediyespor / First Half Goals 2.5</t>
  </si>
  <si>
    <t>NFC Volos v Atromitos / First Half Goals 1.5</t>
  </si>
  <si>
    <t>Venezia v Pisa / Over/Under 2.5 Goals</t>
  </si>
  <si>
    <t>Hapoel Azor v Maccabi Herzliya / Over/Under 2.5 Goals</t>
  </si>
  <si>
    <t>Hapoel Azor v Maccabi Herzliya / Over/Under 4.5 Goals</t>
  </si>
  <si>
    <t>Hapoel Azor v Maccabi Herzliya / Over/Under 3.5 Goals</t>
  </si>
  <si>
    <t>Chooka Talesh v Shahrdari Astara / Over/Under 3.5 Goals</t>
  </si>
  <si>
    <t>Kashiwa v FC Tokyo / Over/Under 4.5 Goals</t>
  </si>
  <si>
    <t>Kashiwa v FC Tokyo / Over/Under 3.5 Goals</t>
  </si>
  <si>
    <t>Once Municipal v CD Luis Angel Firpo / Over/Under 2.5 Goals</t>
  </si>
  <si>
    <t>Once Municipal v CD Luis Angel Firpo / Over/Under 3.5 Goals</t>
  </si>
  <si>
    <t>Solihull Moors v Chesterfield / Over/Under 3.5 Goals</t>
  </si>
  <si>
    <t>Tottenham v Brentford / Over/Under 3.5 Goals</t>
  </si>
  <si>
    <t>Academico de Viseu v Casa Pia / Double Chance</t>
  </si>
  <si>
    <t>Academico de Viseu v Casa Pia / Over/Under 3.5 Goals</t>
  </si>
  <si>
    <t>Academico de Viseu v Casa Pia / Over/Under 1.5 Goals</t>
  </si>
  <si>
    <t>Primeiro Agosto v Kaizer Chiefs / Over/Under 2.5 Goals</t>
  </si>
  <si>
    <t>Konyaspor v Galatasaray / First Half Goals 1.5</t>
  </si>
  <si>
    <t>Al Bidda v Al Shamal / Over/Under 2.5 Goals</t>
  </si>
  <si>
    <t>Kabylie v USGN / Over/Under 2.5 Goals</t>
  </si>
  <si>
    <t>Kabylie v USGN / Over/Under 3.5 Goals</t>
  </si>
  <si>
    <t>Academico de Viseu v Casa Pia / First Half Goals 1.5</t>
  </si>
  <si>
    <t>Gaziantep FK v Ankaragucu / First Half Goals 1.5</t>
  </si>
  <si>
    <t>Zobahan v Tractor Sazi FC / First Half Goals 1.5</t>
  </si>
  <si>
    <t>UDG Tenerife Sur (W) v Deportivo La Coruna (W) / Over/Under 3.5 Goals</t>
  </si>
  <si>
    <t>UDG Tenerife Sur (W) v Deportivo La Coruna (W) / First Half Goals 2.5</t>
  </si>
  <si>
    <t>Santarem v SU Sintrense / First Half Goals 2.5</t>
  </si>
  <si>
    <t>UDG Tenerife Sur (W) v Deportivo La Coruna (W) / First Half Goals 1.5</t>
  </si>
  <si>
    <t>Santarem v SU Sintrense / First Half Goals 1.5</t>
  </si>
  <si>
    <t>CD Castellon v Tenerife / Over/Under 3.5 Goals</t>
  </si>
  <si>
    <t>CD Castellon v Tenerife / Match Odds</t>
  </si>
  <si>
    <t>Nantes v Rennes / Over/Under 4.5 Goals</t>
  </si>
  <si>
    <t>Nantes v Rennes / Over/Under 1.5 Goals</t>
  </si>
  <si>
    <t>CD Castellon v Tenerife / First Half Goals 2.5</t>
  </si>
  <si>
    <t>CD Castellon v Tenerife / First Half Goals 1.5</t>
  </si>
  <si>
    <t>Hapoel Eran Hadera v Beitar Jerusalem / First Half Goals 2.5</t>
  </si>
  <si>
    <t>Hapoel Eran Hadera v Beitar Jerusalem / First Half Goals 1.5</t>
  </si>
  <si>
    <t>Burgos v Espanyol / First Half Goals 1.5</t>
  </si>
  <si>
    <t>Nantes v Rennes / First Half Goals 2.5</t>
  </si>
  <si>
    <t>Nantes v Rennes / First Half Goals 1.5</t>
  </si>
  <si>
    <t>Bologna v Udinese / Over/Under 3.5 Goals</t>
  </si>
  <si>
    <t>Trabzonspor v Goztepe / Over/Under 2.5 Goals</t>
  </si>
  <si>
    <t>Genclerbirligi v Hatayspor / First Half Goals 2.5</t>
  </si>
  <si>
    <t>Trabzonspor v Goztepe / First Half Goals 1.5</t>
  </si>
  <si>
    <t>Trabzonspor v Goztepe / First Half Goals 2.5</t>
  </si>
  <si>
    <t>Genclerbirligi v Hatayspor / First Half Goals 1.5</t>
  </si>
  <si>
    <t>La Nucia v Elche / Over/Under 2.5 Goals</t>
  </si>
  <si>
    <t>Club Portugalete v Levante / Over/Under 3.5 Goals</t>
  </si>
  <si>
    <t>Numancia v Almeria / Over/Under 3.5 Goals</t>
  </si>
  <si>
    <t>CD Valdefierro v CD Carinena / Over/Under 2.5 Goals</t>
  </si>
  <si>
    <t>Denizlispor v Kayserispor / Over/Under 1.5 Goals</t>
  </si>
  <si>
    <t>Numancia v Almeria / First Half Goals 1.5</t>
  </si>
  <si>
    <t>Icel Idmanyurdu Spor v Yeni Altindag B / First Half Goals 1.5</t>
  </si>
  <si>
    <t>Icel Idmanyurdu Spor v Yeni Altindag B / First Half Goals 2.5</t>
  </si>
  <si>
    <t>Zlin v FK Blansko / First Half Goals 1.5</t>
  </si>
  <si>
    <t>Zlin v FK Blansko / First Half Goals 2.5</t>
  </si>
  <si>
    <t>Hacettepe SK v Inegolspor / First Half Goals 1.5</t>
  </si>
  <si>
    <t>Braga v Maritimo / Over/Under 1.5 Goals</t>
  </si>
  <si>
    <t>Braga v Maritimo / First Half Goals 1.5</t>
  </si>
  <si>
    <t>Braga v Maritimo / First Half Goals 2.5</t>
  </si>
  <si>
    <t>Flamengo U20 v Atletico Paranaense U20 / Over/Under 5.5 Goals</t>
  </si>
  <si>
    <t>FC Ashdod v Hapoel Tel Aviv / Over/Under 4.5 Goals</t>
  </si>
  <si>
    <t>Amorebieta v Sporting Gijon / Over/Under 1.5 Goals</t>
  </si>
  <si>
    <t>Amorebieta v Sporting Gijon / Over/Under 2.5 Goals</t>
  </si>
  <si>
    <t>Cameroon v Zambia / Over/Under 3.5 Goals</t>
  </si>
  <si>
    <t>Atromitos v PAOK / Double Chance</t>
  </si>
  <si>
    <t>Atromitos v PAOK / Over/Under 3.5 Goals</t>
  </si>
  <si>
    <t>Atromitos v PAOK / Over/Under 2.5 Goals</t>
  </si>
  <si>
    <t>Hapoel Umm Al Fahm v Hapoel Afula / First Half Goals 2.5</t>
  </si>
  <si>
    <t>Hapoel K Saba v Maccabi Petach Tikva / First Half Goals 1.5</t>
  </si>
  <si>
    <t>Fenerbahce v Alanyaspor / Over/Under 2.5 Goals</t>
  </si>
  <si>
    <t>Aris v NFC Volos / Over/Under 2.5 Goals</t>
  </si>
  <si>
    <t>Aris v NFC Volos / Over/Under 3.5 Goals</t>
  </si>
  <si>
    <t>OFI v Lamia / Over/Under 2.5 Goals</t>
  </si>
  <si>
    <t>Saipa U23 v Etihad Salar U23 / Over/Under 4.5 Goals</t>
  </si>
  <si>
    <t>Al Tadamun Buri v Isa Town FC / Over/Under 1.5 Goals</t>
  </si>
  <si>
    <t>Aris v NFC Volos / First Half Goals 1.5</t>
  </si>
  <si>
    <t>Aris v NFC Volos / First Half Goals 2.5</t>
  </si>
  <si>
    <t>Kerala Blasters FC v Odisha / Over/Under 6.5 Goals</t>
  </si>
  <si>
    <t>Kerala Blasters FC v Odisha / Over/Under 5.5 Goals</t>
  </si>
  <si>
    <t>Curico Unido v Antofagasta / Over/Under 3.5 Goals</t>
  </si>
  <si>
    <t>Kerala Blasters FC v Odisha / Over/Under 4.5 Goals</t>
  </si>
  <si>
    <t>Kerala Blasters FC v Odisha / Over/Under 3.5 Goals</t>
  </si>
  <si>
    <t>Ankaraspor v Adanaspor / Match Odds</t>
  </si>
  <si>
    <t>Ankaraspor v Adanaspor / Over/Under 1.5 Goals</t>
  </si>
  <si>
    <t>Kerala Blasters FC v Odisha / Half Time</t>
  </si>
  <si>
    <t>Curico Unido v Antofagasta / Over/Under 0.5 Goals</t>
  </si>
  <si>
    <t>Kerala Blasters FC v Odisha / First Half Goals 2.5</t>
  </si>
  <si>
    <t>Kerala Blasters FC v Odisha / First Half Goals 1.5</t>
  </si>
  <si>
    <t>Curico Unido v Antofagasta / First Half Goals 1.5</t>
  </si>
  <si>
    <t>Hapoel Petach Tikva v Hapoel Katamon / Over/Under 3.5 Goals</t>
  </si>
  <si>
    <t>Al-Karmel v Kaforsum / Over/Under 1.5 Goals</t>
  </si>
  <si>
    <t>Al-Karmel v Kaforsum / Over/Under 2.5 Goals</t>
  </si>
  <si>
    <t>Ankaraspor v Adanaspor / First Half Goals 1.5</t>
  </si>
  <si>
    <t>Ankaraspor v Adanaspor / First Half Goals 2.5</t>
  </si>
  <si>
    <t>Abi Pooshan U23 v Espahbod U23 / Double Chance</t>
  </si>
  <si>
    <t>Abi Pooshan U23 v Espahbod U23 / Over/Under 7.5 Goals</t>
  </si>
  <si>
    <t>Esteghlal U23 v Persepolis U23 / Over/Under 4.5 Goals</t>
  </si>
  <si>
    <t>Hapoel Petach Tikva v Hapoel Katamon / First Half Goals 1.5</t>
  </si>
  <si>
    <t>Abi Pooshan U23 v Espahbod U23 / Over/Under 1.5 Goals</t>
  </si>
  <si>
    <t>Esteghlal U23 v Persepolis U23 / First Half Goals 1.5</t>
  </si>
  <si>
    <t>Esteghlal U23 v Persepolis U23 / First Half Goals 2.5</t>
  </si>
  <si>
    <t>Saipa U23 v Etihad Salar U23 / First Half Goals 2.5</t>
  </si>
  <si>
    <t>Baderan U23 v Moghavemat Tehran U23 / Double Chance</t>
  </si>
  <si>
    <t>Baderan U23 v Moghavemat Tehran U23 / Over/Under 1.5 Goals</t>
  </si>
  <si>
    <t>CD Nacional Funchal v Sporting Lisbon / Double Chance</t>
  </si>
  <si>
    <t>CD Nacional Funchal v Sporting Lisbon / Over/Under 3.5 Goals</t>
  </si>
  <si>
    <t>Pau v Chambly Oise / First Half Goals 1.5</t>
  </si>
  <si>
    <t>Pau v Chambly Oise / First Half Goals 2.5</t>
  </si>
  <si>
    <t>CD Nacional Funchal v Sporting Lisbon / Over/Under 0.5 Goals</t>
  </si>
  <si>
    <t>CD Nacional Funchal v Sporting Lisbon / First Half Goals 1.5</t>
  </si>
  <si>
    <t>Bourg-en-Bresse v Lyon Duchere / Double Chance</t>
  </si>
  <si>
    <t>Bourg-en-Bresse v Lyon Duchere / Over/Under 5.5 Goals</t>
  </si>
  <si>
    <t>Bourg-en-Bresse v Lyon Duchere / Over/Under 4.5 Goals</t>
  </si>
  <si>
    <t>Bourg-en-Bresse v Lyon Duchere / Over/Under 1.5 Goals</t>
  </si>
  <si>
    <t>Bourg-en-Bresse v Lyon Duchere / Over/Under 2.5 Goals</t>
  </si>
  <si>
    <t>Bourg-en-Bresse v Lyon Duchere / Over/Under 3.5 Goals</t>
  </si>
  <si>
    <t>Bourg-en-Bresse v Lyon Duchere / First Half Goals 1.5</t>
  </si>
  <si>
    <t>Bourg-en-Bresse v Lyon Duchere / Over/Under 0.5 Goals</t>
  </si>
  <si>
    <t>Al Budaiya v Al Ahli (BRN) / Over/Under 3.5 Goals</t>
  </si>
  <si>
    <t>Al Budaiya v Al Ahli (BRN) / Over/Under 2.5 Goals</t>
  </si>
  <si>
    <t>Al Budaiya v Al Ahli (BRN) / Over/Under 4.5 Goals</t>
  </si>
  <si>
    <t>Manama Club v Malkiya / First Half Goals 1.5</t>
  </si>
  <si>
    <t>Northeast United v Hyderabad FC / Over/Under 5.5 Goals</t>
  </si>
  <si>
    <t>Al Budaiya v Al Ahli (BRN) / First Half Goals 2.5</t>
  </si>
  <si>
    <t>National Bank v Pyramids / Over/Under 3.5 Goals</t>
  </si>
  <si>
    <t>National Bank v Pyramids / Over/Under 1.5 Goals</t>
  </si>
  <si>
    <t>El Olympi v El Mansurah / Over/Under 4.5 Goals</t>
  </si>
  <si>
    <t>Posta Rangers v Nairobi City Stars / Over/Under 4.5 Goals</t>
  </si>
  <si>
    <t>Tishreen SC v Harjaleh / Over/Under 5.5 Goals</t>
  </si>
  <si>
    <t>Tishreen SC v Harjaleh / Over/Under 4.5 Goals</t>
  </si>
  <si>
    <t>Tishreen SC v Harjaleh / Over/Under 3.5 Goals</t>
  </si>
  <si>
    <t>Al Shorta v Al Jaish / Over/Under 1.5 Goals</t>
  </si>
  <si>
    <t>National Bank v Pyramids / First Half Goals 2.5</t>
  </si>
  <si>
    <t>Al Shorta v Al Jaish / First Half Goals 2.5</t>
  </si>
  <si>
    <t>Ulinzi Stars v Vihiga United FC / First Half Goals 2.5</t>
  </si>
  <si>
    <t>Ulinzi Stars v Vihiga United FC / First Half Goals 1.5</t>
  </si>
  <si>
    <t>Tishreen SC v Harjaleh / First Half Goals 2.5</t>
  </si>
  <si>
    <t>Tishreen SC v Harjaleh / First Half Goals 1.5</t>
  </si>
  <si>
    <t>JSM Skikda U21 v JS Saoura U21 / Over/Under 1.5 Goals</t>
  </si>
  <si>
    <t>JSM Skikda U21 v JS Saoura U21 / Over/Under 0.5 Goals</t>
  </si>
  <si>
    <t>CS Constantine U21 v AS Ain Mlila U21 / Over/Under 4.5 Goals</t>
  </si>
  <si>
    <t>CS Constantine U21 v AS Ain Mlila U21 / Over/Under 3.5 Goals</t>
  </si>
  <si>
    <t>CS Constantine U21 v AS Ain Mlila U21 / Over/Under 2.5 Goals</t>
  </si>
  <si>
    <t>KV Oostende v Charleroi / Match Odds</t>
  </si>
  <si>
    <t>KV Oostende v Charleroi / Over/Under 5.5 Goals</t>
  </si>
  <si>
    <t>KV Oostende v Charleroi / Over/Under 6.5 Goals</t>
  </si>
  <si>
    <t>KV Oostende v Charleroi / Over/Under 4.5 Goals</t>
  </si>
  <si>
    <t>Heracles v Vitesse Arnhem / Match Odds</t>
  </si>
  <si>
    <t>Al-Muharraq v Al Hidd / Match Odds</t>
  </si>
  <si>
    <t>Leverkusen v Werder Bremen / Match Odds</t>
  </si>
  <si>
    <t>Leverkusen v Werder Bremen / Over/Under 2.5 Goals</t>
  </si>
  <si>
    <t>Mainz v Eintracht Frankfurt / Match Odds</t>
  </si>
  <si>
    <t>Freiburg v FC Koln / Match Odds</t>
  </si>
  <si>
    <t>Schalke 04 v Hoffenheim / Match Odds</t>
  </si>
  <si>
    <t>Benevento v Atalanta / Match Odds</t>
  </si>
  <si>
    <t>VfL Osnabruck v Wurzburger Kickers / Match Odds</t>
  </si>
  <si>
    <t>Hansa Rostock v Unterhaching / First Half Goals 2.5</t>
  </si>
  <si>
    <t>Sivasspor v Gaziantep FK / Over/Under 5.5 Goals</t>
  </si>
  <si>
    <t>Sivasspor v Gaziantep FK / Over/Under 4.5 Goals</t>
  </si>
  <si>
    <t>Sivasspor v Gaziantep FK / Over/Under 3.5 Goals</t>
  </si>
  <si>
    <t>Viettel FC v Ha Noi T and T / Over/Under 2.5 Goals</t>
  </si>
  <si>
    <t>Viettel FC v Ha Noi T and T / Over/Under 1.5 Goals</t>
  </si>
  <si>
    <t>Sivasspor v Gaziantep FK / Over/Under 2.5 Goals</t>
  </si>
  <si>
    <t>Sivasspor v Gaziantep FK / First Half Goals 2.5</t>
  </si>
  <si>
    <t>Sivasspor v Gaziantep FK / Half Time</t>
  </si>
  <si>
    <t>CD Laredo v RCD Santander II / First Half Goals 1.5</t>
  </si>
  <si>
    <t>Sivasspor v Gaziantep FK / Over/Under 1.5 Goals</t>
  </si>
  <si>
    <t>Sivasspor v Gaziantep FK / First Half Goals 1.5</t>
  </si>
  <si>
    <t>Levante UD (W) v UDG Tenerife Sur (W) / Over/Under 1.5 Goals</t>
  </si>
  <si>
    <t>Levante UD (W) v UDG Tenerife Sur (W) / Over/Under 3.5 Goals</t>
  </si>
  <si>
    <t>Viettel FC v Ha Noi T and T / First Half Goals 1.5</t>
  </si>
  <si>
    <t>Sivasspor v Gaziantep FK / First Half Goals 0.5</t>
  </si>
  <si>
    <t>Varnsdorf v MFK Chrudim / First Half Goals 2.5</t>
  </si>
  <si>
    <t>Olympique de Medea U21 v WA Tlemcen U21 / First Half Goals 2.5</t>
  </si>
  <si>
    <t>Adelaide United (W) v Perth Glory (W) / Over/Under 2.5 Goals</t>
  </si>
  <si>
    <t>Dalbir FA v Guru FC / Over/Under 5.5 Goals</t>
  </si>
  <si>
    <t>Adelaide United (W) v Perth Glory (W) / First Half Goals 1.5</t>
  </si>
  <si>
    <t>Juventus v Sassuolo / Over/Under 4.5 Goals</t>
  </si>
  <si>
    <t>Juventus v Sassuolo / Match Odds</t>
  </si>
  <si>
    <t>Juventus v Sassuolo / Over/Under 3.5 Goals</t>
  </si>
  <si>
    <t>Sint Truiden v Club Brugge / Over/Under 5.5 Goals</t>
  </si>
  <si>
    <t>Sint Truiden v Club Brugge / Both teams to Score?</t>
  </si>
  <si>
    <t>Oud-Heverlee Leuven v Anderlecht / Match Odds</t>
  </si>
  <si>
    <t>Oud-Heverlee Leuven v Anderlecht / Over/Under 1.5 Goals</t>
  </si>
  <si>
    <t>Oud-Heverlee Leuven v Anderlecht / Over/Under 2.5 Goals</t>
  </si>
  <si>
    <t>Arminia Bielefeld v Hertha Berlin / Over/Under 3.5 Goals</t>
  </si>
  <si>
    <t>Arminia Bielefeld v Hertha Berlin / Over/Under 2.5 Goals</t>
  </si>
  <si>
    <t>Arminia Bielefeld v Hertha Berlin / Match Odds</t>
  </si>
  <si>
    <t>Arminia Bielefeld v Hertha Berlin / Over/Under 1.5 Goals</t>
  </si>
  <si>
    <t>Arminia Bielefeld v Hertha Berlin / Over/Under 0.5 Goals</t>
  </si>
  <si>
    <t>Arminia Bielefeld v Hertha Berlin / First Half Goals 2.5</t>
  </si>
  <si>
    <t>Arminia Bielefeld v Hertha Berlin / First Half Goals 1.5</t>
  </si>
  <si>
    <t>Ajax v PSV / Double Chance</t>
  </si>
  <si>
    <t>Ajax v PSV / Over/Under 4.5 Goals</t>
  </si>
  <si>
    <t>Ajax v PSV / Match Odds</t>
  </si>
  <si>
    <t>Mallorca v Las Palmas / Over/Under 1.5 Goals</t>
  </si>
  <si>
    <t>Mallorca v Las Palmas / Match Odds</t>
  </si>
  <si>
    <t>KFCO Beerschot Wilrijk v Gent / Double Chance</t>
  </si>
  <si>
    <t>KFCO Beerschot Wilrijk v Gent / Over/Under 2.5 Goals</t>
  </si>
  <si>
    <t>KFCO Beerschot Wilrijk v Gent / Match Odds</t>
  </si>
  <si>
    <t>KFCO Beerschot Wilrijk v Gent / Over/Under 3.5 Goals</t>
  </si>
  <si>
    <t>Augsburg v Stuttgart / Over/Under 5.5 Goals</t>
  </si>
  <si>
    <t>Augsburg v Stuttgart / Match Odds</t>
  </si>
  <si>
    <t>Augsburg v Stuttgart / Over/Under 6.5 Goals</t>
  </si>
  <si>
    <t>Augsburg v Stuttgart / Over/Under 4.5 Goals</t>
  </si>
  <si>
    <t>Udinese v Napoli / Over/Under 3.5 Goals</t>
  </si>
  <si>
    <t>Udinese v Napoli / Match Odds</t>
  </si>
  <si>
    <t>Parma v Lazio / Match Odds</t>
  </si>
  <si>
    <t>Udinese v Napoli / Over/Under 2.5 Goals</t>
  </si>
  <si>
    <t>Augsburg v Stuttgart / Both teams to Score?</t>
  </si>
  <si>
    <t>VVV Venlo v Willem II / Match Odds</t>
  </si>
  <si>
    <t>Heerenveen v Fortuna Sittard / Match Odds</t>
  </si>
  <si>
    <t>VVV Venlo v Willem II / Over/Under 1.5 Goals</t>
  </si>
  <si>
    <t>SV Darmstadt v Hannover / Over/Under 3.5 Goals</t>
  </si>
  <si>
    <t>SV Darmstadt v Hannover / Match Odds</t>
  </si>
  <si>
    <t>Jahn Regensburg v Bochum / Match Odds</t>
  </si>
  <si>
    <t>Yellow-Red Mechelen v Antwerp / Match Odds</t>
  </si>
  <si>
    <t>Heerenveen v Fortuna Sittard / Over/Under 2.5 Goals</t>
  </si>
  <si>
    <t>Sparta Rotterdam v Feyenoord / Match Odds</t>
  </si>
  <si>
    <t>Penafiel v Varzim / Double Chance</t>
  </si>
  <si>
    <t>Penafiel v Varzim / Match Odds</t>
  </si>
  <si>
    <t>Amarante v Leca FC / Match Odds</t>
  </si>
  <si>
    <t>Oriental Dragon FC v GD Fontinhas / Over/Under 4.5 Goals</t>
  </si>
  <si>
    <t>Oriental Dragon FC v GD Fontinhas / Over/Under 3.5 Goals</t>
  </si>
  <si>
    <t>Girona B v Cerdanyola del Valles / Over/Under 3.5 Goals</t>
  </si>
  <si>
    <t>Fatih Karagumruk Istanbul v Konyaspor / Match Odds</t>
  </si>
  <si>
    <t>Oriental Dragon FC v GD Fontinhas / First Half Goals 1.5</t>
  </si>
  <si>
    <t>MAS Taborsko v Dukla Prague / Over/Under 8.5 Goals</t>
  </si>
  <si>
    <t>MAS Taborsko v Dukla Prague / Over/Under 7.5 Goals</t>
  </si>
  <si>
    <t>MAS Taborsko v Dukla Prague / Over/Under 6.5 Goals</t>
  </si>
  <si>
    <t>MAS Taborsko v Dukla Prague / Over/Under 5.5 Goals</t>
  </si>
  <si>
    <t>MAS Taborsko v Dukla Prague / Over/Under 4.5 Goals</t>
  </si>
  <si>
    <t>Real Kashmir FC v Tiddim Road Athletic Club / Over/Under 3.5 Goals</t>
  </si>
  <si>
    <t>MAS Taborsko v Dukla Prague / First Half Goals 2.5</t>
  </si>
  <si>
    <t>Real Kashmir FC v Tiddim Road Athletic Club / Over/Under 1.5 Goals</t>
  </si>
  <si>
    <t>Real Kashmir FC v Tiddim Road Athletic Club / Both teams to Score?</t>
  </si>
  <si>
    <t>Real Kashmir FC v Tiddim Road Athletic Club / First Half Goals 2.5</t>
  </si>
  <si>
    <t>Braunschweig v Fortuna Dusseldorf / Over/Under 0.5 Goals</t>
  </si>
  <si>
    <t>Braunschweig v Fortuna Dusseldorf / Match Odds</t>
  </si>
  <si>
    <t>Braunschweig v Fortuna Dusseldorf / Over/Under 2.5 Goals</t>
  </si>
  <si>
    <t>Braunschweig v Fortuna Dusseldorf / Over/Under 1.5 Goals</t>
  </si>
  <si>
    <t>Braunschweig v Fortuna Dusseldorf / First Half Goals 1.5</t>
  </si>
  <si>
    <t>Braunschweig v Fortuna Dusseldorf / First Half Goals 0.5</t>
  </si>
  <si>
    <t>SV Turkgucu-Ataspor v Dynamo Dresden / Double Chance</t>
  </si>
  <si>
    <t>SV Turkgucu-Ataspor v Dynamo Dresden / Over/Under 1.5 Goals</t>
  </si>
  <si>
    <t>SV Turkgucu-Ataspor v Dynamo Dresden / Match Odds</t>
  </si>
  <si>
    <t>SV Turkgucu-Ataspor v Dynamo Dresden / Over/Under 2.5 Goals</t>
  </si>
  <si>
    <t>Ponferradina v Girona / Match Odds</t>
  </si>
  <si>
    <t>Den Bosch v Jong AZ Alkmaar / Match Odds</t>
  </si>
  <si>
    <t>Lamia v AEK Athens / Match Odds</t>
  </si>
  <si>
    <t>Akhisar Belediye v Adanaspor / Over/Under 2.5 Goals</t>
  </si>
  <si>
    <t>Alanyaspor v Kasimpasa / Match Odds</t>
  </si>
  <si>
    <t>Alanyaspor v Kasimpasa / Over/Under 4.5 Goals</t>
  </si>
  <si>
    <t>Akhisar Belediye v Adanaspor / Match Odds</t>
  </si>
  <si>
    <t>PAS Giannina v Aris / Match Odds</t>
  </si>
  <si>
    <t>Pyramids v Wadi Degla / Over/Under 3.5 Goals</t>
  </si>
  <si>
    <t>Os Belenenses SAD II v FC Praiense / Match Odds</t>
  </si>
  <si>
    <t>Akhisar Belediye v Adanaspor / Half Time</t>
  </si>
  <si>
    <t>Alanyaspor v Kasimpasa / First Half Goals 2.5</t>
  </si>
  <si>
    <t>Alanyaspor v Kasimpasa / First Half Goals 0.5</t>
  </si>
  <si>
    <t>Palestino v Union Espanola / Over/Under 7.5 Goals</t>
  </si>
  <si>
    <t>Palestino v Union Espanola / Over/Under 4.5 Goals</t>
  </si>
  <si>
    <t>Palestino v Union Espanola / Over/Under 6.5 Goals</t>
  </si>
  <si>
    <t>Palestino v Union Espanola / Over/Under 5.5 Goals</t>
  </si>
  <si>
    <t>Palestino v Union Espanola / Match Odds</t>
  </si>
  <si>
    <t>Charlton U23 v Cardiff U23 / Over/Under 5.5 Goals</t>
  </si>
  <si>
    <t>Charlton U23 v Cardiff U23 / Match Odds</t>
  </si>
  <si>
    <t>Coventry City U23 v Barnsley U23 / Over/Under 8.5 Goals</t>
  </si>
  <si>
    <t>Coventry City U23 v Barnsley U23 / Over/Under 7.5 Goals</t>
  </si>
  <si>
    <t>Charlton U23 v Cardiff U23 / Over/Under 1.5 Goals</t>
  </si>
  <si>
    <t>Coventry City U23 v Barnsley U23 / Over/Under 6.5 Goals</t>
  </si>
  <si>
    <t>Coventry City U23 v Barnsley U23 / Over/Under 5.5 Goals</t>
  </si>
  <si>
    <t>Palestino v Union Espanola / First Half Goals 2.5</t>
  </si>
  <si>
    <t>Coventry City U23 v Barnsley U23 / Over/Under 4.5 Goals</t>
  </si>
  <si>
    <t>Coventry City U23 v Barnsley U23 / Over/Under 3.5 Goals</t>
  </si>
  <si>
    <t>Coventry City U23 v Barnsley U23 / Over/Under 2.5 Goals</t>
  </si>
  <si>
    <t>Esteghlal FC v Persepolis / First Half Goals 2.5</t>
  </si>
  <si>
    <t>Paradou v Belouizdad / First Half Goals 2.5</t>
  </si>
  <si>
    <t>Charlton U23 v Cardiff U23 / First Half Goals 2.5</t>
  </si>
  <si>
    <t>Coventry City U23 v Barnsley U23 / First Half Goals 2.5</t>
  </si>
  <si>
    <t>Coventry City U23 v Barnsley U23 / First Half Goals 1.5</t>
  </si>
  <si>
    <t>Leverkusen v Eintracht Frankfurt / Double Chance</t>
  </si>
  <si>
    <t>Leverkusen v Eintracht Frankfurt / Over/Under 5.5 Goals</t>
  </si>
  <si>
    <t>Leverkusen v Eintracht Frankfurt / Match Odds</t>
  </si>
  <si>
    <t>Leverkusen v Eintracht Frankfurt / Over/Under 6.5 Goals</t>
  </si>
  <si>
    <t>Leverkusen v Eintracht Frankfurt / Over/Under 4.5 Goals</t>
  </si>
  <si>
    <t>Leverkusen v Eintracht Frankfurt / Over/Under 3.5 Goals</t>
  </si>
  <si>
    <t>Bayern Munich II v SV Meppen / Over/Under 3.5 Goals</t>
  </si>
  <si>
    <t>Bayern Munich II v SV Meppen / Over/Under 2.5 Goals</t>
  </si>
  <si>
    <t>Bayern Munich II v SV Meppen / Over/Under 1.5 Goals</t>
  </si>
  <si>
    <t>Bayern Munich II v SV Meppen / Over/Under 0.5 Goals</t>
  </si>
  <si>
    <t>Bayern Munich II v SV Meppen / First Half Goals 0.5</t>
  </si>
  <si>
    <t>Sivasspor v Adana Demirspor / Over/Under 3.5 Goals</t>
  </si>
  <si>
    <t>Sivasspor v Adana Demirspor / Over/Under 2.5 Goals</t>
  </si>
  <si>
    <t>Sivasspor v Adana Demirspor / Over/Under 5.5 Goals</t>
  </si>
  <si>
    <t>Sivasspor v Adana Demirspor / Over/Under 4.5 Goals</t>
  </si>
  <si>
    <t>Al-Sadd v Al-Duhail SC / Over/Under 6.5 Goals</t>
  </si>
  <si>
    <t>Al-Sadd v Al-Duhail SC / Over/Under 5.5 Goals</t>
  </si>
  <si>
    <t>Al-Masry v Zamalek / Over/Under 2.5 Goals</t>
  </si>
  <si>
    <t>Al-Sadd v Al-Duhail SC / Over/Under 2.5 Goals</t>
  </si>
  <si>
    <t>Gaz Metan Medias v FC Voluntari / Over/Under 3.5 Goals</t>
  </si>
  <si>
    <t>Sivasspor v Adana Demirspor / First Half Goals 2.5</t>
  </si>
  <si>
    <t>Sivasspor v Adana Demirspor / First Half Goals 1.5</t>
  </si>
  <si>
    <t>Sivasspor v Adana Demirspor / First Half Goals 0.5</t>
  </si>
  <si>
    <t>Rio Ave v Estoril Praia / Over/Under 4.5 Goals</t>
  </si>
  <si>
    <t>SV Ried v FC Wacker Innsbruck / Over/Under 4.5 Goals</t>
  </si>
  <si>
    <t>Swansea U23 v Millwall U23 / Double Chance</t>
  </si>
  <si>
    <t>Yarmouk v Kaforsum / Over/Under 3.5 Goals</t>
  </si>
  <si>
    <t>Yarmouk v Kaforsum / Over/Under 4.5 Goals</t>
  </si>
  <si>
    <t>Spartak Trnava v Trencin / Over/Under 4.5 Goals</t>
  </si>
  <si>
    <t>Yarmouk v Kaforsum / Over/Under 2.5 Goals</t>
  </si>
  <si>
    <t>Yarmouk v Kaforsum / First Half Goals 2.5</t>
  </si>
  <si>
    <t>Yarmouk v Kaforsum / First Half Goals 1.5</t>
  </si>
  <si>
    <t>Spartak Trnava v Trencin / First Half Goals 2.5</t>
  </si>
  <si>
    <t>Yarmouk v Kaforsum / Over/Under 0.5 Goals</t>
  </si>
  <si>
    <t>An Giang U19 v Long An FC U19 / Over/Under 2.5 Goals</t>
  </si>
  <si>
    <t>Sai Gon FC U19 v Dong Nai U19 / Over/Under 3.5 Goals</t>
  </si>
  <si>
    <t>Sai Gon FC U19 v Dong Nai U19 / First Half Goals 1.5</t>
  </si>
  <si>
    <t>Sai Gon FC U19 v Dong Nai U19 / First Half Goals 2.5</t>
  </si>
  <si>
    <t>Tottenham v Fulham / Over/Under 2.5 Goals</t>
  </si>
  <si>
    <t>Tottenham v Fulham / Over/Under 3.5 Goals</t>
  </si>
  <si>
    <t>Holstein Kiel v Bayern Munich / Over/Under 6.5 Goals</t>
  </si>
  <si>
    <t>Holstein Kiel v Bayern Munich / Over/Under 5.5 Goals</t>
  </si>
  <si>
    <t>Holstein Kiel v Bayern Munich / Over/Under 3.5 Goals</t>
  </si>
  <si>
    <t>Holstein Kiel v Bayern Munich / Over/Under 2.5 Goals</t>
  </si>
  <si>
    <t>Paris St-G v Marseille / Over/Under 0.5 Goals</t>
  </si>
  <si>
    <t>Paris St-G v Marseille / First Half Goals 0.5</t>
  </si>
  <si>
    <t>Holstein Kiel v Bayern Munich / First Half Goals 2.5</t>
  </si>
  <si>
    <t>Holstein Kiel v Bayern Munich / First Half Goals 1.5</t>
  </si>
  <si>
    <t>Fortuna Sittard v Sparta Rotterdam / Over/Under 0.5 Goals</t>
  </si>
  <si>
    <t>Holstein Kiel v Bayern Munich / First Half Goals 0.5</t>
  </si>
  <si>
    <t>Lubeck v Waldhof Mannheim / Over/Under 3.5 Goals</t>
  </si>
  <si>
    <t>Lubeck v Waldhof Mannheim / Over/Under 2.5 Goals</t>
  </si>
  <si>
    <t>Fortuna Sittard v Sparta Rotterdam / First Half Goals 1.5</t>
  </si>
  <si>
    <t>Al Ahli (QAT) v Al Khor / Over/Under 6.5 Goals</t>
  </si>
  <si>
    <t>Al Ahli (QAT) v Al Khor / Over/Under 4.5 Goals</t>
  </si>
  <si>
    <t>Braga v Torreense / Over/Under 5.5 Goals</t>
  </si>
  <si>
    <t>Braga v Torreense / Over/Under 6.5 Goals</t>
  </si>
  <si>
    <t>Braga v Torreense / Over/Under 4.5 Goals</t>
  </si>
  <si>
    <t>Braga v Torreense / Over/Under 3.5 Goals</t>
  </si>
  <si>
    <t>Braga v Torreense / Over/Under 2.5 Goals</t>
  </si>
  <si>
    <t>Braga v Torreense / First Half Goals 2.5</t>
  </si>
  <si>
    <t>Braga v Torreense / First Half Goals 1.5</t>
  </si>
  <si>
    <t>Fiorentina v Inter / Double Chance</t>
  </si>
  <si>
    <t>Fiorentina v Inter / Over/Under 2.5 Goals</t>
  </si>
  <si>
    <t>Fiorentina v Inter / Match Odds</t>
  </si>
  <si>
    <t>Fiorentina v Inter / Over/Under 5.5 Goals</t>
  </si>
  <si>
    <t>Fiorentina v Inter / Over/Under 3.5 Goals</t>
  </si>
  <si>
    <t>Fiorentina v Inter / Over/Under 4.5 Goals</t>
  </si>
  <si>
    <t>Hartberg v SKU Amstetten / Over/Under 3.5 Goals</t>
  </si>
  <si>
    <t>Hartberg v SKU Amstetten / Over/Under 6.5 Goals</t>
  </si>
  <si>
    <t>Hartberg v SKU Amstetten / Over/Under 7.5 Goals</t>
  </si>
  <si>
    <t>Hartberg v SKU Amstetten / Over/Under 4.5 Goals</t>
  </si>
  <si>
    <t>Fiorentina v Inter / Over/Under 1.5 Goals</t>
  </si>
  <si>
    <t>Hull U23 v Birmingham U23 / Match Odds</t>
  </si>
  <si>
    <t>Hull U23 v Birmingham U23 / Over/Under 5.5 Goals</t>
  </si>
  <si>
    <t>Hull U23 v Birmingham U23 / Over/Under 3.5 Goals</t>
  </si>
  <si>
    <t>Konyaspor v Gaziantep FK / Over/Under 3.5 Goals</t>
  </si>
  <si>
    <t>Konyaspor v Gaziantep FK / Over/Under 4.5 Goals</t>
  </si>
  <si>
    <t>Konyaspor v Gaziantep FK / Over/Under 5.5 Goals</t>
  </si>
  <si>
    <t>Konyaspor v Gaziantep FK / Both teams to Score?</t>
  </si>
  <si>
    <t>Hartberg v SKU Amstetten / First Half Goals 2.5</t>
  </si>
  <si>
    <t>Hull U23 v Birmingham U23 / Over/Under 1.5 Goals</t>
  </si>
  <si>
    <t>Hull U23 v Birmingham U23 / First Half Goals 2.5</t>
  </si>
  <si>
    <t>Moghayer Al Sarhan v Al-Karmel / Over/Under 5.5 Goals</t>
  </si>
  <si>
    <t>Moghayer Al Sarhan v Al-Karmel / Over/Under 3.5 Goals</t>
  </si>
  <si>
    <t>MFK Chrudim v Slavia Praha B / Over/Under 5.5 Goals</t>
  </si>
  <si>
    <t>MFK Chrudim v Slavia Praha B / Over/Under 7.5 Goals</t>
  </si>
  <si>
    <t>MFK Chrudim v Slavia Praha B / Over/Under 6.5 Goals</t>
  </si>
  <si>
    <t>Konyaspor v Gaziantep FK / First Half Goals 2.5</t>
  </si>
  <si>
    <t>Konyaspor v Gaziantep FK / Over/Under 1.5 Goals</t>
  </si>
  <si>
    <t>Konyaspor v Gaziantep FK / First Half Goals 1.5</t>
  </si>
  <si>
    <t>MFK Chrudim v Slavia Praha B / Over/Under 3.5 Goals</t>
  </si>
  <si>
    <t>Moghayer Al Sarhan v Al-Karmel / Over/Under 2.5 Goals</t>
  </si>
  <si>
    <t>Konyaspor v Gaziantep FK / First Half Goals 0.5</t>
  </si>
  <si>
    <t>Konyaspor v Gaziantep FK / Over/Under 0.5 Goals</t>
  </si>
  <si>
    <t>MFK Chrudim v Slavia Praha B / First Half Goals 2.5</t>
  </si>
  <si>
    <t>Wisla Krakow v NKP Podhale Nowy Targ / Over/Under 5.5 Goals</t>
  </si>
  <si>
    <t>Wisla Krakow v NKP Podhale Nowy Targ / Over/Under 6.5 Goals</t>
  </si>
  <si>
    <t>Wisla Krakow v NKP Podhale Nowy Targ / Over/Under 7.5 Goals</t>
  </si>
  <si>
    <t>MFK Chrudim v Slavia Praha B / First Half Goals 1.5</t>
  </si>
  <si>
    <t>Wisla Krakow v NKP Podhale Nowy Targ / Over/Under 3.5 Goals</t>
  </si>
  <si>
    <t>MFK Chrudim v Slavia Praha B / First Half Goals 0.5</t>
  </si>
  <si>
    <t>Moghayer Al Sarhan v Al-Karmel / Over/Under 0.5 Goals</t>
  </si>
  <si>
    <t>Bangalore Eagles v Bangalore Dream United / Over/Under 5.5 Goals</t>
  </si>
  <si>
    <t>Bangalore Eagles v Bangalore Dream United / Over/Under 4.5 Goals</t>
  </si>
  <si>
    <t>Bangalore Eagles v Bangalore Dream United / Match Odds</t>
  </si>
  <si>
    <t>Zoo Kericho FC v Posta Rangers / Over/Under 3.5 Goals</t>
  </si>
  <si>
    <t>KSV 1919 v Mura / Over/Under 6.5 Goals</t>
  </si>
  <si>
    <t>KSV 1919 v Mura / Over/Under 7.5 Goals</t>
  </si>
  <si>
    <t>KSV 1919 v Mura / Over/Under 5.5 Goals</t>
  </si>
  <si>
    <t>KSV 1919 v Mura / Over/Under 4.5 Goals</t>
  </si>
  <si>
    <t>Hradec Kralove v MAS Taborsko / Over/Under 5.5 Goals</t>
  </si>
  <si>
    <t>Hradec Kralove v MAS Taborsko / Over/Under 6.5 Goals</t>
  </si>
  <si>
    <t>Hradec Kralove v MAS Taborsko / Over/Under 4.5 Goals</t>
  </si>
  <si>
    <t>Hradec Kralove v MAS Taborsko / Over/Under 3.5 Goals</t>
  </si>
  <si>
    <t>Hradec Kralove v MAS Taborsko / Match Odds</t>
  </si>
  <si>
    <t>Hradec Kralove v MAS Taborsko / Over/Under 1.5 Goals</t>
  </si>
  <si>
    <t>KSV 1919 v Mura / Over/Under 2.5 Goals</t>
  </si>
  <si>
    <t>Hradec Kralove v MAS Taborsko / First Half Goals 2.5</t>
  </si>
  <si>
    <r>
      <t>Markt (</t>
    </r>
    <r>
      <rPr>
        <b/>
        <sz val="10"/>
        <color rgb="FFFF0000"/>
        <rFont val="Arial"/>
        <family val="2"/>
      </rPr>
      <t>Unikate</t>
    </r>
    <r>
      <rPr>
        <b/>
        <sz val="12"/>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</si>
</sst>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164" formatCode="&quot;€&quot;#,##0.00_);[Red]\(&quot;€&quot;#,##0.00\)"/>
    <numFmt numFmtId="165" formatCode="#,##0.00\ &quot;€&quot;"/>
    <numFmt numFmtId="166" formatCode="#,##0.00\ _€"/>
    <numFmt numFmtId="167" formatCode="0.0000"/>
    <numFmt numFmtId="168" formatCode="0.000%"/>
    <numFmt numFmtId="169" formatCode="#,##0.00\ &quot;€&quot;;[Red]#,##0.00\ &quot;€&quot;"/>
    <numFmt numFmtId="170" formatCode="dddd"/>
    <numFmt numFmtId="171" formatCode="d/m/yy\ h:mm;@"/>
  </numFmts>
  <fonts count="64" x14ac:knownFonts="1">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Arial"/>
      <family val="2"/>
    </font>
    <font>
      <b/>
      <sz val="11"/>
      <color rgb="FFFF0000"/>
      <name val="Arial"/>
      <family val="2"/>
    </font>
    <font>
      <sz val="11"/>
      <name val="Calibri"/>
      <family val="2"/>
      <scheme val="minor"/>
    </font>
    <font>
      <b/>
      <sz val="9"/>
      <color indexed="9"/>
      <name val="Arial"/>
      <family val="2"/>
    </font>
    <font>
      <b/>
      <sz val="9"/>
      <color theme="0"/>
      <name val="Arial"/>
      <family val="2"/>
    </font>
    <font>
      <sz val="9"/>
      <color theme="1"/>
      <name val="Arial"/>
      <family val="2"/>
    </font>
    <font>
      <sz val="11"/>
      <color theme="1"/>
      <name val="Arial"/>
      <family val="2"/>
    </font>
    <font>
      <b/>
      <sz val="11"/>
      <color theme="1"/>
      <name val="Arial"/>
      <family val="2"/>
    </font>
    <font>
      <sz val="14"/>
      <color theme="1"/>
      <name val="Arial"/>
      <family val="2"/>
    </font>
    <font>
      <b/>
      <sz val="14"/>
      <color theme="1"/>
      <name val="Arial"/>
      <family val="2"/>
    </font>
    <font>
      <u/>
      <sz val="11"/>
      <color theme="10"/>
      <name val="Calibri"/>
      <family val="2"/>
      <scheme val="minor"/>
    </font>
    <font>
      <b/>
      <sz val="9"/>
      <name val="Arial"/>
      <family val="2"/>
    </font>
    <font>
      <sz val="11"/>
      <color theme="0"/>
      <name val="Calibri"/>
      <family val="2"/>
      <scheme val="minor"/>
    </font>
    <font>
      <b/>
      <sz val="9"/>
      <color theme="1"/>
      <name val="Arial"/>
      <family val="2"/>
    </font>
    <font>
      <sz val="9"/>
      <color theme="0"/>
      <name val="Arial"/>
      <family val="2"/>
    </font>
    <font>
      <b/>
      <sz val="9"/>
      <color indexed="81"/>
      <name val="Segoe UI"/>
      <family val="2"/>
    </font>
    <font>
      <b/>
      <sz val="9"/>
      <color rgb="FFFF0000"/>
      <name val="Arial"/>
      <family val="2"/>
    </font>
    <font>
      <b/>
      <sz val="11"/>
      <color theme="1"/>
      <name val="Calibri"/>
      <family val="2"/>
      <scheme val="minor"/>
    </font>
    <font>
      <b/>
      <sz val="12"/>
      <color theme="1"/>
      <name val="Arial"/>
      <family val="2"/>
    </font>
    <font>
      <b/>
      <sz val="12"/>
      <color theme="1"/>
      <name val="Calibri"/>
      <family val="2"/>
      <scheme val="minor"/>
    </font>
    <font>
      <b/>
      <sz val="11"/>
      <color rgb="FFFF0000"/>
      <name val="Calibri"/>
      <family val="2"/>
      <scheme val="minor"/>
    </font>
    <font>
      <b/>
      <sz val="8"/>
      <color rgb="FFFF0000"/>
      <name val="Calibri"/>
      <family val="2"/>
      <scheme val="minor"/>
    </font>
    <font>
      <b/>
      <sz val="11"/>
      <color theme="8" tint="-0.249977111117893"/>
      <name val="Calibri"/>
      <family val="2"/>
      <scheme val="minor"/>
    </font>
    <font>
      <sz val="9"/>
      <color theme="4" tint="-0.499984740745262"/>
      <name val="Calibri"/>
      <family val="2"/>
      <scheme val="minor"/>
    </font>
    <font>
      <sz val="8"/>
      <color rgb="FF000000"/>
      <name val="Segoe UI"/>
      <family val="2"/>
    </font>
    <font>
      <b/>
      <sz val="14"/>
      <color theme="5" tint="-0.249977111117893"/>
      <name val="Arial"/>
      <family val="2"/>
    </font>
    <font>
      <sz val="9"/>
      <color rgb="FFC00000"/>
      <name val="Arial"/>
      <family val="2"/>
    </font>
    <font>
      <sz val="11"/>
      <color rgb="FFC00000"/>
      <name val="Calibri"/>
      <family val="2"/>
      <scheme val="minor"/>
    </font>
    <font>
      <sz val="14"/>
      <color rgb="FF002060"/>
      <name val="Arial"/>
      <family val="2"/>
    </font>
    <font>
      <sz val="10"/>
      <name val="Arial"/>
      <family val="2"/>
    </font>
    <font>
      <u/>
      <sz val="10"/>
      <color indexed="12"/>
      <name val="Arial"/>
      <family val="2"/>
    </font>
    <font>
      <sz val="9"/>
      <color indexed="81"/>
      <name val="Segoe UI"/>
      <family val="2"/>
    </font>
    <font>
      <b/>
      <i/>
      <sz val="9"/>
      <color rgb="FFFF0000"/>
      <name val="Arial"/>
      <family val="2"/>
    </font>
    <font>
      <b/>
      <i/>
      <sz val="9"/>
      <name val="Arial"/>
      <family val="2"/>
    </font>
    <font>
      <sz val="9"/>
      <color rgb="FFFF0000"/>
      <name val="Arial"/>
      <family val="2"/>
    </font>
    <font>
      <b/>
      <sz val="10"/>
      <name val="Arial"/>
      <family val="2"/>
    </font>
    <font>
      <b/>
      <u/>
      <sz val="22"/>
      <name val="Arial"/>
      <family val="2"/>
    </font>
    <font>
      <u/>
      <sz val="10"/>
      <name val="Arial"/>
      <family val="2"/>
    </font>
    <font>
      <b/>
      <sz val="22"/>
      <color rgb="FFFF0000"/>
      <name val="Arial"/>
      <family val="2"/>
    </font>
    <font>
      <sz val="8"/>
      <name val="Calibri"/>
      <family val="2"/>
      <scheme val="minor"/>
    </font>
    <font>
      <b/>
      <sz val="11"/>
      <name val="Arial"/>
      <family val="2"/>
    </font>
    <font>
      <b/>
      <sz val="11"/>
      <color theme="0"/>
      <name val="Arial"/>
      <family val="2"/>
    </font>
    <font>
      <b/>
      <sz val="16"/>
      <name val="Arial"/>
      <family val="2"/>
    </font>
    <font>
      <sz val="16"/>
      <name val="Calibri"/>
      <family val="2"/>
      <scheme val="minor"/>
    </font>
    <font>
      <b/>
      <sz val="26"/>
      <color rgb="FFFF0000"/>
      <name val="Calibri"/>
      <family val="2"/>
      <scheme val="minor"/>
    </font>
    <font>
      <b/>
      <sz val="11"/>
      <name val="Calibri"/>
      <family val="2"/>
      <scheme val="minor"/>
    </font>
    <font>
      <b/>
      <i/>
      <sz val="11"/>
      <color rgb="FFFF0000"/>
      <name val="Calibri"/>
      <family val="2"/>
      <scheme val="minor"/>
    </font>
    <font>
      <b/>
      <sz val="12"/>
      <color rgb="FFFF0000"/>
      <name val="Calibri"/>
      <family val="2"/>
      <scheme val="minor"/>
    </font>
    <font>
      <b/>
      <sz val="11"/>
      <color theme="0"/>
      <name val="Calibri"/>
      <family val="2"/>
      <scheme val="minor"/>
    </font>
    <font>
      <b/>
      <sz val="9"/>
      <color theme="0"/>
      <name val="Calibri"/>
      <family val="2"/>
      <scheme val="minor"/>
    </font>
    <font>
      <sz val="11"/>
      <color rgb="FFFF0000"/>
      <name val="Calibri"/>
      <family val="2"/>
      <scheme val="minor"/>
    </font>
    <font>
      <b/>
      <sz val="14"/>
      <color rgb="FFFF0000"/>
      <name val="Calibri"/>
      <family val="2"/>
      <scheme val="minor"/>
    </font>
    <font>
      <b/>
      <sz val="14"/>
      <color theme="1"/>
      <name val="Calibri"/>
      <family val="2"/>
      <scheme val="minor"/>
    </font>
    <font>
      <b/>
      <sz val="22"/>
      <name val="Arial"/>
      <family val="2"/>
    </font>
    <font>
      <b/>
      <sz val="20"/>
      <color theme="1"/>
      <name val="Calibri"/>
      <family val="2"/>
      <scheme val="minor"/>
    </font>
    <font>
      <sz val="11"/>
      <color rgb="FF00B050"/>
      <name val="Arial"/>
      <family val="2"/>
    </font>
    <font>
      <b/>
      <sz val="12"/>
      <color rgb="FFFF0000"/>
      <name val="Arial"/>
      <family val="2"/>
    </font>
    <font>
      <b/>
      <sz val="10"/>
      <color rgb="FFFF0000"/>
      <name val="Arial"/>
      <family val="2"/>
    </font>
  </fonts>
  <fills count="22">
    <fill>
      <patternFill patternType="none"/>
    </fill>
    <fill>
      <patternFill patternType="gray125"/>
    </fill>
    <fill>
      <patternFill patternType="solid">
        <fgColor rgb="FFFF000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66FF3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2060"/>
        <bgColor indexed="64"/>
      </patternFill>
    </fill>
    <fill>
      <patternFill patternType="solid">
        <fgColor rgb="FFFF00FF"/>
        <bgColor indexed="64"/>
      </patternFill>
    </fill>
    <fill>
      <patternFill patternType="solid">
        <fgColor rgb="FF00FF00"/>
        <bgColor indexed="64"/>
      </patternFill>
    </fill>
    <fill>
      <patternFill patternType="solid">
        <fgColor indexed="13"/>
        <bgColor indexed="64"/>
      </patternFill>
    </fill>
    <fill>
      <patternFill patternType="solid">
        <fgColor theme="4" tint="0.39997558519241921"/>
        <bgColor indexed="64"/>
      </patternFill>
    </fill>
    <fill>
      <patternFill patternType="solid">
        <fgColor rgb="FF66FFCC"/>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4">
    <xf numFmtId="0" fontId="0" fillId="0" borderId="0"/>
    <xf numFmtId="0" fontId="16" fillId="0" borderId="0" applyNumberFormat="0" applyFill="0" applyBorder="0" applyAlignment="0" applyProtection="0"/>
    <xf numFmtId="0" fontId="35" fillId="0" borderId="0"/>
    <xf numFmtId="0" fontId="36" fillId="0" borderId="0" applyNumberFormat="0" applyFill="0" applyBorder="0" applyAlignment="0" applyProtection="0">
      <alignment vertical="top"/>
      <protection locked="0"/>
    </xf>
  </cellStyleXfs>
  <cellXfs count="388">
    <xf numFmtId="0" fontId="0" fillId="0" borderId="0" xfId="0"/>
    <xf numFmtId="14" fontId="0" fillId="0" borderId="0" xfId="0" applyNumberFormat="1"/>
    <xf numFmtId="165" fontId="0" fillId="0" borderId="0" xfId="0" applyNumberFormat="1"/>
    <xf numFmtId="0" fontId="8" fillId="0" borderId="0" xfId="0" applyFont="1" applyAlignment="1">
      <alignment horizontal="left" vertical="center"/>
    </xf>
    <xf numFmtId="14" fontId="11" fillId="0" borderId="0" xfId="0" applyNumberFormat="1" applyFont="1"/>
    <xf numFmtId="0" fontId="11" fillId="0" borderId="0" xfId="0" applyFont="1"/>
    <xf numFmtId="166" fontId="11" fillId="0" borderId="0" xfId="0" applyNumberFormat="1" applyFont="1"/>
    <xf numFmtId="10" fontId="11" fillId="0" borderId="0" xfId="0" applyNumberFormat="1" applyFont="1"/>
    <xf numFmtId="0" fontId="0" fillId="0" borderId="0" xfId="0" applyAlignment="1">
      <alignment horizontal="center" vertical="center" wrapText="1"/>
    </xf>
    <xf numFmtId="0" fontId="0" fillId="4" borderId="0" xfId="0" applyFill="1"/>
    <xf numFmtId="0" fontId="12" fillId="4" borderId="0" xfId="0" applyFont="1" applyFill="1"/>
    <xf numFmtId="0" fontId="16" fillId="0" borderId="0" xfId="1"/>
    <xf numFmtId="0" fontId="0" fillId="5" borderId="0" xfId="0" applyFill="1"/>
    <xf numFmtId="0" fontId="12" fillId="5" borderId="0" xfId="0" applyFont="1" applyFill="1"/>
    <xf numFmtId="0" fontId="12" fillId="0" borderId="0" xfId="0" applyFont="1" applyFill="1"/>
    <xf numFmtId="0" fontId="0" fillId="0" borderId="0" xfId="0" applyFill="1"/>
    <xf numFmtId="0" fontId="0" fillId="4" borderId="0" xfId="0" applyFill="1" applyAlignme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9" fillId="0" borderId="0" xfId="0" applyFont="1" applyFill="1" applyBorder="1" applyAlignment="1">
      <alignment horizontal="center" vertical="center" wrapText="1"/>
    </xf>
    <xf numFmtId="0" fontId="18" fillId="0" borderId="0" xfId="0" applyFont="1" applyFill="1" applyBorder="1"/>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165" fontId="11" fillId="0" borderId="0" xfId="0" applyNumberFormat="1" applyFont="1"/>
    <xf numFmtId="167" fontId="11" fillId="0" borderId="0" xfId="0" applyNumberFormat="1" applyFont="1"/>
    <xf numFmtId="165" fontId="20" fillId="2" borderId="0" xfId="0" applyNumberFormat="1" applyFont="1" applyFill="1" applyAlignment="1">
      <alignment horizontal="center"/>
    </xf>
    <xf numFmtId="0" fontId="11" fillId="0" borderId="0" xfId="0" applyFont="1" applyAlignment="1">
      <alignment horizontal="center"/>
    </xf>
    <xf numFmtId="14" fontId="11" fillId="0" borderId="0" xfId="0" applyNumberFormat="1" applyFont="1" applyAlignment="1">
      <alignment horizontal="center"/>
    </xf>
    <xf numFmtId="0" fontId="11" fillId="0" borderId="0" xfId="0" applyNumberFormat="1" applyFont="1"/>
    <xf numFmtId="0" fontId="20" fillId="2" borderId="0" xfId="0" applyFont="1" applyFill="1"/>
    <xf numFmtId="0" fontId="11" fillId="0" borderId="0" xfId="0" applyFont="1" applyAlignment="1">
      <alignment horizontal="right"/>
    </xf>
    <xf numFmtId="0" fontId="10" fillId="9" borderId="0" xfId="0" applyFont="1" applyFill="1"/>
    <xf numFmtId="0" fontId="10" fillId="7" borderId="0" xfId="0" applyFont="1" applyFill="1" applyAlignment="1">
      <alignment horizontal="center"/>
    </xf>
    <xf numFmtId="0" fontId="10" fillId="7" borderId="0" xfId="0" applyFont="1" applyFill="1"/>
    <xf numFmtId="40" fontId="11" fillId="0" borderId="0" xfId="0" applyNumberFormat="1" applyFont="1"/>
    <xf numFmtId="0" fontId="19" fillId="0" borderId="0" xfId="0" applyFont="1" applyFill="1"/>
    <xf numFmtId="0" fontId="17" fillId="0" borderId="0" xfId="0" applyFont="1" applyFill="1"/>
    <xf numFmtId="0" fontId="0" fillId="0" borderId="0" xfId="0" applyNumberFormat="1"/>
    <xf numFmtId="2" fontId="0" fillId="0" borderId="0" xfId="0" applyNumberFormat="1"/>
    <xf numFmtId="0" fontId="22" fillId="0" borderId="0" xfId="0" applyFont="1" applyAlignment="1">
      <alignment horizontal="center"/>
    </xf>
    <xf numFmtId="0" fontId="0" fillId="0" borderId="0" xfId="0" applyFill="1" applyBorder="1"/>
    <xf numFmtId="166" fontId="11" fillId="0" borderId="0" xfId="0" applyNumberFormat="1" applyFont="1" applyAlignment="1">
      <alignment horizontal="right"/>
    </xf>
    <xf numFmtId="166" fontId="0" fillId="0" borderId="0" xfId="0" applyNumberFormat="1" applyFill="1" applyBorder="1"/>
    <xf numFmtId="166" fontId="18" fillId="0" borderId="0" xfId="0" applyNumberFormat="1" applyFont="1" applyFill="1" applyBorder="1"/>
    <xf numFmtId="166" fontId="0" fillId="0" borderId="0" xfId="0" applyNumberFormat="1"/>
    <xf numFmtId="169" fontId="11" fillId="0" borderId="0" xfId="0" applyNumberFormat="1" applyFont="1"/>
    <xf numFmtId="10" fontId="0" fillId="0" borderId="0" xfId="0" applyNumberFormat="1" applyFill="1" applyBorder="1"/>
    <xf numFmtId="10" fontId="18" fillId="0" borderId="0" xfId="0" applyNumberFormat="1" applyFont="1" applyFill="1" applyBorder="1"/>
    <xf numFmtId="0" fontId="11" fillId="0" borderId="0" xfId="0" applyFont="1" applyAlignment="1">
      <alignment horizontal="right"/>
    </xf>
    <xf numFmtId="10" fontId="11" fillId="0" borderId="0" xfId="0" applyNumberFormat="1" applyFont="1" applyFill="1"/>
    <xf numFmtId="10" fontId="0" fillId="0" borderId="0" xfId="0" applyNumberFormat="1" applyFill="1"/>
    <xf numFmtId="0" fontId="0" fillId="0" borderId="0" xfId="0"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horizontal="right"/>
    </xf>
    <xf numFmtId="0" fontId="18" fillId="0" borderId="0" xfId="0" applyFont="1" applyFill="1" applyBorder="1" applyAlignment="1">
      <alignment horizontal="right"/>
    </xf>
    <xf numFmtId="0" fontId="0" fillId="0" borderId="0" xfId="0" applyAlignment="1">
      <alignment horizontal="right"/>
    </xf>
    <xf numFmtId="10" fontId="0" fillId="0" borderId="0" xfId="0" applyNumberFormat="1" applyFill="1" applyBorder="1" applyAlignment="1">
      <alignment horizontal="right"/>
    </xf>
    <xf numFmtId="10" fontId="18" fillId="0" borderId="0" xfId="0" applyNumberFormat="1" applyFont="1" applyFill="1" applyBorder="1" applyAlignment="1">
      <alignment horizontal="right"/>
    </xf>
    <xf numFmtId="10" fontId="11" fillId="0" borderId="0" xfId="0" applyNumberFormat="1" applyFont="1" applyAlignment="1">
      <alignment horizontal="right"/>
    </xf>
    <xf numFmtId="10" fontId="0" fillId="0" borderId="0" xfId="0" applyNumberFormat="1" applyAlignment="1">
      <alignment horizontal="right"/>
    </xf>
    <xf numFmtId="0" fontId="25" fillId="0" borderId="0" xfId="0" applyFont="1" applyAlignment="1">
      <alignment horizontal="center" vertical="center"/>
    </xf>
    <xf numFmtId="0" fontId="17" fillId="6" borderId="11" xfId="0" applyFont="1" applyFill="1" applyBorder="1" applyAlignment="1">
      <alignment horizontal="right" vertical="center"/>
    </xf>
    <xf numFmtId="0" fontId="17" fillId="6" borderId="13" xfId="0" applyFont="1" applyFill="1" applyBorder="1" applyAlignment="1">
      <alignment horizontal="right" vertical="center"/>
    </xf>
    <xf numFmtId="0" fontId="0" fillId="10" borderId="0" xfId="0" applyFill="1" applyBorder="1"/>
    <xf numFmtId="0" fontId="0" fillId="2" borderId="0" xfId="0" applyFill="1" applyBorder="1"/>
    <xf numFmtId="0" fontId="29" fillId="0" borderId="0" xfId="0" applyFont="1"/>
    <xf numFmtId="0" fontId="0" fillId="11" borderId="0" xfId="0" applyFill="1" applyAlignment="1">
      <alignment horizontal="right"/>
    </xf>
    <xf numFmtId="0" fontId="0" fillId="12" borderId="0" xfId="0" applyFill="1"/>
    <xf numFmtId="0" fontId="0" fillId="13" borderId="0" xfId="0" applyFill="1"/>
    <xf numFmtId="0" fontId="31" fillId="0" borderId="0" xfId="0" applyFont="1" applyAlignment="1">
      <alignment horizontal="center" vertical="center"/>
    </xf>
    <xf numFmtId="0" fontId="0" fillId="0" borderId="0" xfId="0" applyAlignment="1"/>
    <xf numFmtId="0" fontId="0" fillId="0" borderId="0" xfId="0" applyAlignment="1">
      <alignment horizontal="center" vertical="top"/>
    </xf>
    <xf numFmtId="0" fontId="10" fillId="7" borderId="0" xfId="0" applyFont="1" applyFill="1" applyAlignment="1">
      <alignment horizontal="right"/>
    </xf>
    <xf numFmtId="0" fontId="10" fillId="9" borderId="0" xfId="0" applyFont="1" applyFill="1" applyAlignment="1"/>
    <xf numFmtId="0" fontId="13" fillId="0" borderId="0" xfId="0" applyFont="1" applyAlignment="1"/>
    <xf numFmtId="0" fontId="0" fillId="0" borderId="0" xfId="0" applyAlignment="1"/>
    <xf numFmtId="0" fontId="11" fillId="0" borderId="0" xfId="0" applyFont="1" applyFill="1"/>
    <xf numFmtId="0" fontId="0" fillId="15" borderId="0" xfId="0" applyFill="1" applyAlignment="1">
      <alignment horizontal="center" vertical="center"/>
    </xf>
    <xf numFmtId="0" fontId="11" fillId="15" borderId="0" xfId="0" applyFont="1" applyFill="1"/>
    <xf numFmtId="0" fontId="19" fillId="0" borderId="0" xfId="0" applyFont="1" applyBorder="1" applyAlignment="1">
      <alignment horizontal="center" vertical="center"/>
    </xf>
    <xf numFmtId="0" fontId="25" fillId="0" borderId="5" xfId="0" applyFont="1" applyBorder="1" applyAlignment="1">
      <alignment horizontal="center" vertical="center"/>
    </xf>
    <xf numFmtId="0" fontId="0" fillId="3" borderId="0" xfId="0" applyFill="1" applyBorder="1"/>
    <xf numFmtId="0" fontId="19" fillId="0" borderId="0" xfId="0" applyFont="1"/>
    <xf numFmtId="14" fontId="10" fillId="3" borderId="7" xfId="0" applyNumberFormat="1" applyFont="1" applyFill="1" applyBorder="1" applyAlignment="1">
      <alignment horizontal="center" vertical="center" wrapText="1"/>
    </xf>
    <xf numFmtId="0" fontId="10" fillId="3" borderId="7" xfId="0" applyFont="1" applyFill="1" applyBorder="1" applyAlignment="1">
      <alignment horizontal="left" vertical="center" wrapText="1"/>
    </xf>
    <xf numFmtId="14" fontId="10" fillId="3" borderId="7" xfId="0" applyNumberFormat="1" applyFont="1" applyFill="1" applyBorder="1" applyAlignment="1">
      <alignment horizontal="right" vertical="center" wrapText="1"/>
    </xf>
    <xf numFmtId="14" fontId="10" fillId="3" borderId="2" xfId="0" applyNumberFormat="1" applyFont="1" applyFill="1" applyBorder="1" applyAlignment="1">
      <alignment horizontal="right" vertical="center" wrapText="1"/>
    </xf>
    <xf numFmtId="14" fontId="10" fillId="3" borderId="2" xfId="0" applyNumberFormat="1" applyFont="1" applyFill="1" applyBorder="1" applyAlignment="1">
      <alignment horizontal="center" vertical="center" wrapText="1"/>
    </xf>
    <xf numFmtId="0" fontId="10" fillId="3" borderId="2" xfId="0" applyFont="1" applyFill="1" applyBorder="1" applyAlignment="1">
      <alignment horizontal="left" vertical="center" wrapText="1"/>
    </xf>
    <xf numFmtId="0" fontId="25" fillId="0" borderId="0" xfId="0" applyFont="1" applyBorder="1" applyAlignment="1">
      <alignment horizontal="center" vertical="center"/>
    </xf>
    <xf numFmtId="0" fontId="11" fillId="14" borderId="0" xfId="0" applyFont="1" applyFill="1" applyBorder="1" applyAlignment="1">
      <alignment horizontal="center"/>
    </xf>
    <xf numFmtId="0" fontId="11" fillId="0" borderId="2" xfId="0" applyFont="1" applyBorder="1" applyAlignment="1"/>
    <xf numFmtId="0" fontId="11" fillId="0" borderId="3" xfId="0" applyFont="1" applyBorder="1" applyAlignment="1"/>
    <xf numFmtId="0" fontId="11" fillId="0" borderId="4" xfId="0" applyFont="1" applyBorder="1" applyAlignment="1"/>
    <xf numFmtId="0" fontId="11" fillId="0" borderId="0" xfId="0" applyFont="1" applyBorder="1" applyAlignment="1"/>
    <xf numFmtId="0" fontId="11" fillId="0" borderId="5" xfId="0" applyFont="1" applyBorder="1" applyAlignment="1"/>
    <xf numFmtId="0" fontId="11" fillId="0" borderId="6" xfId="0" applyFont="1" applyBorder="1" applyAlignment="1"/>
    <xf numFmtId="0" fontId="11" fillId="0" borderId="7" xfId="0" applyFont="1" applyBorder="1" applyAlignment="1"/>
    <xf numFmtId="0" fontId="11" fillId="0" borderId="8" xfId="0" applyFont="1" applyBorder="1" applyAlignment="1"/>
    <xf numFmtId="0" fontId="11" fillId="0" borderId="1" xfId="0" applyFont="1" applyBorder="1" applyAlignment="1"/>
    <xf numFmtId="0" fontId="24" fillId="0" borderId="4" xfId="0" applyFont="1" applyBorder="1" applyAlignment="1">
      <alignment horizontal="right" vertical="center"/>
    </xf>
    <xf numFmtId="0" fontId="11" fillId="0" borderId="0" xfId="0" applyFont="1" applyAlignment="1">
      <alignment horizontal="left"/>
    </xf>
    <xf numFmtId="0" fontId="11" fillId="0" borderId="0" xfId="0" applyFont="1" applyBorder="1" applyAlignment="1">
      <alignment horizontal="left"/>
    </xf>
    <xf numFmtId="165" fontId="11" fillId="0" borderId="0" xfId="0" applyNumberFormat="1" applyFont="1" applyAlignment="1">
      <alignment horizontal="right"/>
    </xf>
    <xf numFmtId="165" fontId="0" fillId="0" borderId="0" xfId="0" applyNumberFormat="1" applyFill="1"/>
    <xf numFmtId="0" fontId="32" fillId="0" borderId="0" xfId="0" applyFont="1" applyAlignment="1">
      <alignment horizontal="center" vertical="top"/>
    </xf>
    <xf numFmtId="0" fontId="32" fillId="0" borderId="0" xfId="0" applyFont="1" applyAlignment="1">
      <alignment horizontal="left" vertical="top"/>
    </xf>
    <xf numFmtId="0" fontId="0" fillId="0" borderId="14" xfId="0" applyBorder="1"/>
    <xf numFmtId="10" fontId="5" fillId="0" borderId="0" xfId="0" applyNumberFormat="1" applyFont="1"/>
    <xf numFmtId="166" fontId="5" fillId="0" borderId="0" xfId="0" applyNumberFormat="1" applyFont="1"/>
    <xf numFmtId="166" fontId="0" fillId="12" borderId="0" xfId="0" applyNumberFormat="1" applyFill="1"/>
    <xf numFmtId="166" fontId="0" fillId="11" borderId="0" xfId="0" applyNumberFormat="1" applyFill="1" applyAlignment="1">
      <alignment horizontal="right"/>
    </xf>
    <xf numFmtId="166" fontId="40" fillId="0" borderId="0" xfId="0" applyNumberFormat="1" applyFont="1"/>
    <xf numFmtId="165" fontId="0" fillId="0" borderId="0" xfId="0" applyNumberFormat="1"/>
    <xf numFmtId="166" fontId="11" fillId="0" borderId="0" xfId="0" applyNumberFormat="1" applyFont="1" applyFill="1" applyBorder="1"/>
    <xf numFmtId="0" fontId="0" fillId="18" borderId="11" xfId="0" applyFill="1" applyBorder="1" applyAlignment="1">
      <alignment horizontal="center"/>
    </xf>
    <xf numFmtId="0" fontId="0" fillId="18" borderId="12" xfId="0" applyFill="1" applyBorder="1"/>
    <xf numFmtId="0" fontId="0" fillId="18" borderId="12" xfId="0" applyFill="1" applyBorder="1" applyAlignment="1">
      <alignment horizontal="center"/>
    </xf>
    <xf numFmtId="0" fontId="0" fillId="18" borderId="12" xfId="0" applyFill="1" applyBorder="1" applyAlignment="1">
      <alignment horizontal="right"/>
    </xf>
    <xf numFmtId="0" fontId="0" fillId="18" borderId="13" xfId="0" applyFill="1" applyBorder="1" applyAlignment="1">
      <alignment horizontal="right"/>
    </xf>
    <xf numFmtId="14" fontId="0" fillId="0" borderId="0" xfId="0" applyNumberFormat="1" applyAlignment="1">
      <alignment horizontal="center"/>
    </xf>
    <xf numFmtId="10" fontId="0" fillId="0" borderId="0" xfId="0" applyNumberFormat="1" applyAlignment="1">
      <alignment horizontal="center"/>
    </xf>
    <xf numFmtId="170" fontId="0" fillId="0" borderId="0" xfId="0" applyNumberFormat="1"/>
    <xf numFmtId="0" fontId="0" fillId="0" borderId="7" xfId="0" applyBorder="1" applyAlignment="1">
      <alignment horizontal="center" vertical="center"/>
    </xf>
    <xf numFmtId="14" fontId="17" fillId="19" borderId="2" xfId="0" applyNumberFormat="1" applyFont="1" applyFill="1" applyBorder="1" applyAlignment="1">
      <alignment horizontal="right" vertical="center" wrapText="1"/>
    </xf>
    <xf numFmtId="14" fontId="17" fillId="19" borderId="2" xfId="0" applyNumberFormat="1" applyFont="1" applyFill="1" applyBorder="1" applyAlignment="1">
      <alignment horizontal="center" vertical="center" wrapText="1"/>
    </xf>
    <xf numFmtId="0" fontId="17" fillId="19" borderId="2" xfId="0" applyFont="1" applyFill="1" applyBorder="1" applyAlignment="1">
      <alignment horizontal="left" vertical="center" wrapText="1"/>
    </xf>
    <xf numFmtId="14" fontId="46" fillId="19" borderId="0" xfId="0" applyNumberFormat="1" applyFont="1" applyFill="1" applyBorder="1" applyAlignment="1">
      <alignment horizontal="center" vertical="center"/>
    </xf>
    <xf numFmtId="14" fontId="47" fillId="3" borderId="0" xfId="0" applyNumberFormat="1" applyFont="1" applyFill="1" applyBorder="1" applyAlignment="1">
      <alignment horizontal="center" vertical="center"/>
    </xf>
    <xf numFmtId="14" fontId="17" fillId="19" borderId="7" xfId="0" applyNumberFormat="1" applyFont="1" applyFill="1" applyBorder="1" applyAlignment="1">
      <alignment horizontal="right" vertical="center" wrapText="1"/>
    </xf>
    <xf numFmtId="14" fontId="17" fillId="19" borderId="7" xfId="0" applyNumberFormat="1" applyFont="1" applyFill="1" applyBorder="1" applyAlignment="1">
      <alignment horizontal="center" vertical="center" wrapText="1"/>
    </xf>
    <xf numFmtId="0" fontId="17" fillId="19" borderId="7" xfId="0" applyFont="1" applyFill="1" applyBorder="1" applyAlignment="1">
      <alignment horizontal="left" vertical="center" wrapText="1"/>
    </xf>
    <xf numFmtId="165" fontId="4" fillId="0" borderId="15" xfId="0" applyNumberFormat="1" applyFont="1" applyBorder="1"/>
    <xf numFmtId="17" fontId="4" fillId="0" borderId="15" xfId="0" applyNumberFormat="1" applyFont="1" applyBorder="1"/>
    <xf numFmtId="0" fontId="4" fillId="0" borderId="15" xfId="0" applyFont="1" applyBorder="1" applyAlignment="1">
      <alignment horizontal="center"/>
    </xf>
    <xf numFmtId="10" fontId="4" fillId="0" borderId="15" xfId="0" applyNumberFormat="1" applyFont="1" applyBorder="1"/>
    <xf numFmtId="10" fontId="4" fillId="0" borderId="15" xfId="0" applyNumberFormat="1" applyFont="1" applyBorder="1" applyAlignment="1">
      <alignment horizontal="center"/>
    </xf>
    <xf numFmtId="10" fontId="41" fillId="17" borderId="0" xfId="0" applyNumberFormat="1" applyFont="1" applyFill="1" applyBorder="1"/>
    <xf numFmtId="165" fontId="41" fillId="18" borderId="0" xfId="0" applyNumberFormat="1" applyFont="1" applyFill="1" applyBorder="1"/>
    <xf numFmtId="10" fontId="41" fillId="17" borderId="23" xfId="0" applyNumberFormat="1" applyFont="1" applyFill="1" applyBorder="1"/>
    <xf numFmtId="166" fontId="19" fillId="0" borderId="0" xfId="0" applyNumberFormat="1" applyFont="1"/>
    <xf numFmtId="0" fontId="3" fillId="0" borderId="0" xfId="0" applyFont="1" applyAlignment="1">
      <alignment horizontal="center" vertical="center" wrapText="1"/>
    </xf>
    <xf numFmtId="165" fontId="0" fillId="0" borderId="0" xfId="0" applyNumberFormat="1"/>
    <xf numFmtId="0" fontId="13" fillId="0" borderId="0" xfId="0" applyFont="1"/>
    <xf numFmtId="0" fontId="13" fillId="0" borderId="0" xfId="0" applyFont="1" applyAlignment="1">
      <alignment horizontal="center"/>
    </xf>
    <xf numFmtId="0" fontId="13" fillId="17" borderId="0" xfId="0" applyFont="1" applyFill="1" applyAlignment="1">
      <alignment horizontal="center"/>
    </xf>
    <xf numFmtId="166" fontId="11" fillId="0" borderId="0" xfId="0" applyNumberFormat="1" applyFont="1" applyFill="1" applyBorder="1" applyAlignment="1"/>
    <xf numFmtId="0" fontId="0" fillId="0" borderId="0" xfId="0" applyFill="1" applyBorder="1" applyAlignment="1">
      <alignment horizontal="center" vertical="center"/>
    </xf>
    <xf numFmtId="165" fontId="0" fillId="0" borderId="0" xfId="0" applyNumberFormat="1"/>
    <xf numFmtId="9" fontId="17" fillId="17" borderId="0" xfId="0" applyNumberFormat="1" applyFont="1" applyFill="1" applyAlignment="1">
      <alignment horizontal="center"/>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41" fillId="21" borderId="0" xfId="0" applyNumberFormat="1" applyFont="1" applyFill="1" applyBorder="1"/>
    <xf numFmtId="14" fontId="23" fillId="21" borderId="0" xfId="0" applyNumberFormat="1" applyFont="1" applyFill="1" applyBorder="1" applyAlignment="1">
      <alignment horizontal="right"/>
    </xf>
    <xf numFmtId="0" fontId="23" fillId="21" borderId="11" xfId="0" applyFont="1" applyFill="1" applyBorder="1" applyAlignment="1">
      <alignment horizontal="right"/>
    </xf>
    <xf numFmtId="0" fontId="23" fillId="21" borderId="12" xfId="0" applyFont="1" applyFill="1" applyBorder="1" applyAlignment="1">
      <alignment horizontal="right"/>
    </xf>
    <xf numFmtId="0" fontId="23" fillId="21" borderId="13" xfId="0" applyFont="1" applyFill="1" applyBorder="1" applyAlignment="1">
      <alignment horizontal="right"/>
    </xf>
    <xf numFmtId="10" fontId="41" fillId="17" borderId="17" xfId="0" applyNumberFormat="1" applyFont="1" applyFill="1" applyBorder="1"/>
    <xf numFmtId="10" fontId="41" fillId="17" borderId="18" xfId="0" applyNumberFormat="1" applyFont="1" applyFill="1" applyBorder="1"/>
    <xf numFmtId="10" fontId="41" fillId="17" borderId="19" xfId="0" applyNumberFormat="1" applyFont="1" applyFill="1" applyBorder="1"/>
    <xf numFmtId="10" fontId="41" fillId="17" borderId="20" xfId="0" applyNumberFormat="1" applyFont="1" applyFill="1" applyBorder="1"/>
    <xf numFmtId="165" fontId="41" fillId="17" borderId="19" xfId="0" applyNumberFormat="1" applyFont="1" applyFill="1" applyBorder="1"/>
    <xf numFmtId="165" fontId="41" fillId="21" borderId="20" xfId="0" applyNumberFormat="1" applyFont="1" applyFill="1" applyBorder="1"/>
    <xf numFmtId="165" fontId="41" fillId="18" borderId="19" xfId="0" applyNumberFormat="1" applyFont="1" applyFill="1" applyBorder="1"/>
    <xf numFmtId="165" fontId="41" fillId="18" borderId="20" xfId="0" applyNumberFormat="1" applyFont="1" applyFill="1" applyBorder="1"/>
    <xf numFmtId="14" fontId="41" fillId="21" borderId="19" xfId="0" applyNumberFormat="1" applyFont="1" applyFill="1" applyBorder="1"/>
    <xf numFmtId="14" fontId="23" fillId="21" borderId="20" xfId="0" applyNumberFormat="1" applyFont="1" applyFill="1" applyBorder="1" applyAlignment="1">
      <alignment horizontal="right"/>
    </xf>
    <xf numFmtId="0" fontId="41" fillId="18" borderId="21" xfId="0" applyFont="1" applyFill="1" applyBorder="1" applyAlignment="1">
      <alignment horizontal="right"/>
    </xf>
    <xf numFmtId="0" fontId="41" fillId="18" borderId="24" xfId="0" applyFont="1" applyFill="1" applyBorder="1" applyAlignment="1">
      <alignment horizontal="right"/>
    </xf>
    <xf numFmtId="0" fontId="41" fillId="18" borderId="22" xfId="0" applyFont="1" applyFill="1" applyBorder="1" applyAlignment="1">
      <alignment horizontal="right"/>
    </xf>
    <xf numFmtId="10" fontId="41" fillId="18" borderId="17" xfId="0" applyNumberFormat="1" applyFont="1" applyFill="1" applyBorder="1"/>
    <xf numFmtId="10" fontId="41" fillId="18" borderId="23" xfId="0" applyNumberFormat="1" applyFont="1" applyFill="1" applyBorder="1"/>
    <xf numFmtId="10" fontId="41" fillId="18" borderId="18" xfId="0" applyNumberFormat="1" applyFont="1" applyFill="1" applyBorder="1"/>
    <xf numFmtId="0" fontId="0" fillId="21" borderId="9" xfId="0" applyFill="1" applyBorder="1"/>
    <xf numFmtId="0" fontId="35" fillId="18" borderId="16" xfId="0" applyFont="1" applyFill="1" applyBorder="1" applyAlignment="1">
      <alignment horizontal="left"/>
    </xf>
    <xf numFmtId="0" fontId="0" fillId="21" borderId="16" xfId="0" applyFill="1" applyBorder="1"/>
    <xf numFmtId="0" fontId="35" fillId="18" borderId="10" xfId="0" applyFont="1" applyFill="1" applyBorder="1" applyAlignment="1">
      <alignment horizontal="left"/>
    </xf>
    <xf numFmtId="0" fontId="0" fillId="21" borderId="21" xfId="0" applyFill="1" applyBorder="1"/>
    <xf numFmtId="0" fontId="0" fillId="21" borderId="22" xfId="0" applyFill="1" applyBorder="1"/>
    <xf numFmtId="0" fontId="0" fillId="0" borderId="11" xfId="0" applyBorder="1"/>
    <xf numFmtId="0" fontId="0" fillId="0" borderId="13" xfId="0" applyBorder="1"/>
    <xf numFmtId="165" fontId="0" fillId="0" borderId="0" xfId="0" applyNumberFormat="1"/>
    <xf numFmtId="165" fontId="0" fillId="0" borderId="0" xfId="0" applyNumberFormat="1"/>
    <xf numFmtId="0" fontId="11" fillId="21" borderId="0" xfId="0" applyFont="1" applyFill="1"/>
    <xf numFmtId="166" fontId="11" fillId="21" borderId="0" xfId="0" applyNumberFormat="1" applyFont="1" applyFill="1"/>
    <xf numFmtId="166" fontId="11" fillId="0" borderId="0" xfId="0" applyNumberFormat="1" applyFont="1" applyFill="1"/>
    <xf numFmtId="165" fontId="0" fillId="0" borderId="0" xfId="0" applyNumberFormat="1"/>
    <xf numFmtId="165" fontId="0" fillId="0" borderId="0" xfId="0" applyNumberFormat="1"/>
    <xf numFmtId="0" fontId="2" fillId="0" borderId="0" xfId="0" applyFont="1" applyAlignment="1">
      <alignment horizontal="center"/>
    </xf>
    <xf numFmtId="0" fontId="2" fillId="0" borderId="0" xfId="0" applyFont="1"/>
    <xf numFmtId="164" fontId="2" fillId="0" borderId="0" xfId="0" applyNumberFormat="1" applyFont="1"/>
    <xf numFmtId="165" fontId="2" fillId="0" borderId="0" xfId="0" applyNumberFormat="1" applyFont="1"/>
    <xf numFmtId="17" fontId="2" fillId="0" borderId="0" xfId="0" applyNumberFormat="1" applyFont="1"/>
    <xf numFmtId="10" fontId="2" fillId="0" borderId="0" xfId="0" applyNumberFormat="1" applyFont="1"/>
    <xf numFmtId="10" fontId="2" fillId="0" borderId="0" xfId="0" applyNumberFormat="1" applyFont="1" applyAlignment="1">
      <alignment horizontal="center"/>
    </xf>
    <xf numFmtId="14" fontId="2" fillId="0" borderId="0" xfId="0" applyNumberFormat="1" applyFont="1"/>
    <xf numFmtId="1" fontId="2" fillId="0" borderId="0" xfId="0" applyNumberFormat="1" applyFont="1" applyAlignment="1">
      <alignment horizontal="center"/>
    </xf>
    <xf numFmtId="14" fontId="2" fillId="0" borderId="0" xfId="0" applyNumberFormat="1" applyFont="1" applyAlignment="1">
      <alignment horizontal="center"/>
    </xf>
    <xf numFmtId="1" fontId="2" fillId="0" borderId="0" xfId="0" applyNumberFormat="1" applyFont="1"/>
    <xf numFmtId="166" fontId="2" fillId="0" borderId="0" xfId="0" applyNumberFormat="1" applyFont="1"/>
    <xf numFmtId="168" fontId="2" fillId="0" borderId="0" xfId="0" applyNumberFormat="1" applyFont="1" applyAlignment="1">
      <alignment horizontal="center"/>
    </xf>
    <xf numFmtId="8" fontId="2" fillId="0" borderId="0" xfId="0" applyNumberFormat="1" applyFont="1"/>
    <xf numFmtId="0" fontId="2" fillId="21" borderId="0" xfId="0" applyFont="1" applyFill="1"/>
    <xf numFmtId="14" fontId="2" fillId="21" borderId="0" xfId="0" applyNumberFormat="1" applyFont="1" applyFill="1" applyAlignment="1">
      <alignment horizontal="center"/>
    </xf>
    <xf numFmtId="1" fontId="2" fillId="21" borderId="0" xfId="0" applyNumberFormat="1" applyFont="1" applyFill="1"/>
    <xf numFmtId="1" fontId="2" fillId="21" borderId="0" xfId="0" applyNumberFormat="1" applyFont="1" applyFill="1" applyAlignment="1">
      <alignment horizontal="center"/>
    </xf>
    <xf numFmtId="165" fontId="2" fillId="21" borderId="0" xfId="0" applyNumberFormat="1" applyFont="1" applyFill="1"/>
    <xf numFmtId="8" fontId="2" fillId="21" borderId="0" xfId="0" applyNumberFormat="1" applyFont="1" applyFill="1"/>
    <xf numFmtId="166" fontId="2" fillId="21" borderId="0" xfId="0" applyNumberFormat="1" applyFont="1" applyFill="1"/>
    <xf numFmtId="10" fontId="2" fillId="21" borderId="0" xfId="0" applyNumberFormat="1" applyFont="1" applyFill="1"/>
    <xf numFmtId="10" fontId="11" fillId="21" borderId="0" xfId="0" applyNumberFormat="1" applyFont="1" applyFill="1"/>
    <xf numFmtId="49" fontId="0" fillId="0" borderId="0" xfId="0" applyNumberFormat="1"/>
    <xf numFmtId="171" fontId="0" fillId="0" borderId="0" xfId="0" applyNumberFormat="1"/>
    <xf numFmtId="8" fontId="61" fillId="0" borderId="0" xfId="0" applyNumberFormat="1" applyFont="1"/>
    <xf numFmtId="49" fontId="53" fillId="0" borderId="0" xfId="0" applyNumberFormat="1" applyFont="1"/>
    <xf numFmtId="171" fontId="53" fillId="0" borderId="0" xfId="0" applyNumberFormat="1" applyFont="1"/>
    <xf numFmtId="8" fontId="62" fillId="0" borderId="0" xfId="0" applyNumberFormat="1" applyFont="1"/>
    <xf numFmtId="8" fontId="62" fillId="0" borderId="0" xfId="0" applyNumberFormat="1" applyFont="1" applyAlignment="1">
      <alignment horizontal="center"/>
    </xf>
    <xf numFmtId="0" fontId="42" fillId="18" borderId="17" xfId="0" applyFont="1" applyFill="1" applyBorder="1" applyAlignment="1">
      <alignment horizontal="center" vertical="center" wrapText="1"/>
    </xf>
    <xf numFmtId="0" fontId="43" fillId="18" borderId="18" xfId="0" applyFont="1" applyFill="1" applyBorder="1" applyAlignment="1">
      <alignment horizontal="center" vertical="center" wrapText="1"/>
    </xf>
    <xf numFmtId="0" fontId="43" fillId="18" borderId="19" xfId="0" applyFont="1" applyFill="1" applyBorder="1" applyAlignment="1">
      <alignment horizontal="center" vertical="center" wrapText="1"/>
    </xf>
    <xf numFmtId="0" fontId="43" fillId="18" borderId="20" xfId="0" applyFont="1" applyFill="1" applyBorder="1" applyAlignment="1">
      <alignment horizontal="center" vertical="center" wrapText="1"/>
    </xf>
    <xf numFmtId="0" fontId="25" fillId="17" borderId="17" xfId="0" applyFont="1" applyFill="1" applyBorder="1" applyAlignment="1">
      <alignment horizontal="center" vertical="center" wrapText="1"/>
    </xf>
    <xf numFmtId="0" fontId="25" fillId="17" borderId="18" xfId="0" applyFont="1" applyFill="1" applyBorder="1" applyAlignment="1">
      <alignment horizontal="center" vertical="center" wrapText="1"/>
    </xf>
    <xf numFmtId="0" fontId="25" fillId="17" borderId="19" xfId="0" applyFont="1" applyFill="1" applyBorder="1" applyAlignment="1">
      <alignment horizontal="center" vertical="center" wrapText="1"/>
    </xf>
    <xf numFmtId="0" fontId="25" fillId="17" borderId="20" xfId="0" applyFont="1" applyFill="1" applyBorder="1" applyAlignment="1">
      <alignment horizontal="center" vertical="center" wrapText="1"/>
    </xf>
    <xf numFmtId="0" fontId="0" fillId="0" borderId="21" xfId="0" applyBorder="1" applyAlignment="1">
      <alignment wrapText="1"/>
    </xf>
    <xf numFmtId="0" fontId="0" fillId="0" borderId="22" xfId="0" applyBorder="1" applyAlignment="1">
      <alignment wrapText="1"/>
    </xf>
    <xf numFmtId="0" fontId="13" fillId="0" borderId="4"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12" fillId="4" borderId="0" xfId="0" applyFont="1" applyFill="1" applyAlignment="1">
      <alignment wrapText="1"/>
    </xf>
    <xf numFmtId="0" fontId="0" fillId="4" borderId="0" xfId="0" applyFill="1" applyAlignment="1">
      <alignment wrapText="1"/>
    </xf>
    <xf numFmtId="0" fontId="12" fillId="4" borderId="0" xfId="0" applyFont="1" applyFill="1" applyAlignment="1">
      <alignment horizontal="left" vertical="center" wrapText="1"/>
    </xf>
    <xf numFmtId="0" fontId="15" fillId="4" borderId="0" xfId="0" applyFont="1" applyFill="1" applyAlignment="1">
      <alignment horizontal="center" vertical="center" wrapText="1"/>
    </xf>
    <xf numFmtId="0" fontId="0" fillId="0" borderId="0" xfId="0" applyAlignment="1">
      <alignment wrapText="1"/>
    </xf>
    <xf numFmtId="0" fontId="15" fillId="0" borderId="0" xfId="0" applyFont="1" applyAlignment="1">
      <alignment horizontal="center" wrapText="1"/>
    </xf>
    <xf numFmtId="0" fontId="12" fillId="5" borderId="0" xfId="0" applyFont="1" applyFill="1" applyAlignment="1">
      <alignment wrapText="1"/>
    </xf>
    <xf numFmtId="0" fontId="12" fillId="4" borderId="0" xfId="0" applyFont="1" applyFill="1" applyAlignment="1">
      <alignment horizontal="left" vertical="top" wrapText="1"/>
    </xf>
    <xf numFmtId="0" fontId="15" fillId="0" borderId="0" xfId="0" applyFont="1" applyAlignment="1">
      <alignment horizontal="center" vertical="center" wrapText="1"/>
    </xf>
    <xf numFmtId="0" fontId="14" fillId="5" borderId="0" xfId="0" applyFont="1" applyFill="1" applyAlignment="1">
      <alignment horizontal="center" vertical="center" wrapText="1"/>
    </xf>
    <xf numFmtId="0" fontId="12" fillId="4" borderId="0" xfId="0" applyFont="1" applyFill="1" applyAlignment="1">
      <alignment vertical="center" wrapText="1"/>
    </xf>
    <xf numFmtId="0" fontId="0" fillId="0" borderId="0" xfId="0" applyFont="1" applyAlignment="1">
      <alignment vertical="top" wrapText="1"/>
    </xf>
    <xf numFmtId="0" fontId="33" fillId="0" borderId="0" xfId="0" applyFont="1" applyAlignment="1">
      <alignment horizontal="left" vertical="center"/>
    </xf>
    <xf numFmtId="0" fontId="34" fillId="0" borderId="0" xfId="0" applyFont="1" applyAlignment="1">
      <alignment horizontal="center" vertical="center" wrapText="1"/>
    </xf>
    <xf numFmtId="0" fontId="32" fillId="0" borderId="0" xfId="0" applyFont="1" applyAlignment="1">
      <alignment horizontal="center" vertical="top" wrapText="1"/>
    </xf>
    <xf numFmtId="0" fontId="33" fillId="0" borderId="0" xfId="0" applyFont="1" applyAlignment="1">
      <alignment horizontal="center" vertical="top" wrapText="1"/>
    </xf>
    <xf numFmtId="0" fontId="10" fillId="3" borderId="0" xfId="0" applyFont="1" applyFill="1" applyBorder="1" applyAlignment="1">
      <alignment horizontal="center" vertical="center" wrapText="1"/>
    </xf>
    <xf numFmtId="0" fontId="10" fillId="3" borderId="7" xfId="0" applyFont="1" applyFill="1" applyBorder="1" applyAlignment="1">
      <alignment horizontal="center" vertical="center" wrapText="1"/>
    </xf>
    <xf numFmtId="14" fontId="15" fillId="0" borderId="9" xfId="0" applyNumberFormat="1" applyFont="1" applyBorder="1" applyAlignment="1">
      <alignment horizontal="center" vertical="center"/>
    </xf>
    <xf numFmtId="14" fontId="15" fillId="0" borderId="10" xfId="0" applyNumberFormat="1" applyFont="1" applyBorder="1" applyAlignment="1">
      <alignment horizontal="center" vertical="center"/>
    </xf>
    <xf numFmtId="40" fontId="10" fillId="3" borderId="0" xfId="0" applyNumberFormat="1" applyFont="1" applyFill="1" applyBorder="1" applyAlignment="1">
      <alignment horizontal="center" vertical="center" wrapText="1"/>
    </xf>
    <xf numFmtId="40" fontId="10" fillId="3" borderId="7" xfId="0" applyNumberFormat="1" applyFont="1" applyFill="1" applyBorder="1" applyAlignment="1">
      <alignment horizontal="center" vertical="center" wrapText="1"/>
    </xf>
    <xf numFmtId="14" fontId="10" fillId="3" borderId="0" xfId="0" applyNumberFormat="1" applyFont="1" applyFill="1" applyBorder="1" applyAlignment="1">
      <alignment horizontal="center" vertical="center" wrapText="1"/>
    </xf>
    <xf numFmtId="14" fontId="10" fillId="3" borderId="7" xfId="0" applyNumberFormat="1" applyFont="1" applyFill="1" applyBorder="1" applyAlignment="1">
      <alignment horizontal="center" vertical="center" wrapText="1"/>
    </xf>
    <xf numFmtId="0" fontId="10" fillId="3" borderId="0" xfId="0" applyFont="1" applyFill="1" applyBorder="1" applyAlignment="1">
      <alignment horizontal="left" vertical="center" wrapText="1"/>
    </xf>
    <xf numFmtId="0" fontId="10" fillId="3" borderId="7" xfId="0" applyFont="1" applyFill="1" applyBorder="1" applyAlignment="1">
      <alignment horizontal="left" vertical="center" wrapText="1"/>
    </xf>
    <xf numFmtId="165" fontId="10" fillId="3" borderId="0" xfId="0" applyNumberFormat="1" applyFont="1" applyFill="1" applyBorder="1" applyAlignment="1">
      <alignment horizontal="right" vertical="center" wrapText="1"/>
    </xf>
    <xf numFmtId="165" fontId="10" fillId="3" borderId="7" xfId="0" applyNumberFormat="1" applyFont="1" applyFill="1" applyBorder="1" applyAlignment="1">
      <alignment horizontal="right" vertical="center" wrapText="1"/>
    </xf>
    <xf numFmtId="166" fontId="10" fillId="3" borderId="0" xfId="0" applyNumberFormat="1" applyFont="1" applyFill="1" applyBorder="1" applyAlignment="1">
      <alignment horizontal="right" vertical="center" wrapText="1"/>
    </xf>
    <xf numFmtId="166" fontId="10" fillId="3" borderId="7" xfId="0" applyNumberFormat="1" applyFont="1" applyFill="1" applyBorder="1" applyAlignment="1">
      <alignment horizontal="right" vertical="center" wrapText="1"/>
    </xf>
    <xf numFmtId="1" fontId="10" fillId="3" borderId="0" xfId="0" applyNumberFormat="1" applyFont="1" applyFill="1" applyBorder="1" applyAlignment="1">
      <alignment horizontal="right" vertical="center" wrapText="1"/>
    </xf>
    <xf numFmtId="1" fontId="10" fillId="3" borderId="7" xfId="0" applyNumberFormat="1" applyFont="1" applyFill="1" applyBorder="1" applyAlignment="1">
      <alignment horizontal="right" vertical="center" wrapText="1"/>
    </xf>
    <xf numFmtId="0" fontId="25" fillId="12" borderId="9"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4" fillId="0" borderId="9" xfId="0" applyFont="1" applyBorder="1" applyAlignment="1">
      <alignment horizontal="center" vertical="center" wrapText="1"/>
    </xf>
    <xf numFmtId="0" fontId="25" fillId="0" borderId="16" xfId="0" applyFont="1" applyBorder="1" applyAlignment="1">
      <alignment horizontal="center" vertical="center"/>
    </xf>
    <xf numFmtId="0" fontId="25" fillId="0" borderId="10" xfId="0" applyFont="1" applyBorder="1" applyAlignment="1">
      <alignment horizontal="center" vertical="center"/>
    </xf>
    <xf numFmtId="10" fontId="10" fillId="3" borderId="0" xfId="0" applyNumberFormat="1" applyFont="1" applyFill="1" applyBorder="1" applyAlignment="1">
      <alignment horizontal="right" vertical="center" wrapText="1"/>
    </xf>
    <xf numFmtId="10" fontId="10" fillId="3" borderId="7" xfId="0" applyNumberFormat="1" applyFont="1" applyFill="1" applyBorder="1" applyAlignment="1">
      <alignment horizontal="right" vertical="center" wrapText="1"/>
    </xf>
    <xf numFmtId="166" fontId="38" fillId="0" borderId="9" xfId="0" applyNumberFormat="1" applyFont="1" applyFill="1" applyBorder="1" applyAlignment="1">
      <alignment horizontal="center" vertical="center" wrapText="1"/>
    </xf>
    <xf numFmtId="0" fontId="50" fillId="12" borderId="9" xfId="0" applyFont="1" applyFill="1" applyBorder="1" applyAlignment="1">
      <alignment horizontal="center" vertical="center" wrapText="1"/>
    </xf>
    <xf numFmtId="0" fontId="0" fillId="12" borderId="16" xfId="0" applyFill="1" applyBorder="1" applyAlignment="1">
      <alignment wrapText="1"/>
    </xf>
    <xf numFmtId="0" fontId="0" fillId="12" borderId="10" xfId="0" applyFill="1" applyBorder="1" applyAlignment="1">
      <alignment wrapText="1"/>
    </xf>
    <xf numFmtId="0" fontId="60" fillId="0" borderId="9" xfId="0" applyFont="1" applyFill="1" applyBorder="1" applyAlignment="1">
      <alignment horizontal="center" vertical="center" wrapText="1"/>
    </xf>
    <xf numFmtId="0" fontId="60" fillId="0" borderId="16" xfId="0" applyFont="1" applyBorder="1" applyAlignment="1">
      <alignment horizontal="center" vertical="center" wrapText="1"/>
    </xf>
    <xf numFmtId="0" fontId="60" fillId="0" borderId="10" xfId="0" applyFont="1" applyBorder="1" applyAlignment="1">
      <alignment horizontal="center" vertical="center" wrapText="1"/>
    </xf>
    <xf numFmtId="0" fontId="51" fillId="12" borderId="9" xfId="0" applyFont="1" applyFill="1" applyBorder="1" applyAlignment="1">
      <alignment horizontal="center" vertical="center" wrapText="1"/>
    </xf>
    <xf numFmtId="0" fontId="51" fillId="12" borderId="16" xfId="0" applyFont="1" applyFill="1" applyBorder="1" applyAlignment="1">
      <alignment horizontal="center" vertical="center" wrapText="1"/>
    </xf>
    <xf numFmtId="0" fontId="51" fillId="12"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3" fillId="12" borderId="9" xfId="0" applyFont="1" applyFill="1" applyBorder="1" applyAlignment="1">
      <alignment horizontal="center" vertical="center" wrapText="1"/>
    </xf>
    <xf numFmtId="0" fontId="23" fillId="12" borderId="16"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6" xfId="0" applyFont="1" applyBorder="1" applyAlignment="1">
      <alignment horizontal="center" vertical="center" wrapText="1"/>
    </xf>
    <xf numFmtId="0" fontId="57" fillId="0" borderId="10" xfId="0" applyFont="1" applyBorder="1" applyAlignment="1">
      <alignment horizontal="center" vertical="center" wrapText="1"/>
    </xf>
    <xf numFmtId="0" fontId="0" fillId="12" borderId="9"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0" xfId="0" applyFill="1" applyBorder="1" applyAlignment="1">
      <alignment horizontal="center" vertical="center" wrapText="1"/>
    </xf>
    <xf numFmtId="0" fontId="0" fillId="0" borderId="9" xfId="0" applyFill="1" applyBorder="1" applyAlignment="1">
      <alignment horizontal="center" vertical="center" wrapText="1"/>
    </xf>
    <xf numFmtId="0" fontId="23" fillId="0" borderId="16" xfId="0" applyFont="1" applyBorder="1" applyAlignment="1">
      <alignment wrapText="1"/>
    </xf>
    <xf numFmtId="0" fontId="23" fillId="0" borderId="10" xfId="0" applyFont="1" applyBorder="1" applyAlignment="1">
      <alignment wrapText="1"/>
    </xf>
    <xf numFmtId="0" fontId="17" fillId="8" borderId="0" xfId="0" applyFont="1" applyFill="1" applyBorder="1" applyAlignment="1">
      <alignment horizontal="center" vertical="center" wrapText="1"/>
    </xf>
    <xf numFmtId="0" fontId="10" fillId="7" borderId="0" xfId="0" applyFont="1" applyFill="1" applyBorder="1" applyAlignment="1">
      <alignment horizontal="right" vertical="center" wrapText="1"/>
    </xf>
    <xf numFmtId="0" fontId="10" fillId="7" borderId="7" xfId="0" applyFont="1" applyFill="1" applyBorder="1" applyAlignment="1">
      <alignment horizontal="right" vertical="center" wrapText="1"/>
    </xf>
    <xf numFmtId="10" fontId="10" fillId="7" borderId="0" xfId="0" applyNumberFormat="1" applyFont="1" applyFill="1" applyBorder="1" applyAlignment="1">
      <alignment horizontal="right" vertical="center" wrapText="1"/>
    </xf>
    <xf numFmtId="10" fontId="10" fillId="7" borderId="7" xfId="0" applyNumberFormat="1" applyFont="1" applyFill="1" applyBorder="1" applyAlignment="1">
      <alignment horizontal="right" vertical="center" wrapText="1"/>
    </xf>
    <xf numFmtId="10" fontId="10" fillId="0" borderId="0" xfId="0" applyNumberFormat="1" applyFont="1" applyFill="1" applyBorder="1" applyAlignment="1">
      <alignment horizontal="center" vertical="center" wrapText="1"/>
    </xf>
    <xf numFmtId="10" fontId="10" fillId="0" borderId="7" xfId="0" applyNumberFormat="1" applyFont="1" applyFill="1" applyBorder="1" applyAlignment="1">
      <alignment horizontal="center" vertical="center" wrapText="1"/>
    </xf>
    <xf numFmtId="166" fontId="10" fillId="7" borderId="0" xfId="0" applyNumberFormat="1" applyFont="1" applyFill="1" applyBorder="1" applyAlignment="1">
      <alignment horizontal="center" vertical="center" wrapText="1"/>
    </xf>
    <xf numFmtId="166" fontId="10" fillId="7" borderId="7" xfId="0" applyNumberFormat="1" applyFont="1" applyFill="1" applyBorder="1" applyAlignment="1">
      <alignment horizontal="center" vertical="center" wrapText="1"/>
    </xf>
    <xf numFmtId="166" fontId="10" fillId="7" borderId="0" xfId="0" applyNumberFormat="1" applyFont="1" applyFill="1" applyBorder="1" applyAlignment="1">
      <alignment horizontal="right" vertical="center" wrapText="1"/>
    </xf>
    <xf numFmtId="166" fontId="10" fillId="7" borderId="7" xfId="0" applyNumberFormat="1" applyFont="1" applyFill="1" applyBorder="1" applyAlignment="1">
      <alignment horizontal="right" vertical="center" wrapText="1"/>
    </xf>
    <xf numFmtId="0" fontId="10" fillId="7" borderId="0"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0" fillId="0" borderId="0" xfId="0" applyFill="1" applyBorder="1" applyAlignment="1">
      <alignment horizontal="right"/>
    </xf>
    <xf numFmtId="0" fontId="0" fillId="0" borderId="0" xfId="0" applyAlignment="1">
      <alignment horizontal="right"/>
    </xf>
    <xf numFmtId="0" fontId="23" fillId="0" borderId="0" xfId="0" applyFont="1" applyFill="1" applyBorder="1" applyAlignment="1">
      <alignment horizontal="center" vertical="center" wrapText="1"/>
    </xf>
    <xf numFmtId="0" fontId="23" fillId="0" borderId="0" xfId="0" applyFont="1" applyAlignment="1">
      <alignment horizontal="center" vertical="center"/>
    </xf>
    <xf numFmtId="14" fontId="10" fillId="7" borderId="0" xfId="0" applyNumberFormat="1" applyFont="1" applyFill="1" applyBorder="1" applyAlignment="1">
      <alignment horizontal="center" vertical="center"/>
    </xf>
    <xf numFmtId="0" fontId="0" fillId="0" borderId="0" xfId="0" applyAlignment="1">
      <alignment horizontal="center" vertical="center"/>
    </xf>
    <xf numFmtId="165" fontId="10" fillId="3" borderId="2" xfId="0" applyNumberFormat="1" applyFont="1" applyFill="1" applyBorder="1" applyAlignment="1">
      <alignment horizontal="center" vertical="center" wrapText="1"/>
    </xf>
    <xf numFmtId="165" fontId="10" fillId="3" borderId="7"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22" fillId="0" borderId="0" xfId="0" applyFont="1" applyBorder="1" applyAlignment="1">
      <alignment horizontal="center"/>
    </xf>
    <xf numFmtId="0" fontId="26" fillId="0" borderId="0" xfId="0" applyFont="1" applyBorder="1" applyAlignment="1">
      <alignment horizontal="center"/>
    </xf>
    <xf numFmtId="0" fontId="19" fillId="20" borderId="0" xfId="0" applyFont="1" applyFill="1" applyAlignment="1"/>
    <xf numFmtId="0" fontId="23" fillId="20" borderId="0" xfId="0" applyFont="1" applyFill="1" applyAlignment="1"/>
    <xf numFmtId="0" fontId="17" fillId="6" borderId="12" xfId="0" applyFont="1" applyFill="1" applyBorder="1" applyAlignment="1">
      <alignment horizontal="right" vertical="center"/>
    </xf>
    <xf numFmtId="0" fontId="0" fillId="6" borderId="12" xfId="0" applyFill="1" applyBorder="1" applyAlignment="1">
      <alignment horizontal="right" vertical="center"/>
    </xf>
    <xf numFmtId="0" fontId="11" fillId="0" borderId="0" xfId="0" applyFont="1" applyAlignment="1"/>
    <xf numFmtId="0" fontId="0" fillId="0" borderId="0" xfId="0" applyFont="1" applyAlignment="1"/>
    <xf numFmtId="165" fontId="11" fillId="0" borderId="0" xfId="0" applyNumberFormat="1" applyFont="1" applyAlignment="1"/>
    <xf numFmtId="165" fontId="0" fillId="0" borderId="0" xfId="0" applyNumberFormat="1" applyFont="1" applyAlignment="1"/>
    <xf numFmtId="0" fontId="19" fillId="0" borderId="0" xfId="0" applyFont="1" applyAlignment="1"/>
    <xf numFmtId="0" fontId="23" fillId="0" borderId="0" xfId="0" applyFont="1" applyAlignment="1"/>
    <xf numFmtId="165" fontId="2" fillId="0" borderId="0" xfId="0" applyNumberFormat="1" applyFont="1"/>
    <xf numFmtId="165" fontId="0" fillId="0" borderId="0" xfId="0" applyNumberFormat="1"/>
    <xf numFmtId="165" fontId="2" fillId="0" borderId="0" xfId="0" applyNumberFormat="1" applyFont="1" applyAlignment="1">
      <alignment horizontal="right"/>
    </xf>
    <xf numFmtId="165" fontId="0" fillId="0" borderId="0" xfId="0" applyNumberFormat="1" applyAlignment="1">
      <alignment horizontal="right"/>
    </xf>
    <xf numFmtId="0" fontId="10" fillId="7" borderId="0" xfId="0" applyFont="1" applyFill="1" applyAlignment="1">
      <alignment horizontal="right"/>
    </xf>
    <xf numFmtId="0" fontId="13" fillId="0" borderId="0" xfId="0" applyFont="1" applyAlignment="1">
      <alignment horizontal="right"/>
    </xf>
    <xf numFmtId="0" fontId="2" fillId="0" borderId="2" xfId="0" applyFont="1" applyBorder="1" applyAlignment="1">
      <alignment horizontal="center"/>
    </xf>
    <xf numFmtId="0" fontId="0" fillId="0" borderId="2" xfId="0" applyBorder="1" applyAlignment="1">
      <alignment horizontal="center"/>
    </xf>
    <xf numFmtId="14" fontId="2" fillId="0" borderId="2" xfId="0" applyNumberFormat="1" applyFont="1" applyBorder="1" applyAlignment="1">
      <alignment horizontal="left"/>
    </xf>
    <xf numFmtId="0" fontId="0" fillId="0" borderId="2" xfId="0" applyBorder="1" applyAlignment="1">
      <alignment horizontal="left"/>
    </xf>
    <xf numFmtId="0" fontId="17" fillId="19" borderId="2" xfId="0" applyNumberFormat="1" applyFont="1" applyFill="1" applyBorder="1" applyAlignment="1">
      <alignment horizontal="center" vertical="center" wrapText="1"/>
    </xf>
    <xf numFmtId="0" fontId="17" fillId="19" borderId="7" xfId="0" applyNumberFormat="1" applyFont="1" applyFill="1" applyBorder="1" applyAlignment="1">
      <alignment horizontal="center" vertical="center" wrapText="1"/>
    </xf>
    <xf numFmtId="0" fontId="19" fillId="14" borderId="0" xfId="0" applyFont="1" applyFill="1" applyBorder="1" applyAlignment="1">
      <alignment horizontal="center"/>
    </xf>
    <xf numFmtId="0" fontId="13" fillId="14" borderId="0" xfId="0" applyFont="1" applyFill="1" applyAlignment="1">
      <alignment horizontal="center"/>
    </xf>
    <xf numFmtId="0" fontId="19" fillId="16" borderId="0" xfId="0" applyFont="1" applyFill="1" applyBorder="1" applyAlignment="1"/>
    <xf numFmtId="0" fontId="13" fillId="16" borderId="0" xfId="0" applyFont="1" applyFill="1" applyAlignment="1"/>
    <xf numFmtId="14" fontId="10" fillId="3" borderId="2" xfId="0" applyNumberFormat="1" applyFont="1" applyFill="1" applyBorder="1" applyAlignment="1">
      <alignment horizontal="right" vertical="center" wrapText="1"/>
    </xf>
    <xf numFmtId="14" fontId="10" fillId="3" borderId="7" xfId="0" applyNumberFormat="1" applyFont="1" applyFill="1" applyBorder="1" applyAlignment="1">
      <alignment horizontal="right" vertical="center" wrapText="1"/>
    </xf>
    <xf numFmtId="0" fontId="10" fillId="3" borderId="2" xfId="0" applyFont="1" applyFill="1" applyBorder="1" applyAlignment="1">
      <alignment horizontal="left" vertical="center" wrapText="1"/>
    </xf>
    <xf numFmtId="0" fontId="10" fillId="9" borderId="0" xfId="0" applyFont="1" applyFill="1" applyAlignment="1"/>
    <xf numFmtId="0" fontId="0" fillId="0" borderId="0" xfId="0" applyAlignment="1"/>
    <xf numFmtId="14" fontId="2" fillId="0" borderId="2" xfId="0" applyNumberFormat="1" applyFont="1" applyBorder="1" applyAlignment="1">
      <alignment horizontal="center"/>
    </xf>
    <xf numFmtId="14" fontId="4" fillId="0" borderId="15" xfId="0" applyNumberFormat="1" applyFont="1" applyBorder="1" applyAlignment="1">
      <alignment horizontal="center"/>
    </xf>
    <xf numFmtId="0" fontId="0" fillId="0" borderId="15" xfId="0" applyBorder="1" applyAlignment="1">
      <alignment horizontal="center"/>
    </xf>
    <xf numFmtId="0" fontId="4" fillId="0" borderId="15" xfId="0" applyFont="1" applyBorder="1" applyAlignment="1">
      <alignment horizontal="center"/>
    </xf>
    <xf numFmtId="14" fontId="4" fillId="0" borderId="15" xfId="0" applyNumberFormat="1" applyFont="1" applyBorder="1" applyAlignment="1">
      <alignment horizontal="left"/>
    </xf>
    <xf numFmtId="0" fontId="0" fillId="0" borderId="15" xfId="0" applyBorder="1" applyAlignment="1">
      <alignment horizontal="left"/>
    </xf>
    <xf numFmtId="14" fontId="48" fillId="19" borderId="0" xfId="0" applyNumberFormat="1" applyFont="1" applyFill="1" applyBorder="1" applyAlignment="1">
      <alignment horizontal="center" vertical="center" wrapText="1"/>
    </xf>
    <xf numFmtId="0" fontId="49" fillId="19" borderId="0" xfId="0" applyFont="1" applyFill="1" applyAlignment="1">
      <alignment horizontal="center" vertical="center" wrapText="1"/>
    </xf>
    <xf numFmtId="14" fontId="17" fillId="19" borderId="0" xfId="0" applyNumberFormat="1" applyFont="1" applyFill="1" applyBorder="1" applyAlignment="1">
      <alignment horizontal="center" vertical="center" wrapText="1"/>
    </xf>
    <xf numFmtId="14" fontId="17" fillId="19" borderId="7" xfId="0" applyNumberFormat="1" applyFont="1" applyFill="1" applyBorder="1" applyAlignment="1">
      <alignment horizontal="center" vertical="center" wrapText="1"/>
    </xf>
    <xf numFmtId="14" fontId="17" fillId="19" borderId="2" xfId="0" applyNumberFormat="1" applyFont="1" applyFill="1" applyBorder="1" applyAlignment="1">
      <alignment horizontal="right" vertical="center" wrapText="1"/>
    </xf>
    <xf numFmtId="14" fontId="17" fillId="19" borderId="7" xfId="0" applyNumberFormat="1" applyFont="1" applyFill="1" applyBorder="1" applyAlignment="1">
      <alignment horizontal="right" vertical="center" wrapText="1"/>
    </xf>
    <xf numFmtId="0" fontId="17" fillId="19" borderId="2" xfId="0" applyFont="1" applyFill="1" applyBorder="1" applyAlignment="1">
      <alignment horizontal="left" vertical="center" wrapText="1"/>
    </xf>
    <xf numFmtId="0" fontId="17" fillId="19" borderId="7" xfId="0" applyFont="1" applyFill="1" applyBorder="1" applyAlignment="1">
      <alignment horizontal="left" vertical="center" wrapText="1"/>
    </xf>
    <xf numFmtId="0" fontId="47" fillId="2" borderId="0" xfId="0" applyFont="1" applyFill="1" applyAlignment="1">
      <alignment horizontal="center"/>
    </xf>
    <xf numFmtId="0" fontId="54" fillId="2" borderId="0" xfId="0" applyFont="1" applyFill="1" applyAlignment="1">
      <alignment horizontal="center"/>
    </xf>
    <xf numFmtId="9" fontId="10" fillId="2" borderId="0" xfId="0" applyNumberFormat="1" applyFont="1" applyFill="1" applyAlignment="1">
      <alignment horizontal="center"/>
    </xf>
    <xf numFmtId="0" fontId="55" fillId="2" borderId="0" xfId="0" applyFont="1" applyFill="1" applyAlignment="1">
      <alignment horizontal="center"/>
    </xf>
    <xf numFmtId="0" fontId="13" fillId="0" borderId="0" xfId="0" applyFont="1" applyAlignment="1">
      <alignment horizontal="center"/>
    </xf>
    <xf numFmtId="0" fontId="23" fillId="0" borderId="0" xfId="0" applyFont="1" applyAlignment="1">
      <alignment horizontal="center"/>
    </xf>
    <xf numFmtId="0" fontId="17" fillId="19" borderId="2" xfId="0" applyFont="1" applyFill="1" applyBorder="1" applyAlignment="1">
      <alignment horizontal="center" vertical="center" wrapText="1"/>
    </xf>
    <xf numFmtId="0" fontId="17" fillId="19" borderId="7" xfId="0" applyFont="1" applyFill="1" applyBorder="1" applyAlignment="1">
      <alignment horizontal="center" vertical="center" wrapText="1"/>
    </xf>
    <xf numFmtId="165" fontId="17" fillId="19" borderId="2" xfId="0" applyNumberFormat="1" applyFont="1" applyFill="1" applyBorder="1" applyAlignment="1">
      <alignment horizontal="center" vertical="center" wrapText="1"/>
    </xf>
    <xf numFmtId="165" fontId="17" fillId="19" borderId="7" xfId="0" applyNumberFormat="1" applyFont="1" applyFill="1" applyBorder="1" applyAlignment="1">
      <alignment horizontal="center" vertical="center" wrapText="1"/>
    </xf>
  </cellXfs>
  <cellStyles count="4">
    <cellStyle name="Link" xfId="1" builtinId="8"/>
    <cellStyle name="Link 2" xfId="3" xr:uid="{00000000-0005-0000-0000-000001000000}"/>
    <cellStyle name="Standard" xfId="0" builtinId="0"/>
    <cellStyle name="Standard 3" xfId="2" xr:uid="{00000000-0005-0000-0000-000003000000}"/>
  </cellStyles>
  <dxfs count="15">
    <dxf>
      <font>
        <color rgb="FFFF0000"/>
      </font>
    </dxf>
    <dxf>
      <font>
        <color rgb="FFFF0000"/>
      </font>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fill>
        <patternFill>
          <bgColor rgb="FF002060"/>
        </patternFill>
      </fill>
    </dxf>
    <dxf>
      <fill>
        <patternFill>
          <bgColor rgb="FF00B0F0"/>
        </patternFill>
      </fill>
    </dxf>
    <dxf>
      <fill>
        <patternFill>
          <bgColor rgb="FFFF0000"/>
        </patternFill>
      </fill>
    </dxf>
    <dxf>
      <fill>
        <patternFill>
          <bgColor rgb="FFFF0000"/>
        </patternFill>
      </fill>
    </dxf>
    <dxf>
      <fill>
        <patternFill>
          <bgColor rgb="FF00B0F0"/>
        </patternFill>
      </fill>
    </dxf>
    <dxf>
      <font>
        <color theme="4" tint="-0.499984740745262"/>
      </font>
    </dxf>
    <dxf>
      <font>
        <color theme="4" tint="-0.499984740745262"/>
      </font>
    </dxf>
    <dxf>
      <font>
        <color theme="5" tint="-0.24994659260841701"/>
      </font>
    </dxf>
    <dxf>
      <font>
        <color rgb="FFC00000"/>
      </font>
    </dxf>
  </dxfs>
  <tableStyles count="0" defaultTableStyle="TableStyleMedium2" defaultPivotStyle="PivotStyleLight16"/>
  <colors>
    <mruColors>
      <color rgb="FF00FF00"/>
      <color rgb="FFFFFFCC"/>
      <color rgb="FF66FFCC"/>
      <color rgb="FF66FF33"/>
      <color rgb="FFFFFFDD"/>
      <color rgb="FF210AAE"/>
      <color rgb="FFF9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002060"/>
              </a:solidFill>
              <a:round/>
            </a:ln>
            <a:effectLst/>
          </c:spPr>
          <c:marker>
            <c:symbol val="none"/>
          </c:marker>
          <c:val>
            <c:numRef>
              <c:f>Dia_Gesamt!$W$3:$W$17</c:f>
              <c:numCache>
                <c:formatCode>General</c:formatCode>
                <c:ptCount val="15"/>
                <c:pt idx="0">
                  <c:v>112.14999999999999</c:v>
                </c:pt>
                <c:pt idx="1">
                  <c:v>142.46</c:v>
                </c:pt>
                <c:pt idx="2">
                  <c:v>174.01</c:v>
                </c:pt>
                <c:pt idx="3">
                  <c:v>172.71</c:v>
                </c:pt>
                <c:pt idx="4">
                  <c:v>222.41</c:v>
                </c:pt>
                <c:pt idx="5">
                  <c:v>327.33000000000004</c:v>
                </c:pt>
                <c:pt idx="6">
                  <c:v>463.16000000000008</c:v>
                </c:pt>
                <c:pt idx="7">
                  <c:v>404.11000000000013</c:v>
                </c:pt>
                <c:pt idx="8">
                  <c:v>612.9100000000002</c:v>
                </c:pt>
                <c:pt idx="9">
                  <c:v>658.70000000000027</c:v>
                </c:pt>
                <c:pt idx="10">
                  <c:v>814.33000000000038</c:v>
                </c:pt>
                <c:pt idx="11">
                  <c:v>1246.8400000000004</c:v>
                </c:pt>
                <c:pt idx="12">
                  <c:v>318.61000000000035</c:v>
                </c:pt>
                <c:pt idx="13">
                  <c:v>395.6700000000003</c:v>
                </c:pt>
                <c:pt idx="14">
                  <c:v>513.00000000000034</c:v>
                </c:pt>
              </c:numCache>
            </c:numRef>
          </c:val>
          <c:smooth val="0"/>
          <c:extLst>
            <c:ext xmlns:c16="http://schemas.microsoft.com/office/drawing/2014/chart" uri="{C3380CC4-5D6E-409C-BE32-E72D297353CC}">
              <c16:uniqueId val="{00000000-E059-4AC9-BE3B-6E47825987F7}"/>
            </c:ext>
          </c:extLst>
        </c:ser>
        <c:ser>
          <c:idx val="1"/>
          <c:order val="1"/>
          <c:spPr>
            <a:ln w="28575" cap="rnd">
              <a:solidFill>
                <a:srgbClr val="00B0F0"/>
              </a:solidFill>
              <a:round/>
            </a:ln>
            <a:effectLst/>
          </c:spPr>
          <c:marker>
            <c:symbol val="none"/>
          </c:marker>
          <c:val>
            <c:numRef>
              <c:f>Dia_Gesamt!$X$3:$X$17</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E059-4AC9-BE3B-6E47825987F7}"/>
            </c:ext>
          </c:extLst>
        </c:ser>
        <c:ser>
          <c:idx val="2"/>
          <c:order val="2"/>
          <c:spPr>
            <a:ln w="28575" cap="rnd">
              <a:solidFill>
                <a:srgbClr val="FF0000"/>
              </a:solidFill>
              <a:round/>
            </a:ln>
            <a:effectLst/>
          </c:spPr>
          <c:marker>
            <c:symbol val="none"/>
          </c:marker>
          <c:val>
            <c:numRef>
              <c:f>Dia_Gesamt!$Y$3:$Y$17</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0-8A7E-4ED8-96F9-9C1B0FEFD115}"/>
            </c:ext>
          </c:extLst>
        </c:ser>
        <c:ser>
          <c:idx val="3"/>
          <c:order val="3"/>
          <c:spPr>
            <a:ln w="28575" cap="rnd">
              <a:solidFill>
                <a:srgbClr val="FF0000"/>
              </a:solidFill>
              <a:round/>
            </a:ln>
            <a:effectLst/>
          </c:spPr>
          <c:marker>
            <c:symbol val="none"/>
          </c:marker>
          <c:val>
            <c:numRef>
              <c:f>Dia_Gesamt!$Z$3:$Z$17</c:f>
              <c:numCache>
                <c:formatCode>#,##0.00\ "€"</c:formatCode>
                <c:ptCount val="15"/>
                <c:pt idx="0">
                  <c:v>106</c:v>
                </c:pt>
                <c:pt idx="1">
                  <c:v>112.36</c:v>
                </c:pt>
                <c:pt idx="2">
                  <c:v>121.3488</c:v>
                </c:pt>
                <c:pt idx="3">
                  <c:v>131.056704</c:v>
                </c:pt>
                <c:pt idx="4">
                  <c:v>141.54124031999999</c:v>
                </c:pt>
                <c:pt idx="5">
                  <c:v>150.03371473919998</c:v>
                </c:pt>
                <c:pt idx="6">
                  <c:v>159.03573762355197</c:v>
                </c:pt>
                <c:pt idx="7">
                  <c:v>168.57788188096509</c:v>
                </c:pt>
                <c:pt idx="8">
                  <c:v>178.69255479382301</c:v>
                </c:pt>
                <c:pt idx="9">
                  <c:v>192.98795917732883</c:v>
                </c:pt>
                <c:pt idx="10">
                  <c:v>208.42699591151515</c:v>
                </c:pt>
                <c:pt idx="11">
                  <c:v>225.10115558443636</c:v>
                </c:pt>
                <c:pt idx="12">
                  <c:v>238.60722491950253</c:v>
                </c:pt>
                <c:pt idx="13">
                  <c:v>252.92365841467267</c:v>
                </c:pt>
                <c:pt idx="14">
                  <c:v>268.09907791955305</c:v>
                </c:pt>
              </c:numCache>
            </c:numRef>
          </c:val>
          <c:smooth val="0"/>
          <c:extLst>
            <c:ext xmlns:c16="http://schemas.microsoft.com/office/drawing/2014/chart" uri="{C3380CC4-5D6E-409C-BE32-E72D297353CC}">
              <c16:uniqueId val="{00000000-5BE6-4340-962B-196362075247}"/>
            </c:ext>
          </c:extLst>
        </c:ser>
        <c:dLbls>
          <c:showLegendKey val="0"/>
          <c:showVal val="0"/>
          <c:showCatName val="0"/>
          <c:showSerName val="0"/>
          <c:showPercent val="0"/>
          <c:showBubbleSize val="0"/>
        </c:dLbls>
        <c:smooth val="0"/>
        <c:axId val="1749371647"/>
        <c:axId val="1749382047"/>
      </c:lineChart>
      <c:catAx>
        <c:axId val="174937164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9382047"/>
        <c:crosses val="autoZero"/>
        <c:auto val="1"/>
        <c:lblAlgn val="ctr"/>
        <c:lblOffset val="100"/>
        <c:noMultiLvlLbl val="0"/>
      </c:catAx>
      <c:valAx>
        <c:axId val="1749382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9371647"/>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25372309891816E-2"/>
          <c:y val="8.425887553529493E-2"/>
          <c:w val="0.91221850543643901"/>
          <c:h val="0.84681182944237232"/>
        </c:manualLayout>
      </c:layout>
      <c:lineChart>
        <c:grouping val="standard"/>
        <c:varyColors val="0"/>
        <c:ser>
          <c:idx val="0"/>
          <c:order val="0"/>
          <c:tx>
            <c:v>Linie</c:v>
          </c:tx>
          <c:marker>
            <c:symbol val="none"/>
          </c:marker>
          <c:trendline>
            <c:spPr>
              <a:ln w="12700"/>
            </c:spPr>
            <c:trendlineType val="linear"/>
            <c:dispRSqr val="0"/>
            <c:dispEq val="0"/>
          </c:trendline>
          <c:val>
            <c:numRef>
              <c:f>[0]!YWerte3</c:f>
              <c:numCache>
                <c:formatCode>#,##0.00\ "€"</c:formatCode>
                <c:ptCount val="108"/>
                <c:pt idx="0">
                  <c:v>100.19</c:v>
                </c:pt>
                <c:pt idx="1">
                  <c:v>101.24</c:v>
                </c:pt>
                <c:pt idx="2">
                  <c:v>99.65</c:v>
                </c:pt>
                <c:pt idx="3">
                  <c:v>100.68</c:v>
                </c:pt>
                <c:pt idx="4">
                  <c:v>107.68</c:v>
                </c:pt>
                <c:pt idx="5">
                  <c:v>100.68</c:v>
                </c:pt>
                <c:pt idx="6">
                  <c:v>93.68</c:v>
                </c:pt>
                <c:pt idx="7">
                  <c:v>101.38</c:v>
                </c:pt>
                <c:pt idx="8">
                  <c:v>94.38</c:v>
                </c:pt>
                <c:pt idx="9">
                  <c:v>101.35</c:v>
                </c:pt>
                <c:pt idx="10">
                  <c:v>103.32</c:v>
                </c:pt>
                <c:pt idx="11">
                  <c:v>99.92</c:v>
                </c:pt>
                <c:pt idx="12">
                  <c:v>98.1</c:v>
                </c:pt>
                <c:pt idx="13">
                  <c:v>100.27</c:v>
                </c:pt>
                <c:pt idx="14">
                  <c:v>101.15</c:v>
                </c:pt>
                <c:pt idx="15">
                  <c:v>101.92</c:v>
                </c:pt>
                <c:pt idx="16">
                  <c:v>101.41</c:v>
                </c:pt>
                <c:pt idx="17">
                  <c:v>102.35</c:v>
                </c:pt>
                <c:pt idx="18">
                  <c:v>103.05</c:v>
                </c:pt>
                <c:pt idx="19">
                  <c:v>102.45</c:v>
                </c:pt>
                <c:pt idx="20">
                  <c:v>103.05</c:v>
                </c:pt>
                <c:pt idx="21">
                  <c:v>103.02</c:v>
                </c:pt>
                <c:pt idx="22">
                  <c:v>110.44</c:v>
                </c:pt>
                <c:pt idx="23">
                  <c:v>103.42</c:v>
                </c:pt>
                <c:pt idx="24">
                  <c:v>103.34</c:v>
                </c:pt>
                <c:pt idx="25">
                  <c:v>103.95</c:v>
                </c:pt>
                <c:pt idx="26">
                  <c:v>96.95</c:v>
                </c:pt>
                <c:pt idx="27">
                  <c:v>111.15</c:v>
                </c:pt>
                <c:pt idx="28">
                  <c:v>118.15</c:v>
                </c:pt>
                <c:pt idx="29">
                  <c:v>111.15</c:v>
                </c:pt>
                <c:pt idx="30">
                  <c:v>104.15</c:v>
                </c:pt>
                <c:pt idx="31">
                  <c:v>97.15</c:v>
                </c:pt>
                <c:pt idx="32">
                  <c:v>104.45</c:v>
                </c:pt>
                <c:pt idx="33">
                  <c:v>97.45</c:v>
                </c:pt>
                <c:pt idx="34">
                  <c:v>104.45</c:v>
                </c:pt>
                <c:pt idx="35">
                  <c:v>104.17</c:v>
                </c:pt>
                <c:pt idx="36">
                  <c:v>104.45</c:v>
                </c:pt>
                <c:pt idx="37">
                  <c:v>104.73</c:v>
                </c:pt>
                <c:pt idx="38">
                  <c:v>104.81</c:v>
                </c:pt>
                <c:pt idx="39">
                  <c:v>105.31</c:v>
                </c:pt>
                <c:pt idx="40">
                  <c:v>105</c:v>
                </c:pt>
                <c:pt idx="41">
                  <c:v>104.35</c:v>
                </c:pt>
                <c:pt idx="42">
                  <c:v>106.94</c:v>
                </c:pt>
                <c:pt idx="43">
                  <c:v>107</c:v>
                </c:pt>
                <c:pt idx="44">
                  <c:v>101.45</c:v>
                </c:pt>
                <c:pt idx="45">
                  <c:v>103.25</c:v>
                </c:pt>
                <c:pt idx="46">
                  <c:v>100.94</c:v>
                </c:pt>
                <c:pt idx="47">
                  <c:v>103.6</c:v>
                </c:pt>
                <c:pt idx="48">
                  <c:v>107.45</c:v>
                </c:pt>
                <c:pt idx="49">
                  <c:v>108.29</c:v>
                </c:pt>
                <c:pt idx="50">
                  <c:v>103.32</c:v>
                </c:pt>
                <c:pt idx="51">
                  <c:v>99.84</c:v>
                </c:pt>
                <c:pt idx="52">
                  <c:v>97.72</c:v>
                </c:pt>
                <c:pt idx="53">
                  <c:v>103.55</c:v>
                </c:pt>
                <c:pt idx="54">
                  <c:v>100.09</c:v>
                </c:pt>
                <c:pt idx="55">
                  <c:v>101.28</c:v>
                </c:pt>
                <c:pt idx="56">
                  <c:v>104.99</c:v>
                </c:pt>
                <c:pt idx="57">
                  <c:v>107.39</c:v>
                </c:pt>
                <c:pt idx="58">
                  <c:v>107.52</c:v>
                </c:pt>
                <c:pt idx="59">
                  <c:v>108.58</c:v>
                </c:pt>
                <c:pt idx="60">
                  <c:v>108.34</c:v>
                </c:pt>
                <c:pt idx="61">
                  <c:v>107.92</c:v>
                </c:pt>
                <c:pt idx="62">
                  <c:v>108.64</c:v>
                </c:pt>
                <c:pt idx="63">
                  <c:v>109.97</c:v>
                </c:pt>
                <c:pt idx="64">
                  <c:v>110.29</c:v>
                </c:pt>
                <c:pt idx="65">
                  <c:v>109.78</c:v>
                </c:pt>
                <c:pt idx="66">
                  <c:v>108.87</c:v>
                </c:pt>
                <c:pt idx="67">
                  <c:v>109.71</c:v>
                </c:pt>
                <c:pt idx="68">
                  <c:v>108.81</c:v>
                </c:pt>
                <c:pt idx="69">
                  <c:v>142.81</c:v>
                </c:pt>
                <c:pt idx="70">
                  <c:v>125.81</c:v>
                </c:pt>
                <c:pt idx="71">
                  <c:v>115.81</c:v>
                </c:pt>
                <c:pt idx="72">
                  <c:v>108.81</c:v>
                </c:pt>
                <c:pt idx="73">
                  <c:v>109.51</c:v>
                </c:pt>
                <c:pt idx="74">
                  <c:v>109.91</c:v>
                </c:pt>
                <c:pt idx="75">
                  <c:v>109.61</c:v>
                </c:pt>
                <c:pt idx="76">
                  <c:v>109.11</c:v>
                </c:pt>
                <c:pt idx="77">
                  <c:v>109.71</c:v>
                </c:pt>
                <c:pt idx="78">
                  <c:v>109.45</c:v>
                </c:pt>
                <c:pt idx="79">
                  <c:v>110.35</c:v>
                </c:pt>
                <c:pt idx="80">
                  <c:v>110.1</c:v>
                </c:pt>
                <c:pt idx="81">
                  <c:v>110.98</c:v>
                </c:pt>
                <c:pt idx="82">
                  <c:v>110.25</c:v>
                </c:pt>
                <c:pt idx="83">
                  <c:v>108.57</c:v>
                </c:pt>
                <c:pt idx="84">
                  <c:v>108.29</c:v>
                </c:pt>
                <c:pt idx="85">
                  <c:v>110.25</c:v>
                </c:pt>
                <c:pt idx="86">
                  <c:v>108.74</c:v>
                </c:pt>
                <c:pt idx="87">
                  <c:v>106.99</c:v>
                </c:pt>
                <c:pt idx="88">
                  <c:v>108.67</c:v>
                </c:pt>
                <c:pt idx="89">
                  <c:v>109.02</c:v>
                </c:pt>
                <c:pt idx="90">
                  <c:v>109.44</c:v>
                </c:pt>
                <c:pt idx="91">
                  <c:v>108.8</c:v>
                </c:pt>
                <c:pt idx="92">
                  <c:v>108.59</c:v>
                </c:pt>
                <c:pt idx="93">
                  <c:v>109.5</c:v>
                </c:pt>
                <c:pt idx="94">
                  <c:v>111.35</c:v>
                </c:pt>
                <c:pt idx="95">
                  <c:v>112.75</c:v>
                </c:pt>
                <c:pt idx="96">
                  <c:v>113.45</c:v>
                </c:pt>
                <c:pt idx="97">
                  <c:v>112.23</c:v>
                </c:pt>
                <c:pt idx="98">
                  <c:v>108.31</c:v>
                </c:pt>
                <c:pt idx="99">
                  <c:v>104.81</c:v>
                </c:pt>
                <c:pt idx="100">
                  <c:v>113.07</c:v>
                </c:pt>
                <c:pt idx="101">
                  <c:v>111.39</c:v>
                </c:pt>
                <c:pt idx="102">
                  <c:v>112.09</c:v>
                </c:pt>
                <c:pt idx="103">
                  <c:v>111.52</c:v>
                </c:pt>
                <c:pt idx="104">
                  <c:v>111.66</c:v>
                </c:pt>
                <c:pt idx="105">
                  <c:v>112.22</c:v>
                </c:pt>
                <c:pt idx="106">
                  <c:v>111.86</c:v>
                </c:pt>
                <c:pt idx="107">
                  <c:v>112.15</c:v>
                </c:pt>
              </c:numCache>
            </c:numRef>
          </c:val>
          <c:smooth val="0"/>
          <c:extLst>
            <c:ext xmlns:c16="http://schemas.microsoft.com/office/drawing/2014/chart" uri="{C3380CC4-5D6E-409C-BE32-E72D297353CC}">
              <c16:uniqueId val="{00000001-648C-411D-B83A-2C22629BA1E1}"/>
            </c:ext>
          </c:extLst>
        </c:ser>
        <c:dLbls>
          <c:showLegendKey val="0"/>
          <c:showVal val="0"/>
          <c:showCatName val="0"/>
          <c:showSerName val="0"/>
          <c:showPercent val="0"/>
          <c:showBubbleSize val="0"/>
        </c:dLbls>
        <c:smooth val="0"/>
        <c:axId val="479132688"/>
        <c:axId val="1"/>
      </c:lineChart>
      <c:dateAx>
        <c:axId val="479132688"/>
        <c:scaling>
          <c:orientation val="minMax"/>
        </c:scaling>
        <c:delete val="1"/>
        <c:axPos val="b"/>
        <c:numFmt formatCode="General" sourceLinked="0"/>
        <c:majorTickMark val="out"/>
        <c:minorTickMark val="none"/>
        <c:tickLblPos val="nextTo"/>
        <c:crossAx val="1"/>
        <c:crosses val="autoZero"/>
        <c:auto val="1"/>
        <c:lblOffset val="0"/>
        <c:baseTimeUnit val="days"/>
        <c:majorUnit val="1"/>
        <c:majorTimeUnit val="days"/>
        <c:minorUnit val="1"/>
        <c:minorTimeUnit val="days"/>
      </c:dateAx>
      <c:valAx>
        <c:axId val="1"/>
        <c:scaling>
          <c:orientation val="minMax"/>
        </c:scaling>
        <c:delete val="0"/>
        <c:axPos val="l"/>
        <c:numFmt formatCode="#,##0.00\ &quot;€&quot;" sourceLinked="1"/>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9132688"/>
        <c:crosses val="autoZero"/>
        <c:crossBetween val="between"/>
      </c:valAx>
      <c:spPr>
        <a:noFill/>
        <a:ln w="12700">
          <a:noFill/>
          <a:prstDash val="solid"/>
        </a:ln>
      </c:spPr>
    </c:plotArea>
    <c:plotVisOnly val="0"/>
    <c:dispBlanksAs val="gap"/>
    <c:showDLblsOverMax val="0"/>
  </c:chart>
  <c:spPr>
    <a:solidFill>
      <a:srgbClr val="FFFFFF"/>
    </a:solidFill>
    <a:ln w="3175">
      <a:noFill/>
      <a:prstDash val="solid"/>
    </a:ln>
  </c:spPr>
  <c:txPr>
    <a:bodyPr/>
    <a:lstStyle/>
    <a:p>
      <a:pPr>
        <a:defRPr sz="3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4925" cap="rnd">
              <a:solidFill>
                <a:srgbClr val="C00000"/>
              </a:solidFill>
              <a:round/>
            </a:ln>
            <a:effectLst/>
          </c:spPr>
          <c:marker>
            <c:symbol val="none"/>
          </c:marker>
          <c:cat>
            <c:numRef>
              <c:f>Spiele!$A$10:$A$223</c:f>
              <c:numCache>
                <c:formatCode>0</c:formatCode>
                <c:ptCount val="214"/>
                <c:pt idx="0">
                  <c:v>4</c:v>
                </c:pt>
                <c:pt idx="1">
                  <c:v>22</c:v>
                </c:pt>
                <c:pt idx="2">
                  <c:v>41</c:v>
                </c:pt>
                <c:pt idx="3">
                  <c:v>69</c:v>
                </c:pt>
                <c:pt idx="4">
                  <c:v>102</c:v>
                </c:pt>
                <c:pt idx="5">
                  <c:v>108</c:v>
                </c:pt>
                <c:pt idx="6">
                  <c:v>110</c:v>
                </c:pt>
                <c:pt idx="7">
                  <c:v>111</c:v>
                </c:pt>
                <c:pt idx="8">
                  <c:v>120</c:v>
                </c:pt>
                <c:pt idx="9">
                  <c:v>130</c:v>
                </c:pt>
                <c:pt idx="10">
                  <c:v>159</c:v>
                </c:pt>
                <c:pt idx="11">
                  <c:v>180</c:v>
                </c:pt>
                <c:pt idx="12">
                  <c:v>203</c:v>
                </c:pt>
                <c:pt idx="13">
                  <c:v>212</c:v>
                </c:pt>
                <c:pt idx="14">
                  <c:v>243</c:v>
                </c:pt>
                <c:pt idx="15">
                  <c:v>249</c:v>
                </c:pt>
                <c:pt idx="16">
                  <c:v>252</c:v>
                </c:pt>
                <c:pt idx="17">
                  <c:v>253</c:v>
                </c:pt>
                <c:pt idx="18">
                  <c:v>284</c:v>
                </c:pt>
                <c:pt idx="19">
                  <c:v>306</c:v>
                </c:pt>
                <c:pt idx="20">
                  <c:v>320</c:v>
                </c:pt>
                <c:pt idx="21">
                  <c:v>356</c:v>
                </c:pt>
                <c:pt idx="22">
                  <c:v>386</c:v>
                </c:pt>
                <c:pt idx="23">
                  <c:v>419</c:v>
                </c:pt>
                <c:pt idx="24">
                  <c:v>423</c:v>
                </c:pt>
                <c:pt idx="25">
                  <c:v>435</c:v>
                </c:pt>
                <c:pt idx="26">
                  <c:v>449</c:v>
                </c:pt>
                <c:pt idx="27">
                  <c:v>451</c:v>
                </c:pt>
                <c:pt idx="28">
                  <c:v>472</c:v>
                </c:pt>
                <c:pt idx="29">
                  <c:v>492</c:v>
                </c:pt>
                <c:pt idx="30">
                  <c:v>499</c:v>
                </c:pt>
                <c:pt idx="31">
                  <c:v>504</c:v>
                </c:pt>
                <c:pt idx="32">
                  <c:v>529</c:v>
                </c:pt>
                <c:pt idx="33">
                  <c:v>549</c:v>
                </c:pt>
                <c:pt idx="34">
                  <c:v>562</c:v>
                </c:pt>
                <c:pt idx="35">
                  <c:v>572</c:v>
                </c:pt>
                <c:pt idx="36">
                  <c:v>573</c:v>
                </c:pt>
                <c:pt idx="37">
                  <c:v>602</c:v>
                </c:pt>
                <c:pt idx="38">
                  <c:v>620</c:v>
                </c:pt>
                <c:pt idx="39">
                  <c:v>626</c:v>
                </c:pt>
                <c:pt idx="40">
                  <c:v>636</c:v>
                </c:pt>
                <c:pt idx="41">
                  <c:v>642</c:v>
                </c:pt>
                <c:pt idx="42">
                  <c:v>649</c:v>
                </c:pt>
                <c:pt idx="43">
                  <c:v>665</c:v>
                </c:pt>
                <c:pt idx="44">
                  <c:v>681</c:v>
                </c:pt>
                <c:pt idx="45">
                  <c:v>687</c:v>
                </c:pt>
                <c:pt idx="46">
                  <c:v>689</c:v>
                </c:pt>
                <c:pt idx="47">
                  <c:v>692</c:v>
                </c:pt>
                <c:pt idx="48">
                  <c:v>711</c:v>
                </c:pt>
                <c:pt idx="49">
                  <c:v>718</c:v>
                </c:pt>
                <c:pt idx="50">
                  <c:v>728</c:v>
                </c:pt>
                <c:pt idx="51">
                  <c:v>734</c:v>
                </c:pt>
                <c:pt idx="52">
                  <c:v>758</c:v>
                </c:pt>
                <c:pt idx="53">
                  <c:v>764</c:v>
                </c:pt>
                <c:pt idx="54">
                  <c:v>766</c:v>
                </c:pt>
                <c:pt idx="55">
                  <c:v>768</c:v>
                </c:pt>
                <c:pt idx="56">
                  <c:v>777</c:v>
                </c:pt>
                <c:pt idx="57">
                  <c:v>790</c:v>
                </c:pt>
                <c:pt idx="58">
                  <c:v>792</c:v>
                </c:pt>
                <c:pt idx="59">
                  <c:v>811</c:v>
                </c:pt>
                <c:pt idx="60">
                  <c:v>813</c:v>
                </c:pt>
                <c:pt idx="61">
                  <c:v>823</c:v>
                </c:pt>
                <c:pt idx="62">
                  <c:v>825</c:v>
                </c:pt>
                <c:pt idx="63">
                  <c:v>835</c:v>
                </c:pt>
                <c:pt idx="64">
                  <c:v>841</c:v>
                </c:pt>
                <c:pt idx="65">
                  <c:v>858</c:v>
                </c:pt>
                <c:pt idx="66">
                  <c:v>861</c:v>
                </c:pt>
                <c:pt idx="67">
                  <c:v>863</c:v>
                </c:pt>
                <c:pt idx="68">
                  <c:v>867</c:v>
                </c:pt>
                <c:pt idx="69">
                  <c:v>877</c:v>
                </c:pt>
                <c:pt idx="70">
                  <c:v>897</c:v>
                </c:pt>
                <c:pt idx="71">
                  <c:v>899</c:v>
                </c:pt>
                <c:pt idx="72">
                  <c:v>905</c:v>
                </c:pt>
                <c:pt idx="73">
                  <c:v>908</c:v>
                </c:pt>
                <c:pt idx="74">
                  <c:v>913</c:v>
                </c:pt>
                <c:pt idx="75">
                  <c:v>915</c:v>
                </c:pt>
                <c:pt idx="76">
                  <c:v>919</c:v>
                </c:pt>
                <c:pt idx="77">
                  <c:v>925</c:v>
                </c:pt>
                <c:pt idx="78">
                  <c:v>936</c:v>
                </c:pt>
                <c:pt idx="79">
                  <c:v>937</c:v>
                </c:pt>
                <c:pt idx="80">
                  <c:v>939</c:v>
                </c:pt>
                <c:pt idx="81">
                  <c:v>953</c:v>
                </c:pt>
                <c:pt idx="82">
                  <c:v>959</c:v>
                </c:pt>
                <c:pt idx="83">
                  <c:v>961</c:v>
                </c:pt>
                <c:pt idx="84">
                  <c:v>972</c:v>
                </c:pt>
                <c:pt idx="85">
                  <c:v>975</c:v>
                </c:pt>
                <c:pt idx="86">
                  <c:v>979</c:v>
                </c:pt>
                <c:pt idx="87">
                  <c:v>982</c:v>
                </c:pt>
                <c:pt idx="88">
                  <c:v>987</c:v>
                </c:pt>
                <c:pt idx="89">
                  <c:v>996</c:v>
                </c:pt>
                <c:pt idx="90">
                  <c:v>998</c:v>
                </c:pt>
                <c:pt idx="91">
                  <c:v>1001</c:v>
                </c:pt>
                <c:pt idx="92">
                  <c:v>1003</c:v>
                </c:pt>
                <c:pt idx="93">
                  <c:v>1014</c:v>
                </c:pt>
                <c:pt idx="94">
                  <c:v>1015</c:v>
                </c:pt>
                <c:pt idx="95">
                  <c:v>1016</c:v>
                </c:pt>
                <c:pt idx="96">
                  <c:v>1025</c:v>
                </c:pt>
                <c:pt idx="97">
                  <c:v>1033</c:v>
                </c:pt>
                <c:pt idx="98">
                  <c:v>1034</c:v>
                </c:pt>
                <c:pt idx="99">
                  <c:v>1036</c:v>
                </c:pt>
                <c:pt idx="100">
                  <c:v>1039</c:v>
                </c:pt>
                <c:pt idx="101">
                  <c:v>1049</c:v>
                </c:pt>
                <c:pt idx="102">
                  <c:v>1066</c:v>
                </c:pt>
                <c:pt idx="103">
                  <c:v>1071</c:v>
                </c:pt>
                <c:pt idx="104">
                  <c:v>1081</c:v>
                </c:pt>
                <c:pt idx="105">
                  <c:v>1088</c:v>
                </c:pt>
                <c:pt idx="106">
                  <c:v>1092</c:v>
                </c:pt>
                <c:pt idx="107">
                  <c:v>1100</c:v>
                </c:pt>
                <c:pt idx="108">
                  <c:v>1108</c:v>
                </c:pt>
                <c:pt idx="109">
                  <c:v>1114</c:v>
                </c:pt>
                <c:pt idx="110">
                  <c:v>1131</c:v>
                </c:pt>
                <c:pt idx="111">
                  <c:v>1132</c:v>
                </c:pt>
                <c:pt idx="112">
                  <c:v>1140</c:v>
                </c:pt>
                <c:pt idx="113">
                  <c:v>1144</c:v>
                </c:pt>
                <c:pt idx="114">
                  <c:v>1153</c:v>
                </c:pt>
                <c:pt idx="115">
                  <c:v>1154</c:v>
                </c:pt>
                <c:pt idx="116">
                  <c:v>1157</c:v>
                </c:pt>
                <c:pt idx="117">
                  <c:v>1159</c:v>
                </c:pt>
                <c:pt idx="118">
                  <c:v>1170</c:v>
                </c:pt>
                <c:pt idx="119">
                  <c:v>1172</c:v>
                </c:pt>
                <c:pt idx="120">
                  <c:v>1178</c:v>
                </c:pt>
                <c:pt idx="121">
                  <c:v>1180</c:v>
                </c:pt>
                <c:pt idx="122">
                  <c:v>1183</c:v>
                </c:pt>
                <c:pt idx="123">
                  <c:v>1188</c:v>
                </c:pt>
                <c:pt idx="124">
                  <c:v>1199</c:v>
                </c:pt>
                <c:pt idx="125">
                  <c:v>1206</c:v>
                </c:pt>
                <c:pt idx="126">
                  <c:v>1210</c:v>
                </c:pt>
                <c:pt idx="127">
                  <c:v>1217</c:v>
                </c:pt>
                <c:pt idx="128">
                  <c:v>1232</c:v>
                </c:pt>
                <c:pt idx="129">
                  <c:v>1234</c:v>
                </c:pt>
                <c:pt idx="130">
                  <c:v>1236</c:v>
                </c:pt>
                <c:pt idx="131">
                  <c:v>1244</c:v>
                </c:pt>
                <c:pt idx="132">
                  <c:v>1251</c:v>
                </c:pt>
                <c:pt idx="133">
                  <c:v>1253</c:v>
                </c:pt>
                <c:pt idx="134">
                  <c:v>1265</c:v>
                </c:pt>
                <c:pt idx="135">
                  <c:v>1282</c:v>
                </c:pt>
                <c:pt idx="136">
                  <c:v>1294</c:v>
                </c:pt>
                <c:pt idx="137">
                  <c:v>1301</c:v>
                </c:pt>
                <c:pt idx="138">
                  <c:v>1303</c:v>
                </c:pt>
                <c:pt idx="139">
                  <c:v>1308</c:v>
                </c:pt>
                <c:pt idx="140">
                  <c:v>1310</c:v>
                </c:pt>
                <c:pt idx="141">
                  <c:v>1312</c:v>
                </c:pt>
                <c:pt idx="142">
                  <c:v>1316</c:v>
                </c:pt>
                <c:pt idx="143">
                  <c:v>1320</c:v>
                </c:pt>
                <c:pt idx="144">
                  <c:v>1329</c:v>
                </c:pt>
                <c:pt idx="145">
                  <c:v>1363</c:v>
                </c:pt>
                <c:pt idx="146">
                  <c:v>1365</c:v>
                </c:pt>
                <c:pt idx="147">
                  <c:v>1367</c:v>
                </c:pt>
                <c:pt idx="148">
                  <c:v>1369</c:v>
                </c:pt>
                <c:pt idx="149">
                  <c:v>1370</c:v>
                </c:pt>
                <c:pt idx="150">
                  <c:v>1372</c:v>
                </c:pt>
                <c:pt idx="151">
                  <c:v>1375</c:v>
                </c:pt>
                <c:pt idx="152">
                  <c:v>1378</c:v>
                </c:pt>
                <c:pt idx="153">
                  <c:v>1381</c:v>
                </c:pt>
                <c:pt idx="154">
                  <c:v>1383</c:v>
                </c:pt>
                <c:pt idx="155">
                  <c:v>1390</c:v>
                </c:pt>
                <c:pt idx="156">
                  <c:v>1401</c:v>
                </c:pt>
                <c:pt idx="157">
                  <c:v>1424</c:v>
                </c:pt>
                <c:pt idx="158">
                  <c:v>1426</c:v>
                </c:pt>
                <c:pt idx="159">
                  <c:v>1428</c:v>
                </c:pt>
                <c:pt idx="160">
                  <c:v>1435</c:v>
                </c:pt>
                <c:pt idx="161">
                  <c:v>1437</c:v>
                </c:pt>
                <c:pt idx="162">
                  <c:v>1440</c:v>
                </c:pt>
                <c:pt idx="163">
                  <c:v>1442</c:v>
                </c:pt>
                <c:pt idx="164">
                  <c:v>1444</c:v>
                </c:pt>
                <c:pt idx="165">
                  <c:v>1447</c:v>
                </c:pt>
                <c:pt idx="166">
                  <c:v>1451</c:v>
                </c:pt>
                <c:pt idx="167">
                  <c:v>1454</c:v>
                </c:pt>
                <c:pt idx="168">
                  <c:v>1457</c:v>
                </c:pt>
                <c:pt idx="169">
                  <c:v>1459</c:v>
                </c:pt>
                <c:pt idx="170">
                  <c:v>1467</c:v>
                </c:pt>
                <c:pt idx="171">
                  <c:v>1481</c:v>
                </c:pt>
                <c:pt idx="172">
                  <c:v>1495</c:v>
                </c:pt>
                <c:pt idx="173">
                  <c:v>1498</c:v>
                </c:pt>
                <c:pt idx="174">
                  <c:v>1502</c:v>
                </c:pt>
                <c:pt idx="175">
                  <c:v>1529</c:v>
                </c:pt>
                <c:pt idx="176">
                  <c:v>1537</c:v>
                </c:pt>
                <c:pt idx="177">
                  <c:v>1543</c:v>
                </c:pt>
                <c:pt idx="178">
                  <c:v>1555</c:v>
                </c:pt>
                <c:pt idx="179">
                  <c:v>1557</c:v>
                </c:pt>
                <c:pt idx="180">
                  <c:v>1558</c:v>
                </c:pt>
                <c:pt idx="181">
                  <c:v>1572</c:v>
                </c:pt>
                <c:pt idx="182">
                  <c:v>1580</c:v>
                </c:pt>
                <c:pt idx="183">
                  <c:v>1602</c:v>
                </c:pt>
                <c:pt idx="184">
                  <c:v>1607</c:v>
                </c:pt>
                <c:pt idx="185">
                  <c:v>1618</c:v>
                </c:pt>
                <c:pt idx="186">
                  <c:v>1622</c:v>
                </c:pt>
                <c:pt idx="187">
                  <c:v>1630</c:v>
                </c:pt>
                <c:pt idx="188">
                  <c:v>1635</c:v>
                </c:pt>
                <c:pt idx="189">
                  <c:v>1637</c:v>
                </c:pt>
                <c:pt idx="190">
                  <c:v>1640</c:v>
                </c:pt>
                <c:pt idx="191">
                  <c:v>1642</c:v>
                </c:pt>
                <c:pt idx="192">
                  <c:v>1647</c:v>
                </c:pt>
                <c:pt idx="193">
                  <c:v>1657</c:v>
                </c:pt>
                <c:pt idx="194">
                  <c:v>1665</c:v>
                </c:pt>
                <c:pt idx="195">
                  <c:v>1666</c:v>
                </c:pt>
                <c:pt idx="196">
                  <c:v>1672</c:v>
                </c:pt>
                <c:pt idx="197">
                  <c:v>1706</c:v>
                </c:pt>
                <c:pt idx="198">
                  <c:v>1707</c:v>
                </c:pt>
                <c:pt idx="199">
                  <c:v>1709</c:v>
                </c:pt>
                <c:pt idx="200">
                  <c:v>1710</c:v>
                </c:pt>
                <c:pt idx="201">
                  <c:v>1712</c:v>
                </c:pt>
                <c:pt idx="202">
                  <c:v>1714</c:v>
                </c:pt>
                <c:pt idx="203">
                  <c:v>1721</c:v>
                </c:pt>
                <c:pt idx="204">
                  <c:v>1748</c:v>
                </c:pt>
                <c:pt idx="205">
                  <c:v>1762</c:v>
                </c:pt>
                <c:pt idx="206">
                  <c:v>1795</c:v>
                </c:pt>
                <c:pt idx="207">
                  <c:v>1814</c:v>
                </c:pt>
                <c:pt idx="208">
                  <c:v>1836</c:v>
                </c:pt>
                <c:pt idx="209">
                  <c:v>1839</c:v>
                </c:pt>
                <c:pt idx="210">
                  <c:v>1854</c:v>
                </c:pt>
                <c:pt idx="211">
                  <c:v>1874</c:v>
                </c:pt>
                <c:pt idx="212">
                  <c:v>1899</c:v>
                </c:pt>
                <c:pt idx="213">
                  <c:v>1905</c:v>
                </c:pt>
              </c:numCache>
            </c:numRef>
          </c:cat>
          <c:val>
            <c:numRef>
              <c:f>Spiele!$L$10:$L$223</c:f>
              <c:numCache>
                <c:formatCode>#,##0.00\ _€</c:formatCode>
                <c:ptCount val="214"/>
                <c:pt idx="0">
                  <c:v>100.68</c:v>
                </c:pt>
                <c:pt idx="1">
                  <c:v>103.02</c:v>
                </c:pt>
                <c:pt idx="2">
                  <c:v>105</c:v>
                </c:pt>
                <c:pt idx="3">
                  <c:v>108.81</c:v>
                </c:pt>
                <c:pt idx="4">
                  <c:v>111.39000000000001</c:v>
                </c:pt>
                <c:pt idx="5">
                  <c:v>112.15</c:v>
                </c:pt>
                <c:pt idx="6">
                  <c:v>112.34</c:v>
                </c:pt>
                <c:pt idx="7">
                  <c:v>113.11000000000001</c:v>
                </c:pt>
                <c:pt idx="8">
                  <c:v>114.49000000000001</c:v>
                </c:pt>
                <c:pt idx="9">
                  <c:v>115.92000000000002</c:v>
                </c:pt>
                <c:pt idx="10">
                  <c:v>119.88000000000001</c:v>
                </c:pt>
                <c:pt idx="11">
                  <c:v>131.79000000000002</c:v>
                </c:pt>
                <c:pt idx="12">
                  <c:v>132.63</c:v>
                </c:pt>
                <c:pt idx="13">
                  <c:v>132.88</c:v>
                </c:pt>
                <c:pt idx="14">
                  <c:v>135.24</c:v>
                </c:pt>
                <c:pt idx="15">
                  <c:v>135.88</c:v>
                </c:pt>
                <c:pt idx="16">
                  <c:v>136.22000000000003</c:v>
                </c:pt>
                <c:pt idx="17">
                  <c:v>136.35000000000002</c:v>
                </c:pt>
                <c:pt idx="18">
                  <c:v>138.12</c:v>
                </c:pt>
                <c:pt idx="19">
                  <c:v>140.43</c:v>
                </c:pt>
                <c:pt idx="20">
                  <c:v>142.46</c:v>
                </c:pt>
                <c:pt idx="21">
                  <c:v>147.68</c:v>
                </c:pt>
                <c:pt idx="22">
                  <c:v>152.78</c:v>
                </c:pt>
                <c:pt idx="23">
                  <c:v>158.9</c:v>
                </c:pt>
                <c:pt idx="24">
                  <c:v>160.05000000000001</c:v>
                </c:pt>
                <c:pt idx="25">
                  <c:v>162.24</c:v>
                </c:pt>
                <c:pt idx="26">
                  <c:v>163.82</c:v>
                </c:pt>
                <c:pt idx="27">
                  <c:v>163.95000000000002</c:v>
                </c:pt>
                <c:pt idx="28">
                  <c:v>165.16000000000003</c:v>
                </c:pt>
                <c:pt idx="29">
                  <c:v>167.36</c:v>
                </c:pt>
                <c:pt idx="30">
                  <c:v>167.99</c:v>
                </c:pt>
                <c:pt idx="31">
                  <c:v>168.45000000000005</c:v>
                </c:pt>
                <c:pt idx="32">
                  <c:v>174.01000000000005</c:v>
                </c:pt>
                <c:pt idx="33">
                  <c:v>176.58000000000004</c:v>
                </c:pt>
                <c:pt idx="34">
                  <c:v>178.37000000000006</c:v>
                </c:pt>
                <c:pt idx="35">
                  <c:v>180.31000000000006</c:v>
                </c:pt>
                <c:pt idx="36">
                  <c:v>181.59000000000003</c:v>
                </c:pt>
                <c:pt idx="37">
                  <c:v>185.55000000000004</c:v>
                </c:pt>
                <c:pt idx="38">
                  <c:v>187.92000000000007</c:v>
                </c:pt>
                <c:pt idx="39">
                  <c:v>188.32000000000005</c:v>
                </c:pt>
                <c:pt idx="40">
                  <c:v>189.03000000000009</c:v>
                </c:pt>
                <c:pt idx="41">
                  <c:v>189.67000000000007</c:v>
                </c:pt>
                <c:pt idx="42">
                  <c:v>160.08000000000007</c:v>
                </c:pt>
                <c:pt idx="43">
                  <c:v>164.85000000000008</c:v>
                </c:pt>
                <c:pt idx="44">
                  <c:v>167.05000000000007</c:v>
                </c:pt>
                <c:pt idx="45">
                  <c:v>167.92000000000004</c:v>
                </c:pt>
                <c:pt idx="46">
                  <c:v>168.44000000000005</c:v>
                </c:pt>
                <c:pt idx="47">
                  <c:v>168.90000000000003</c:v>
                </c:pt>
                <c:pt idx="48">
                  <c:v>170.17000000000002</c:v>
                </c:pt>
                <c:pt idx="49">
                  <c:v>171.17000000000002</c:v>
                </c:pt>
                <c:pt idx="50">
                  <c:v>172.71</c:v>
                </c:pt>
                <c:pt idx="51">
                  <c:v>176.75</c:v>
                </c:pt>
                <c:pt idx="52">
                  <c:v>189.87</c:v>
                </c:pt>
                <c:pt idx="53">
                  <c:v>192.15000000000003</c:v>
                </c:pt>
                <c:pt idx="54">
                  <c:v>192.71000000000004</c:v>
                </c:pt>
                <c:pt idx="55">
                  <c:v>194.12000000000003</c:v>
                </c:pt>
                <c:pt idx="56">
                  <c:v>198.17000000000002</c:v>
                </c:pt>
                <c:pt idx="57">
                  <c:v>201.92000000000002</c:v>
                </c:pt>
                <c:pt idx="58">
                  <c:v>202.88000000000002</c:v>
                </c:pt>
                <c:pt idx="59">
                  <c:v>209.3</c:v>
                </c:pt>
                <c:pt idx="60">
                  <c:v>213.13000000000002</c:v>
                </c:pt>
                <c:pt idx="61">
                  <c:v>222.41000000000003</c:v>
                </c:pt>
                <c:pt idx="62">
                  <c:v>226.06</c:v>
                </c:pt>
                <c:pt idx="63">
                  <c:v>235.93</c:v>
                </c:pt>
                <c:pt idx="64">
                  <c:v>241.09</c:v>
                </c:pt>
                <c:pt idx="65">
                  <c:v>251.66</c:v>
                </c:pt>
                <c:pt idx="66">
                  <c:v>258.88</c:v>
                </c:pt>
                <c:pt idx="67">
                  <c:v>264.52</c:v>
                </c:pt>
                <c:pt idx="68">
                  <c:v>273.17999999999995</c:v>
                </c:pt>
                <c:pt idx="69">
                  <c:v>279.93999999999994</c:v>
                </c:pt>
                <c:pt idx="70">
                  <c:v>298.34999999999997</c:v>
                </c:pt>
                <c:pt idx="71">
                  <c:v>299.75</c:v>
                </c:pt>
                <c:pt idx="72">
                  <c:v>304.40999999999997</c:v>
                </c:pt>
                <c:pt idx="73">
                  <c:v>309.17999999999995</c:v>
                </c:pt>
                <c:pt idx="74">
                  <c:v>314.62</c:v>
                </c:pt>
                <c:pt idx="75">
                  <c:v>323.45000000000005</c:v>
                </c:pt>
                <c:pt idx="76">
                  <c:v>327.33000000000004</c:v>
                </c:pt>
                <c:pt idx="77">
                  <c:v>355.39000000000004</c:v>
                </c:pt>
                <c:pt idx="78">
                  <c:v>401.25000000000006</c:v>
                </c:pt>
                <c:pt idx="79">
                  <c:v>404.13000000000005</c:v>
                </c:pt>
                <c:pt idx="80">
                  <c:v>405.98000000000008</c:v>
                </c:pt>
                <c:pt idx="81">
                  <c:v>421.3900000000001</c:v>
                </c:pt>
                <c:pt idx="82">
                  <c:v>431.37000000000006</c:v>
                </c:pt>
                <c:pt idx="83">
                  <c:v>439.66</c:v>
                </c:pt>
                <c:pt idx="84">
                  <c:v>454.45000000000005</c:v>
                </c:pt>
                <c:pt idx="85">
                  <c:v>457.33000000000004</c:v>
                </c:pt>
                <c:pt idx="86">
                  <c:v>459.72</c:v>
                </c:pt>
                <c:pt idx="87">
                  <c:v>463.16</c:v>
                </c:pt>
                <c:pt idx="88">
                  <c:v>467.34000000000003</c:v>
                </c:pt>
                <c:pt idx="89">
                  <c:v>475.64000000000004</c:v>
                </c:pt>
                <c:pt idx="90">
                  <c:v>477.42</c:v>
                </c:pt>
                <c:pt idx="91">
                  <c:v>479.35</c:v>
                </c:pt>
                <c:pt idx="92">
                  <c:v>485.05</c:v>
                </c:pt>
                <c:pt idx="93">
                  <c:v>497.99</c:v>
                </c:pt>
                <c:pt idx="94">
                  <c:v>498.57000000000005</c:v>
                </c:pt>
                <c:pt idx="95">
                  <c:v>499.15000000000009</c:v>
                </c:pt>
                <c:pt idx="96">
                  <c:v>506.0800000000001</c:v>
                </c:pt>
                <c:pt idx="97">
                  <c:v>512.35000000000014</c:v>
                </c:pt>
                <c:pt idx="98">
                  <c:v>522.43000000000006</c:v>
                </c:pt>
                <c:pt idx="99">
                  <c:v>524.29000000000008</c:v>
                </c:pt>
                <c:pt idx="100">
                  <c:v>537.8900000000001</c:v>
                </c:pt>
                <c:pt idx="101">
                  <c:v>549.90000000000009</c:v>
                </c:pt>
                <c:pt idx="102">
                  <c:v>404.11000000000013</c:v>
                </c:pt>
                <c:pt idx="103">
                  <c:v>406.72000000000008</c:v>
                </c:pt>
                <c:pt idx="104">
                  <c:v>410.41000000000008</c:v>
                </c:pt>
                <c:pt idx="105">
                  <c:v>414.29</c:v>
                </c:pt>
                <c:pt idx="106">
                  <c:v>418.75000000000006</c:v>
                </c:pt>
                <c:pt idx="107">
                  <c:v>423.15000000000003</c:v>
                </c:pt>
                <c:pt idx="108">
                  <c:v>476.85</c:v>
                </c:pt>
                <c:pt idx="109">
                  <c:v>488</c:v>
                </c:pt>
                <c:pt idx="110">
                  <c:v>559.99</c:v>
                </c:pt>
                <c:pt idx="111">
                  <c:v>562.09999999999991</c:v>
                </c:pt>
                <c:pt idx="112">
                  <c:v>564.12999999999988</c:v>
                </c:pt>
                <c:pt idx="113">
                  <c:v>565.47</c:v>
                </c:pt>
                <c:pt idx="114">
                  <c:v>575.29999999999995</c:v>
                </c:pt>
                <c:pt idx="115">
                  <c:v>581.61999999999989</c:v>
                </c:pt>
                <c:pt idx="116">
                  <c:v>585.38999999999987</c:v>
                </c:pt>
                <c:pt idx="117">
                  <c:v>588.14999999999986</c:v>
                </c:pt>
                <c:pt idx="118">
                  <c:v>599</c:v>
                </c:pt>
                <c:pt idx="119">
                  <c:v>601.3599999999999</c:v>
                </c:pt>
                <c:pt idx="120">
                  <c:v>603.19999999999993</c:v>
                </c:pt>
                <c:pt idx="121">
                  <c:v>605.37999999999988</c:v>
                </c:pt>
                <c:pt idx="122">
                  <c:v>606.2299999999999</c:v>
                </c:pt>
                <c:pt idx="123">
                  <c:v>612.91</c:v>
                </c:pt>
                <c:pt idx="124">
                  <c:v>626.53999999999985</c:v>
                </c:pt>
                <c:pt idx="125">
                  <c:v>633.16999999999996</c:v>
                </c:pt>
                <c:pt idx="126">
                  <c:v>637.21</c:v>
                </c:pt>
                <c:pt idx="127">
                  <c:v>640.44000000000005</c:v>
                </c:pt>
                <c:pt idx="128">
                  <c:v>635.24</c:v>
                </c:pt>
                <c:pt idx="129">
                  <c:v>635.82000000000005</c:v>
                </c:pt>
                <c:pt idx="130">
                  <c:v>638.5</c:v>
                </c:pt>
                <c:pt idx="131">
                  <c:v>641.61</c:v>
                </c:pt>
                <c:pt idx="132">
                  <c:v>643.79</c:v>
                </c:pt>
                <c:pt idx="133">
                  <c:v>645.56999999999994</c:v>
                </c:pt>
                <c:pt idx="134">
                  <c:v>651.50999999999988</c:v>
                </c:pt>
                <c:pt idx="135">
                  <c:v>645.56999999999994</c:v>
                </c:pt>
                <c:pt idx="136">
                  <c:v>651.52999999999986</c:v>
                </c:pt>
                <c:pt idx="137">
                  <c:v>658.69999999999993</c:v>
                </c:pt>
                <c:pt idx="138">
                  <c:v>664.45999999999992</c:v>
                </c:pt>
                <c:pt idx="139">
                  <c:v>670.28</c:v>
                </c:pt>
                <c:pt idx="140">
                  <c:v>671.74</c:v>
                </c:pt>
                <c:pt idx="141">
                  <c:v>673.1</c:v>
                </c:pt>
                <c:pt idx="142">
                  <c:v>680.84</c:v>
                </c:pt>
                <c:pt idx="143">
                  <c:v>684.12000000000012</c:v>
                </c:pt>
                <c:pt idx="144">
                  <c:v>687.61000000000024</c:v>
                </c:pt>
                <c:pt idx="145">
                  <c:v>749.0400000000003</c:v>
                </c:pt>
                <c:pt idx="146">
                  <c:v>758.14000000000033</c:v>
                </c:pt>
                <c:pt idx="147">
                  <c:v>767.11000000000035</c:v>
                </c:pt>
                <c:pt idx="148">
                  <c:v>814.39000000000033</c:v>
                </c:pt>
                <c:pt idx="149">
                  <c:v>836.21000000000038</c:v>
                </c:pt>
                <c:pt idx="150">
                  <c:v>858.80000000000041</c:v>
                </c:pt>
                <c:pt idx="151">
                  <c:v>860.19000000000051</c:v>
                </c:pt>
                <c:pt idx="152">
                  <c:v>735.19000000000051</c:v>
                </c:pt>
                <c:pt idx="153">
                  <c:v>752.75000000000045</c:v>
                </c:pt>
                <c:pt idx="154">
                  <c:v>775.9400000000004</c:v>
                </c:pt>
                <c:pt idx="155">
                  <c:v>814.33000000000038</c:v>
                </c:pt>
                <c:pt idx="156">
                  <c:v>830.27000000000044</c:v>
                </c:pt>
                <c:pt idx="157">
                  <c:v>846.49000000000035</c:v>
                </c:pt>
                <c:pt idx="158">
                  <c:v>937.59000000000037</c:v>
                </c:pt>
                <c:pt idx="159">
                  <c:v>938.45000000000039</c:v>
                </c:pt>
                <c:pt idx="160">
                  <c:v>940.30000000000041</c:v>
                </c:pt>
                <c:pt idx="161">
                  <c:v>960.28000000000031</c:v>
                </c:pt>
                <c:pt idx="162">
                  <c:v>995.35000000000025</c:v>
                </c:pt>
                <c:pt idx="163">
                  <c:v>1009.0100000000002</c:v>
                </c:pt>
                <c:pt idx="164">
                  <c:v>1044.1800000000003</c:v>
                </c:pt>
                <c:pt idx="165">
                  <c:v>1081.3600000000001</c:v>
                </c:pt>
                <c:pt idx="166">
                  <c:v>1116.1400000000003</c:v>
                </c:pt>
                <c:pt idx="167">
                  <c:v>1133.22</c:v>
                </c:pt>
                <c:pt idx="168">
                  <c:v>1142.56</c:v>
                </c:pt>
                <c:pt idx="169">
                  <c:v>1185.82</c:v>
                </c:pt>
                <c:pt idx="170">
                  <c:v>1218.18</c:v>
                </c:pt>
                <c:pt idx="171">
                  <c:v>1239.5</c:v>
                </c:pt>
                <c:pt idx="172">
                  <c:v>1127.19</c:v>
                </c:pt>
                <c:pt idx="173">
                  <c:v>1110.6500000000001</c:v>
                </c:pt>
                <c:pt idx="174">
                  <c:v>1114.8599999999999</c:v>
                </c:pt>
                <c:pt idx="175">
                  <c:v>1175.6399999999999</c:v>
                </c:pt>
                <c:pt idx="176">
                  <c:v>1195.5199999999998</c:v>
                </c:pt>
                <c:pt idx="177">
                  <c:v>1219.2599999999998</c:v>
                </c:pt>
                <c:pt idx="178">
                  <c:v>1246.8399999999997</c:v>
                </c:pt>
                <c:pt idx="179">
                  <c:v>1247.2399999999998</c:v>
                </c:pt>
                <c:pt idx="180">
                  <c:v>1248.5499999999997</c:v>
                </c:pt>
                <c:pt idx="181">
                  <c:v>1430.6699999999996</c:v>
                </c:pt>
                <c:pt idx="182">
                  <c:v>1509.5899999999997</c:v>
                </c:pt>
                <c:pt idx="183">
                  <c:v>1415.3899999999999</c:v>
                </c:pt>
                <c:pt idx="184">
                  <c:v>1292.8699999999999</c:v>
                </c:pt>
                <c:pt idx="185">
                  <c:v>1316.7299999999998</c:v>
                </c:pt>
                <c:pt idx="186">
                  <c:v>1194.7399999999998</c:v>
                </c:pt>
                <c:pt idx="187">
                  <c:v>1137.3799999999999</c:v>
                </c:pt>
                <c:pt idx="188">
                  <c:v>1205.04</c:v>
                </c:pt>
                <c:pt idx="189">
                  <c:v>1224.6300000000001</c:v>
                </c:pt>
                <c:pt idx="190">
                  <c:v>1236.6000000000001</c:v>
                </c:pt>
                <c:pt idx="191">
                  <c:v>1250.6700000000003</c:v>
                </c:pt>
                <c:pt idx="192">
                  <c:v>1140.6200000000003</c:v>
                </c:pt>
                <c:pt idx="193">
                  <c:v>318.61000000000035</c:v>
                </c:pt>
                <c:pt idx="194">
                  <c:v>327.26000000000033</c:v>
                </c:pt>
                <c:pt idx="195">
                  <c:v>328.27000000000032</c:v>
                </c:pt>
                <c:pt idx="196">
                  <c:v>328.63000000000034</c:v>
                </c:pt>
                <c:pt idx="197">
                  <c:v>358.5400000000003</c:v>
                </c:pt>
                <c:pt idx="198">
                  <c:v>359.75000000000028</c:v>
                </c:pt>
                <c:pt idx="199">
                  <c:v>360.07000000000028</c:v>
                </c:pt>
                <c:pt idx="200">
                  <c:v>360.3600000000003</c:v>
                </c:pt>
                <c:pt idx="201">
                  <c:v>360.56000000000029</c:v>
                </c:pt>
                <c:pt idx="202">
                  <c:v>360.90000000000032</c:v>
                </c:pt>
                <c:pt idx="203">
                  <c:v>367.99000000000029</c:v>
                </c:pt>
                <c:pt idx="204">
                  <c:v>382.13000000000028</c:v>
                </c:pt>
                <c:pt idx="205">
                  <c:v>386.14000000000027</c:v>
                </c:pt>
                <c:pt idx="206">
                  <c:v>395.6700000000003</c:v>
                </c:pt>
                <c:pt idx="207">
                  <c:v>412.25000000000034</c:v>
                </c:pt>
                <c:pt idx="208">
                  <c:v>423.56000000000034</c:v>
                </c:pt>
                <c:pt idx="209">
                  <c:v>423.76000000000033</c:v>
                </c:pt>
                <c:pt idx="210">
                  <c:v>428.83000000000038</c:v>
                </c:pt>
                <c:pt idx="211">
                  <c:v>430.09000000000037</c:v>
                </c:pt>
                <c:pt idx="212">
                  <c:v>434.51000000000033</c:v>
                </c:pt>
                <c:pt idx="213">
                  <c:v>448.54000000000036</c:v>
                </c:pt>
              </c:numCache>
            </c:numRef>
          </c:val>
          <c:smooth val="0"/>
          <c:extLst>
            <c:ext xmlns:c16="http://schemas.microsoft.com/office/drawing/2014/chart" uri="{C3380CC4-5D6E-409C-BE32-E72D297353CC}">
              <c16:uniqueId val="{00000000-AD96-4EC6-A5B1-6932ACD6D9DA}"/>
            </c:ext>
          </c:extLst>
        </c:ser>
        <c:dLbls>
          <c:showLegendKey val="0"/>
          <c:showVal val="0"/>
          <c:showCatName val="0"/>
          <c:showSerName val="0"/>
          <c:showPercent val="0"/>
          <c:showBubbleSize val="0"/>
        </c:dLbls>
        <c:smooth val="0"/>
        <c:axId val="1767675696"/>
        <c:axId val="1767676528"/>
      </c:lineChart>
      <c:catAx>
        <c:axId val="1767675696"/>
        <c:scaling>
          <c:orientation val="minMax"/>
        </c:scaling>
        <c:delete val="1"/>
        <c:axPos val="b"/>
        <c:numFmt formatCode="0" sourceLinked="1"/>
        <c:majorTickMark val="none"/>
        <c:minorTickMark val="none"/>
        <c:tickLblPos val="nextTo"/>
        <c:crossAx val="1767676528"/>
        <c:crosses val="autoZero"/>
        <c:auto val="1"/>
        <c:lblAlgn val="ctr"/>
        <c:lblOffset val="100"/>
        <c:noMultiLvlLbl val="0"/>
      </c:catAx>
      <c:valAx>
        <c:axId val="1767676528"/>
        <c:scaling>
          <c:orientation val="minMax"/>
          <c:min val="20"/>
        </c:scaling>
        <c:delete val="0"/>
        <c:axPos val="l"/>
        <c:numFmt formatCode="#,##0.0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7675696"/>
        <c:crosses val="autoZero"/>
        <c:crossBetween val="between"/>
      </c:valAx>
      <c:spPr>
        <a:noFill/>
        <a:ln>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9163653494362157E-2"/>
          <c:y val="5.8949624866023578E-2"/>
          <c:w val="0.94047633614562753"/>
          <c:h val="0.81672954064021741"/>
        </c:manualLayout>
      </c:layout>
      <c:bar3DChart>
        <c:barDir val="col"/>
        <c:grouping val="percentStacked"/>
        <c:varyColors val="0"/>
        <c:ser>
          <c:idx val="0"/>
          <c:order val="0"/>
          <c:spPr>
            <a:solidFill>
              <a:schemeClr val="accent1"/>
            </a:solidFill>
            <a:ln>
              <a:noFill/>
            </a:ln>
            <a:effectLst/>
            <a:sp3d/>
          </c:spPr>
          <c:invertIfNegative val="0"/>
          <c:val>
            <c:numRef>
              <c:f>Monat!$K$10:$K$24</c:f>
              <c:numCache>
                <c:formatCode>#,##0.00\ "€"</c:formatCode>
                <c:ptCount val="15"/>
                <c:pt idx="0">
                  <c:v>608.35</c:v>
                </c:pt>
                <c:pt idx="1">
                  <c:v>1310.92</c:v>
                </c:pt>
                <c:pt idx="2">
                  <c:v>982.45</c:v>
                </c:pt>
                <c:pt idx="3">
                  <c:v>1317.02</c:v>
                </c:pt>
                <c:pt idx="4">
                  <c:v>1723.2</c:v>
                </c:pt>
                <c:pt idx="5">
                  <c:v>2123.1999999999998</c:v>
                </c:pt>
                <c:pt idx="6">
                  <c:v>1799.01</c:v>
                </c:pt>
                <c:pt idx="7">
                  <c:v>1822</c:v>
                </c:pt>
                <c:pt idx="8">
                  <c:v>2437.59</c:v>
                </c:pt>
                <c:pt idx="9">
                  <c:v>1921.16</c:v>
                </c:pt>
                <c:pt idx="10">
                  <c:v>2483.5</c:v>
                </c:pt>
                <c:pt idx="11">
                  <c:v>3999.61</c:v>
                </c:pt>
                <c:pt idx="12">
                  <c:v>3542.24</c:v>
                </c:pt>
                <c:pt idx="13">
                  <c:v>1785.66</c:v>
                </c:pt>
                <c:pt idx="14">
                  <c:v>2793.17</c:v>
                </c:pt>
              </c:numCache>
            </c:numRef>
          </c:val>
          <c:extLst>
            <c:ext xmlns:c16="http://schemas.microsoft.com/office/drawing/2014/chart" uri="{C3380CC4-5D6E-409C-BE32-E72D297353CC}">
              <c16:uniqueId val="{00000000-F775-4120-BE2F-558A073D8603}"/>
            </c:ext>
          </c:extLst>
        </c:ser>
        <c:ser>
          <c:idx val="1"/>
          <c:order val="1"/>
          <c:spPr>
            <a:solidFill>
              <a:srgbClr val="66FF33"/>
            </a:solidFill>
            <a:ln>
              <a:noFill/>
            </a:ln>
            <a:effectLst/>
            <a:sp3d/>
          </c:spPr>
          <c:invertIfNegative val="0"/>
          <c:dPt>
            <c:idx val="3"/>
            <c:invertIfNegative val="0"/>
            <c:bubble3D val="0"/>
            <c:spPr>
              <a:solidFill>
                <a:srgbClr val="FF0000"/>
              </a:solidFill>
              <a:ln>
                <a:noFill/>
              </a:ln>
              <a:effectLst/>
              <a:sp3d/>
            </c:spPr>
            <c:extLst>
              <c:ext xmlns:c16="http://schemas.microsoft.com/office/drawing/2014/chart" uri="{C3380CC4-5D6E-409C-BE32-E72D297353CC}">
                <c16:uniqueId val="{00000003-FBB5-473B-98E4-B1A6D02F6864}"/>
              </c:ext>
            </c:extLst>
          </c:dPt>
          <c:dPt>
            <c:idx val="7"/>
            <c:invertIfNegative val="0"/>
            <c:bubble3D val="0"/>
            <c:spPr>
              <a:solidFill>
                <a:srgbClr val="FF0000"/>
              </a:solidFill>
              <a:ln>
                <a:noFill/>
              </a:ln>
              <a:effectLst/>
              <a:sp3d/>
            </c:spPr>
            <c:extLst>
              <c:ext xmlns:c16="http://schemas.microsoft.com/office/drawing/2014/chart" uri="{C3380CC4-5D6E-409C-BE32-E72D297353CC}">
                <c16:uniqueId val="{00000003-78F8-4317-AB87-8B419BAB86F3}"/>
              </c:ext>
            </c:extLst>
          </c:dPt>
          <c:dPt>
            <c:idx val="12"/>
            <c:invertIfNegative val="0"/>
            <c:bubble3D val="0"/>
            <c:spPr>
              <a:solidFill>
                <a:srgbClr val="FF0000"/>
              </a:solidFill>
              <a:ln>
                <a:noFill/>
              </a:ln>
              <a:effectLst/>
              <a:sp3d/>
            </c:spPr>
            <c:extLst>
              <c:ext xmlns:c16="http://schemas.microsoft.com/office/drawing/2014/chart" uri="{C3380CC4-5D6E-409C-BE32-E72D297353CC}">
                <c16:uniqueId val="{00000005-BA2B-4E5F-A479-CC10F12747A0}"/>
              </c:ext>
            </c:extLst>
          </c:dPt>
          <c:val>
            <c:numRef>
              <c:f>Monat!$L$10:$L$24</c:f>
              <c:numCache>
                <c:formatCode>"€"#,##0.00_);[Red]\("€"#,##0.00\)</c:formatCode>
                <c:ptCount val="15"/>
                <c:pt idx="0">
                  <c:v>12.15</c:v>
                </c:pt>
                <c:pt idx="1">
                  <c:v>30.31</c:v>
                </c:pt>
                <c:pt idx="2">
                  <c:v>31.55</c:v>
                </c:pt>
                <c:pt idx="3">
                  <c:v>-1.3</c:v>
                </c:pt>
                <c:pt idx="4">
                  <c:v>49.7</c:v>
                </c:pt>
                <c:pt idx="5">
                  <c:v>104.92</c:v>
                </c:pt>
                <c:pt idx="6">
                  <c:v>135.83000000000001</c:v>
                </c:pt>
                <c:pt idx="7">
                  <c:v>-59.05</c:v>
                </c:pt>
                <c:pt idx="8">
                  <c:v>208.8</c:v>
                </c:pt>
                <c:pt idx="9">
                  <c:v>45.79</c:v>
                </c:pt>
                <c:pt idx="10">
                  <c:v>155.63</c:v>
                </c:pt>
                <c:pt idx="11">
                  <c:v>432.51</c:v>
                </c:pt>
                <c:pt idx="12">
                  <c:v>-928.23</c:v>
                </c:pt>
                <c:pt idx="13">
                  <c:v>77.06</c:v>
                </c:pt>
                <c:pt idx="14">
                  <c:v>117.33</c:v>
                </c:pt>
              </c:numCache>
            </c:numRef>
          </c:val>
          <c:extLst>
            <c:ext xmlns:c16="http://schemas.microsoft.com/office/drawing/2014/chart" uri="{C3380CC4-5D6E-409C-BE32-E72D297353CC}">
              <c16:uniqueId val="{00000001-F775-4120-BE2F-558A073D8603}"/>
            </c:ext>
          </c:extLst>
        </c:ser>
        <c:dLbls>
          <c:showLegendKey val="0"/>
          <c:showVal val="0"/>
          <c:showCatName val="0"/>
          <c:showSerName val="0"/>
          <c:showPercent val="0"/>
          <c:showBubbleSize val="0"/>
        </c:dLbls>
        <c:gapWidth val="150"/>
        <c:shape val="box"/>
        <c:axId val="589649231"/>
        <c:axId val="589648399"/>
        <c:axId val="0"/>
      </c:bar3DChart>
      <c:catAx>
        <c:axId val="589649231"/>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9648399"/>
        <c:crosses val="autoZero"/>
        <c:auto val="1"/>
        <c:lblAlgn val="ctr"/>
        <c:lblOffset val="100"/>
        <c:noMultiLvlLbl val="0"/>
      </c:catAx>
      <c:valAx>
        <c:axId val="589648399"/>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964923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970168612191959E-2"/>
          <c:y val="5.9760768702297161E-4"/>
          <c:w val="0.98702983138780809"/>
          <c:h val="0.75454845850678598"/>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F290-4F23-90D1-7C381744DA46}"/>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F290-4F23-90D1-7C381744DA46}"/>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75000"/>
                        </a:schemeClr>
                      </a:solidFill>
                      <a:latin typeface="+mn-lt"/>
                      <a:ea typeface="+mn-ea"/>
                      <a:cs typeface="+mn-cs"/>
                    </a:defRPr>
                  </a:pPr>
                  <a:endParaRPr lang="de-DE"/>
                </a:p>
              </c:txPr>
              <c:dLblPos val="outEnd"/>
              <c:showLegendKey val="0"/>
              <c:showVal val="0"/>
              <c:showCatName val="1"/>
              <c:showSerName val="0"/>
              <c:showPercent val="0"/>
              <c:showBubbleSize val="0"/>
              <c:extLst>
                <c:ext xmlns:c16="http://schemas.microsoft.com/office/drawing/2014/chart" uri="{C3380CC4-5D6E-409C-BE32-E72D297353CC}">
                  <c16:uniqueId val="{00000009-F290-4F23-90D1-7C381744DA46}"/>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FF0000"/>
                      </a:solidFill>
                      <a:latin typeface="+mn-lt"/>
                      <a:ea typeface="+mn-ea"/>
                      <a:cs typeface="+mn-cs"/>
                    </a:defRPr>
                  </a:pPr>
                  <a:endParaRPr lang="de-DE"/>
                </a:p>
              </c:txPr>
              <c:dLblPos val="outEnd"/>
              <c:showLegendKey val="0"/>
              <c:showVal val="0"/>
              <c:showCatName val="1"/>
              <c:showSerName val="0"/>
              <c:showPercent val="0"/>
              <c:showBubbleSize val="0"/>
              <c:extLst>
                <c:ext xmlns:c16="http://schemas.microsoft.com/office/drawing/2014/chart" uri="{C3380CC4-5D6E-409C-BE32-E72D297353CC}">
                  <c16:uniqueId val="{0000000A-F290-4F23-90D1-7C381744DA4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FF0000"/>
                    </a:solidFill>
                    <a:latin typeface="+mn-lt"/>
                    <a:ea typeface="+mn-ea"/>
                    <a:cs typeface="+mn-cs"/>
                  </a:defRPr>
                </a:pPr>
                <a:endParaRPr lang="de-DE"/>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Head!$L$8:$M$8</c:f>
              <c:strCache>
                <c:ptCount val="2"/>
                <c:pt idx="0">
                  <c:v>gew</c:v>
                </c:pt>
                <c:pt idx="1">
                  <c:v>verl</c:v>
                </c:pt>
              </c:strCache>
            </c:strRef>
          </c:cat>
          <c:val>
            <c:numRef>
              <c:f>Head!$L$10:$M$10</c:f>
              <c:numCache>
                <c:formatCode>General</c:formatCode>
                <c:ptCount val="2"/>
                <c:pt idx="0">
                  <c:v>1093</c:v>
                </c:pt>
                <c:pt idx="1">
                  <c:v>937</c:v>
                </c:pt>
              </c:numCache>
            </c:numRef>
          </c:val>
          <c:extLst>
            <c:ext xmlns:c16="http://schemas.microsoft.com/office/drawing/2014/chart" uri="{C3380CC4-5D6E-409C-BE32-E72D297353CC}">
              <c16:uniqueId val="{00000000-F290-4F23-90D1-7C381744DA4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5.9760768702297161E-4"/>
          <c:w val="1"/>
          <c:h val="0.76118854391815227"/>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99D-4641-8497-4436E27158F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99D-4641-8497-4436E27158F4}"/>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75000"/>
                        </a:schemeClr>
                      </a:solidFill>
                      <a:latin typeface="+mn-lt"/>
                      <a:ea typeface="+mn-ea"/>
                      <a:cs typeface="+mn-cs"/>
                    </a:defRPr>
                  </a:pPr>
                  <a:endParaRPr lang="de-DE"/>
                </a:p>
              </c:txPr>
              <c:dLblPos val="outEnd"/>
              <c:showLegendKey val="0"/>
              <c:showVal val="0"/>
              <c:showCatName val="1"/>
              <c:showSerName val="0"/>
              <c:showPercent val="0"/>
              <c:showBubbleSize val="0"/>
              <c:extLst>
                <c:ext xmlns:c16="http://schemas.microsoft.com/office/drawing/2014/chart" uri="{C3380CC4-5D6E-409C-BE32-E72D297353CC}">
                  <c16:uniqueId val="{00000001-999D-4641-8497-4436E27158F4}"/>
                </c:ext>
              </c:extLst>
            </c:dLbl>
            <c:dLbl>
              <c:idx val="1"/>
              <c:layout>
                <c:manualLayout>
                  <c:x val="-3.8910505836575876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FF0000"/>
                      </a:solidFill>
                      <a:latin typeface="+mn-lt"/>
                      <a:ea typeface="+mn-ea"/>
                      <a:cs typeface="+mn-cs"/>
                    </a:defRPr>
                  </a:pPr>
                  <a:endParaRPr lang="de-DE"/>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9D-4641-8497-4436E27158F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FF0000"/>
                    </a:solidFill>
                    <a:latin typeface="+mn-lt"/>
                    <a:ea typeface="+mn-ea"/>
                    <a:cs typeface="+mn-cs"/>
                  </a:defRPr>
                </a:pPr>
                <a:endParaRPr lang="de-DE"/>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Head!$P$8:$Q$8</c:f>
              <c:strCache>
                <c:ptCount val="2"/>
                <c:pt idx="0">
                  <c:v>gew</c:v>
                </c:pt>
                <c:pt idx="1">
                  <c:v>verl</c:v>
                </c:pt>
              </c:strCache>
            </c:strRef>
          </c:cat>
          <c:val>
            <c:numRef>
              <c:f>Head!$P$10:$Q$10</c:f>
              <c:numCache>
                <c:formatCode>General</c:formatCode>
                <c:ptCount val="2"/>
                <c:pt idx="0">
                  <c:v>210</c:v>
                </c:pt>
                <c:pt idx="1">
                  <c:v>15</c:v>
                </c:pt>
              </c:numCache>
            </c:numRef>
          </c:val>
          <c:extLst>
            <c:ext xmlns:c16="http://schemas.microsoft.com/office/drawing/2014/chart" uri="{C3380CC4-5D6E-409C-BE32-E72D297353CC}">
              <c16:uniqueId val="{00000004-999D-4641-8497-4436E27158F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W$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4</xdr:col>
      <xdr:colOff>646144</xdr:colOff>
      <xdr:row>6</xdr:row>
      <xdr:rowOff>98742</xdr:rowOff>
    </xdr:from>
    <xdr:ext cx="2889536" cy="487998"/>
    <mc:AlternateContent xmlns:mc="http://schemas.openxmlformats.org/markup-compatibility/2006" xmlns:a14="http://schemas.microsoft.com/office/drawing/2010/main">
      <mc:Choice Requires="a14">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816064" y="830262"/>
              <a:ext cx="2889536" cy="487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DE" sz="1400" b="1" i="1">
                        <a:latin typeface="Cambria Math" panose="02040503050406030204" pitchFamily="18" charset="0"/>
                      </a:rPr>
                      <m:t>𝑬𝒓𝒕𝒓𝒂𝒈</m:t>
                    </m:r>
                    <m:r>
                      <a:rPr lang="de-DE" sz="1400" i="1">
                        <a:latin typeface="Cambria Math" panose="02040503050406030204" pitchFamily="18" charset="0"/>
                      </a:rPr>
                      <m:t>=</m:t>
                    </m:r>
                    <m:f>
                      <m:fPr>
                        <m:ctrlPr>
                          <a:rPr lang="de-DE" sz="1400" i="1">
                            <a:latin typeface="Cambria Math" panose="02040503050406030204" pitchFamily="18" charset="0"/>
                          </a:rPr>
                        </m:ctrlPr>
                      </m:fPr>
                      <m:num>
                        <m:r>
                          <a:rPr lang="de-DE" sz="1400" b="0" i="1">
                            <a:latin typeface="Cambria Math" panose="02040503050406030204" pitchFamily="18" charset="0"/>
                          </a:rPr>
                          <m:t>𝑃𝐿</m:t>
                        </m:r>
                        <m:r>
                          <a:rPr lang="de-DE" sz="1400" b="0" i="1">
                            <a:latin typeface="Cambria Math" panose="02040503050406030204" pitchFamily="18" charset="0"/>
                          </a:rPr>
                          <m:t> [</m:t>
                        </m:r>
                        <m:r>
                          <a:rPr lang="de-DE" sz="1400" b="0" i="1">
                            <a:latin typeface="Cambria Math" panose="02040503050406030204" pitchFamily="18" charset="0"/>
                          </a:rPr>
                          <m:t>𝐺𝑒𝑤𝑖𝑛𝑛</m:t>
                        </m:r>
                        <m:r>
                          <a:rPr lang="de-DE" sz="1400" b="0" i="1">
                            <a:latin typeface="Cambria Math" panose="02040503050406030204" pitchFamily="18" charset="0"/>
                          </a:rPr>
                          <m:t>/</m:t>
                        </m:r>
                        <m:r>
                          <a:rPr lang="de-DE" sz="1400" b="0" i="1">
                            <a:latin typeface="Cambria Math" panose="02040503050406030204" pitchFamily="18" charset="0"/>
                          </a:rPr>
                          <m:t>𝑉𝑒𝑟𝑙𝑢𝑠𝑡</m:t>
                        </m:r>
                        <m:r>
                          <a:rPr lang="de-DE" sz="1400" b="0" i="1">
                            <a:latin typeface="Cambria Math" panose="02040503050406030204" pitchFamily="18" charset="0"/>
                          </a:rPr>
                          <m:t>]</m:t>
                        </m:r>
                      </m:num>
                      <m:den>
                        <m:r>
                          <a:rPr lang="de-DE" sz="1400" b="0" i="1">
                            <a:latin typeface="Cambria Math" panose="02040503050406030204" pitchFamily="18" charset="0"/>
                          </a:rPr>
                          <m:t>∑</m:t>
                        </m:r>
                        <m:r>
                          <a:rPr lang="de-DE" sz="1400" b="0" i="1">
                            <a:latin typeface="Cambria Math" panose="02040503050406030204" pitchFamily="18" charset="0"/>
                          </a:rPr>
                          <m:t>𝑀𝑆</m:t>
                        </m:r>
                        <m:r>
                          <a:rPr lang="de-DE" sz="1400" b="0" i="1">
                            <a:latin typeface="Cambria Math" panose="02040503050406030204" pitchFamily="18" charset="0"/>
                          </a:rPr>
                          <m:t> {</m:t>
                        </m:r>
                        <m:r>
                          <a:rPr lang="de-DE" sz="1400" b="0" i="1">
                            <a:latin typeface="Cambria Math" panose="02040503050406030204" pitchFamily="18" charset="0"/>
                          </a:rPr>
                          <m:t>𝐸𝑖𝑛𝑠𝑎𝑡𝑧</m:t>
                        </m:r>
                        <m:r>
                          <a:rPr lang="de-DE" sz="1400" b="0" i="1">
                            <a:latin typeface="Cambria Math" panose="02040503050406030204" pitchFamily="18" charset="0"/>
                          </a:rPr>
                          <m:t>]</m:t>
                        </m:r>
                      </m:den>
                    </m:f>
                  </m:oMath>
                </m:oMathPara>
              </a14:m>
              <a:endParaRPr lang="de-DE" sz="1400"/>
            </a:p>
          </xdr:txBody>
        </xdr:sp>
      </mc:Choice>
      <mc:Fallback xmlns="">
        <xdr:sp macro="" textlink="">
          <xdr:nvSpPr>
            <xdr:cNvPr id="8" name="Textfeld 7"/>
            <xdr:cNvSpPr txBox="1"/>
          </xdr:nvSpPr>
          <xdr:spPr>
            <a:xfrm>
              <a:off x="3816064" y="830262"/>
              <a:ext cx="2889536" cy="487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DE" sz="1400" b="1" i="0">
                  <a:latin typeface="Cambria Math" panose="02040503050406030204" pitchFamily="18" charset="0"/>
                </a:rPr>
                <a:t>𝑬𝒓𝒕𝒓𝒂𝒈</a:t>
              </a:r>
              <a:r>
                <a:rPr lang="de-DE" sz="1400" i="0">
                  <a:latin typeface="Cambria Math" panose="02040503050406030204" pitchFamily="18" charset="0"/>
                </a:rPr>
                <a:t>=(</a:t>
              </a:r>
              <a:r>
                <a:rPr lang="de-DE" sz="1400" b="0" i="0">
                  <a:latin typeface="Cambria Math" panose="02040503050406030204" pitchFamily="18" charset="0"/>
                </a:rPr>
                <a:t>𝑃𝐿 [𝐺𝑒𝑤𝑖𝑛𝑛/𝑉𝑒𝑟𝑙𝑢𝑠𝑡])/(∑𝑀𝑆 {𝐸𝑖𝑛𝑠𝑎𝑡𝑧])</a:t>
              </a:r>
              <a:endParaRPr lang="de-DE" sz="1400"/>
            </a:p>
          </xdr:txBody>
        </xdr:sp>
      </mc:Fallback>
    </mc:AlternateContent>
    <xdr:clientData/>
  </xdr:oneCellAnchor>
  <xdr:oneCellAnchor>
    <xdr:from>
      <xdr:col>4</xdr:col>
      <xdr:colOff>508984</xdr:colOff>
      <xdr:row>22</xdr:row>
      <xdr:rowOff>113982</xdr:rowOff>
    </xdr:from>
    <xdr:ext cx="2516156" cy="442278"/>
    <mc:AlternateContent xmlns:mc="http://schemas.openxmlformats.org/markup-compatibility/2006" xmlns:a14="http://schemas.microsoft.com/office/drawing/2010/main">
      <mc:Choice Requires="a14">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3678904" y="4137342"/>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de-DE" sz="1400" i="1">
                            <a:latin typeface="Cambria Math" panose="02040503050406030204" pitchFamily="18" charset="0"/>
                          </a:rPr>
                        </m:ctrlPr>
                      </m:fPr>
                      <m:num>
                        <m:r>
                          <a:rPr lang="de-DE" sz="1400" b="0" i="1">
                            <a:latin typeface="Cambria Math" panose="02040503050406030204" pitchFamily="18" charset="0"/>
                          </a:rPr>
                          <m:t>65 €</m:t>
                        </m:r>
                      </m:num>
                      <m:den>
                        <m:r>
                          <a:rPr lang="de-DE" sz="1400" b="0" i="1">
                            <a:latin typeface="Cambria Math" panose="02040503050406030204" pitchFamily="18" charset="0"/>
                          </a:rPr>
                          <m:t>760€</m:t>
                        </m:r>
                      </m:den>
                    </m:f>
                    <m:r>
                      <a:rPr lang="de-DE" sz="1400" i="1">
                        <a:solidFill>
                          <a:schemeClr val="tx1"/>
                        </a:solidFill>
                        <a:effectLst/>
                        <a:latin typeface="Cambria Math" panose="02040503050406030204" pitchFamily="18" charset="0"/>
                        <a:ea typeface="+mn-ea"/>
                        <a:cs typeface="+mn-cs"/>
                      </a:rPr>
                      <m:t>=</m:t>
                    </m:r>
                    <m:r>
                      <a:rPr lang="de-DE" sz="1400" b="0" i="1">
                        <a:solidFill>
                          <a:schemeClr val="tx1"/>
                        </a:solidFill>
                        <a:effectLst/>
                        <a:latin typeface="Cambria Math" panose="02040503050406030204" pitchFamily="18" charset="0"/>
                        <a:ea typeface="+mn-ea"/>
                        <a:cs typeface="+mn-cs"/>
                      </a:rPr>
                      <m:t>0,0855=8,55%</m:t>
                    </m:r>
                  </m:oMath>
                </m:oMathPara>
              </a14:m>
              <a:endParaRPr lang="de-DE" sz="1400"/>
            </a:p>
          </xdr:txBody>
        </xdr:sp>
      </mc:Choice>
      <mc:Fallback xmlns="">
        <xdr:sp macro="" textlink="">
          <xdr:nvSpPr>
            <xdr:cNvPr id="10" name="Textfeld 9"/>
            <xdr:cNvSpPr txBox="1"/>
          </xdr:nvSpPr>
          <xdr:spPr>
            <a:xfrm>
              <a:off x="3678904" y="4137342"/>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DE" sz="1400" i="0">
                  <a:latin typeface="Cambria Math" panose="02040503050406030204" pitchFamily="18" charset="0"/>
                </a:rPr>
                <a:t>(</a:t>
              </a:r>
              <a:r>
                <a:rPr lang="de-DE" sz="1400" b="0" i="0">
                  <a:latin typeface="Cambria Math" panose="02040503050406030204" pitchFamily="18" charset="0"/>
                </a:rPr>
                <a:t>65 €)/760€</a:t>
              </a:r>
              <a:r>
                <a:rPr lang="de-DE" sz="140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0,0855=8,55%</a:t>
              </a:r>
              <a:endParaRPr lang="de-DE" sz="1400"/>
            </a:p>
          </xdr:txBody>
        </xdr:sp>
      </mc:Fallback>
    </mc:AlternateContent>
    <xdr:clientData/>
  </xdr:oneCellAnchor>
  <xdr:oneCellAnchor>
    <xdr:from>
      <xdr:col>4</xdr:col>
      <xdr:colOff>541020</xdr:colOff>
      <xdr:row>31</xdr:row>
      <xdr:rowOff>60960</xdr:rowOff>
    </xdr:from>
    <xdr:ext cx="2889536" cy="487998"/>
    <mc:AlternateContent xmlns:mc="http://schemas.openxmlformats.org/markup-compatibility/2006" xmlns:a14="http://schemas.microsoft.com/office/drawing/2010/main">
      <mc:Choice Requires="a14">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3710940" y="6096000"/>
              <a:ext cx="2889536" cy="487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DE" sz="1400" b="1" i="1">
                        <a:latin typeface="Cambria Math" panose="02040503050406030204" pitchFamily="18" charset="0"/>
                      </a:rPr>
                      <m:t>𝑹𝑶𝑰</m:t>
                    </m:r>
                    <m:r>
                      <a:rPr lang="de-DE" sz="1400" i="1">
                        <a:latin typeface="Cambria Math" panose="02040503050406030204" pitchFamily="18" charset="0"/>
                      </a:rPr>
                      <m:t>=</m:t>
                    </m:r>
                    <m:f>
                      <m:fPr>
                        <m:ctrlPr>
                          <a:rPr lang="de-DE" sz="1400" i="1">
                            <a:latin typeface="Cambria Math" panose="02040503050406030204" pitchFamily="18" charset="0"/>
                          </a:rPr>
                        </m:ctrlPr>
                      </m:fPr>
                      <m:num>
                        <m:r>
                          <a:rPr lang="de-DE" sz="1400" b="0" i="1">
                            <a:latin typeface="Cambria Math" panose="02040503050406030204" pitchFamily="18" charset="0"/>
                          </a:rPr>
                          <m:t>𝑃𝐿</m:t>
                        </m:r>
                        <m:r>
                          <a:rPr lang="de-DE" sz="1400" b="0" i="1">
                            <a:latin typeface="Cambria Math" panose="02040503050406030204" pitchFamily="18" charset="0"/>
                          </a:rPr>
                          <m:t> [</m:t>
                        </m:r>
                        <m:r>
                          <a:rPr lang="de-DE" sz="1400" b="0" i="1">
                            <a:latin typeface="Cambria Math" panose="02040503050406030204" pitchFamily="18" charset="0"/>
                          </a:rPr>
                          <m:t>𝐺𝑒𝑤𝑖𝑛𝑛</m:t>
                        </m:r>
                        <m:r>
                          <a:rPr lang="de-DE" sz="1400" b="0" i="1">
                            <a:latin typeface="Cambria Math" panose="02040503050406030204" pitchFamily="18" charset="0"/>
                          </a:rPr>
                          <m:t>/</m:t>
                        </m:r>
                        <m:r>
                          <a:rPr lang="de-DE" sz="1400" b="0" i="1">
                            <a:latin typeface="Cambria Math" panose="02040503050406030204" pitchFamily="18" charset="0"/>
                          </a:rPr>
                          <m:t>𝑉𝑒𝑟𝑙𝑢𝑠𝑡</m:t>
                        </m:r>
                        <m:r>
                          <a:rPr lang="de-DE" sz="1400" b="0" i="1">
                            <a:latin typeface="Cambria Math" panose="02040503050406030204" pitchFamily="18" charset="0"/>
                          </a:rPr>
                          <m:t>]</m:t>
                        </m:r>
                      </m:num>
                      <m:den>
                        <m:r>
                          <a:rPr lang="de-DE" sz="1400" b="0" i="1">
                            <a:latin typeface="Cambria Math" panose="02040503050406030204" pitchFamily="18" charset="0"/>
                          </a:rPr>
                          <m:t>𝐼𝑛𝑣𝑒𝑠𝑡𝑖𝑡𝑖𝑜𝑛</m:t>
                        </m:r>
                      </m:den>
                    </m:f>
                  </m:oMath>
                </m:oMathPara>
              </a14:m>
              <a:endParaRPr lang="de-DE" sz="1400"/>
            </a:p>
          </xdr:txBody>
        </xdr:sp>
      </mc:Choice>
      <mc:Fallback xmlns="">
        <xdr:sp macro="" textlink="">
          <xdr:nvSpPr>
            <xdr:cNvPr id="12" name="Textfeld 11"/>
            <xdr:cNvSpPr txBox="1"/>
          </xdr:nvSpPr>
          <xdr:spPr>
            <a:xfrm>
              <a:off x="3710940" y="6096000"/>
              <a:ext cx="2889536" cy="487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DE" sz="1400" b="1" i="0">
                  <a:latin typeface="Cambria Math" panose="02040503050406030204" pitchFamily="18" charset="0"/>
                </a:rPr>
                <a:t>𝑹𝑶𝑰</a:t>
              </a:r>
              <a:r>
                <a:rPr lang="de-DE" sz="1400" i="0">
                  <a:latin typeface="Cambria Math" panose="02040503050406030204" pitchFamily="18" charset="0"/>
                </a:rPr>
                <a:t>=(</a:t>
              </a:r>
              <a:r>
                <a:rPr lang="de-DE" sz="1400" b="0" i="0">
                  <a:latin typeface="Cambria Math" panose="02040503050406030204" pitchFamily="18" charset="0"/>
                </a:rPr>
                <a:t>𝑃𝐿 [𝐺𝑒𝑤𝑖𝑛𝑛/𝑉𝑒𝑟𝑙𝑢𝑠𝑡])/𝐼𝑛𝑣𝑒𝑠𝑡𝑖𝑡𝑖𝑜𝑛</a:t>
              </a:r>
              <a:endParaRPr lang="de-DE" sz="1400"/>
            </a:p>
          </xdr:txBody>
        </xdr:sp>
      </mc:Fallback>
    </mc:AlternateContent>
    <xdr:clientData/>
  </xdr:oneCellAnchor>
  <xdr:oneCellAnchor>
    <xdr:from>
      <xdr:col>5</xdr:col>
      <xdr:colOff>0</xdr:colOff>
      <xdr:row>42</xdr:row>
      <xdr:rowOff>0</xdr:rowOff>
    </xdr:from>
    <xdr:ext cx="2516156" cy="442278"/>
    <mc:AlternateContent xmlns:mc="http://schemas.openxmlformats.org/markup-compatibility/2006" xmlns:a14="http://schemas.microsoft.com/office/drawing/2010/main">
      <mc:Choice Requires="a14">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3962400" y="804672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de-DE" sz="1400" i="1">
                            <a:latin typeface="Cambria Math" panose="02040503050406030204" pitchFamily="18" charset="0"/>
                          </a:rPr>
                        </m:ctrlPr>
                      </m:fPr>
                      <m:num>
                        <m:r>
                          <a:rPr lang="de-DE" sz="1400" b="0" i="1">
                            <a:latin typeface="Cambria Math" panose="02040503050406030204" pitchFamily="18" charset="0"/>
                          </a:rPr>
                          <m:t>65 €</m:t>
                        </m:r>
                      </m:num>
                      <m:den>
                        <m:r>
                          <a:rPr lang="de-DE" sz="1400" b="0" i="1">
                            <a:latin typeface="Cambria Math" panose="02040503050406030204" pitchFamily="18" charset="0"/>
                          </a:rPr>
                          <m:t>200€</m:t>
                        </m:r>
                      </m:den>
                    </m:f>
                    <m:r>
                      <a:rPr lang="de-DE" sz="1400" i="1">
                        <a:solidFill>
                          <a:schemeClr val="tx1"/>
                        </a:solidFill>
                        <a:effectLst/>
                        <a:latin typeface="Cambria Math" panose="02040503050406030204" pitchFamily="18" charset="0"/>
                        <a:ea typeface="+mn-ea"/>
                        <a:cs typeface="+mn-cs"/>
                      </a:rPr>
                      <m:t>=</m:t>
                    </m:r>
                    <m:r>
                      <a:rPr lang="de-DE" sz="1400" b="0" i="1">
                        <a:solidFill>
                          <a:schemeClr val="tx1"/>
                        </a:solidFill>
                        <a:effectLst/>
                        <a:latin typeface="Cambria Math" panose="02040503050406030204" pitchFamily="18" charset="0"/>
                        <a:ea typeface="+mn-ea"/>
                        <a:cs typeface="+mn-cs"/>
                      </a:rPr>
                      <m:t>0,325=32,5%</m:t>
                    </m:r>
                  </m:oMath>
                </m:oMathPara>
              </a14:m>
              <a:endParaRPr lang="de-DE" sz="1400"/>
            </a:p>
          </xdr:txBody>
        </xdr:sp>
      </mc:Choice>
      <mc:Fallback xmlns="">
        <xdr:sp macro="" textlink="">
          <xdr:nvSpPr>
            <xdr:cNvPr id="14" name="Textfeld 13"/>
            <xdr:cNvSpPr txBox="1"/>
          </xdr:nvSpPr>
          <xdr:spPr>
            <a:xfrm>
              <a:off x="3962400" y="804672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DE" sz="1400" i="0">
                  <a:latin typeface="Cambria Math" panose="02040503050406030204" pitchFamily="18" charset="0"/>
                </a:rPr>
                <a:t>(</a:t>
              </a:r>
              <a:r>
                <a:rPr lang="de-DE" sz="1400" b="0" i="0">
                  <a:latin typeface="Cambria Math" panose="02040503050406030204" pitchFamily="18" charset="0"/>
                </a:rPr>
                <a:t>65 €)/200€</a:t>
              </a:r>
              <a:r>
                <a:rPr lang="de-DE" sz="140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0,325=32,5%</a:t>
              </a:r>
              <a:endParaRPr lang="de-DE" sz="1400"/>
            </a:p>
          </xdr:txBody>
        </xdr:sp>
      </mc:Fallback>
    </mc:AlternateContent>
    <xdr:clientData/>
  </xdr:oneCellAnchor>
  <xdr:oneCellAnchor>
    <xdr:from>
      <xdr:col>5</xdr:col>
      <xdr:colOff>53340</xdr:colOff>
      <xdr:row>78</xdr:row>
      <xdr:rowOff>121920</xdr:rowOff>
    </xdr:from>
    <xdr:ext cx="3025140" cy="495300"/>
    <mc:AlternateContent xmlns:mc="http://schemas.openxmlformats.org/markup-compatibility/2006" xmlns:a14="http://schemas.microsoft.com/office/drawing/2010/main">
      <mc:Choice Requires="a14">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4015740" y="14386560"/>
              <a:ext cx="302514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DE" sz="1400" b="1" i="1">
                        <a:latin typeface="Cambria Math" panose="02040503050406030204" pitchFamily="18" charset="0"/>
                      </a:rPr>
                      <m:t>𝑹𝒆𝒏𝒕𝒂𝒃𝒊𝒍𝒊𝒕</m:t>
                    </m:r>
                    <m:r>
                      <a:rPr lang="de-DE" sz="1400" b="1" i="1">
                        <a:latin typeface="Cambria Math" panose="02040503050406030204" pitchFamily="18" charset="0"/>
                      </a:rPr>
                      <m:t>ä</m:t>
                    </m:r>
                    <m:r>
                      <a:rPr lang="de-DE" sz="1400" b="1" i="1">
                        <a:latin typeface="Cambria Math" panose="02040503050406030204" pitchFamily="18" charset="0"/>
                      </a:rPr>
                      <m:t>𝒕</m:t>
                    </m:r>
                    <m:r>
                      <a:rPr lang="de-DE" sz="1400" i="1">
                        <a:latin typeface="Cambria Math" panose="02040503050406030204" pitchFamily="18" charset="0"/>
                      </a:rPr>
                      <m:t>=</m:t>
                    </m:r>
                    <m:f>
                      <m:fPr>
                        <m:ctrlPr>
                          <a:rPr lang="de-DE" sz="1400" i="1">
                            <a:latin typeface="Cambria Math" panose="02040503050406030204" pitchFamily="18" charset="0"/>
                          </a:rPr>
                        </m:ctrlPr>
                      </m:fPr>
                      <m:num>
                        <m:r>
                          <a:rPr lang="de-DE" sz="1400" b="0" i="1">
                            <a:latin typeface="Cambria Math" panose="02040503050406030204" pitchFamily="18" charset="0"/>
                          </a:rPr>
                          <m:t>𝑃𝐿</m:t>
                        </m:r>
                        <m:r>
                          <a:rPr lang="de-DE" sz="1400" b="0" i="1">
                            <a:latin typeface="Cambria Math" panose="02040503050406030204" pitchFamily="18" charset="0"/>
                          </a:rPr>
                          <m:t> [</m:t>
                        </m:r>
                        <m:r>
                          <a:rPr lang="de-DE" sz="1400" b="0" i="1">
                            <a:latin typeface="Cambria Math" panose="02040503050406030204" pitchFamily="18" charset="0"/>
                          </a:rPr>
                          <m:t>𝐺𝑒𝑤𝑖𝑛𝑛</m:t>
                        </m:r>
                        <m:r>
                          <a:rPr lang="de-DE" sz="1400" b="0" i="1">
                            <a:latin typeface="Cambria Math" panose="02040503050406030204" pitchFamily="18" charset="0"/>
                          </a:rPr>
                          <m:t>/</m:t>
                        </m:r>
                        <m:r>
                          <a:rPr lang="de-DE" sz="1400" b="0" i="1">
                            <a:latin typeface="Cambria Math" panose="02040503050406030204" pitchFamily="18" charset="0"/>
                          </a:rPr>
                          <m:t>𝑉𝑒𝑟𝑙𝑢𝑠𝑡</m:t>
                        </m:r>
                        <m:r>
                          <a:rPr lang="de-DE" sz="1400" b="0" i="1">
                            <a:latin typeface="Cambria Math" panose="02040503050406030204" pitchFamily="18" charset="0"/>
                          </a:rPr>
                          <m:t>]</m:t>
                        </m:r>
                      </m:num>
                      <m:den>
                        <m:r>
                          <a:rPr lang="de-DE" sz="1100" b="0" i="1">
                            <a:solidFill>
                              <a:schemeClr val="tx1"/>
                            </a:solidFill>
                            <a:effectLst/>
                            <a:latin typeface="Cambria Math" panose="02040503050406030204" pitchFamily="18" charset="0"/>
                            <a:ea typeface="+mn-ea"/>
                            <a:cs typeface="+mn-cs"/>
                          </a:rPr>
                          <m:t>∑</m:t>
                        </m:r>
                        <m:r>
                          <a:rPr lang="de-DE" sz="1100" b="0" i="1">
                            <a:solidFill>
                              <a:schemeClr val="tx1"/>
                            </a:solidFill>
                            <a:effectLst/>
                            <a:latin typeface="Cambria Math" panose="02040503050406030204" pitchFamily="18" charset="0"/>
                            <a:ea typeface="+mn-ea"/>
                            <a:cs typeface="+mn-cs"/>
                          </a:rPr>
                          <m:t>𝑀𝐿</m:t>
                        </m:r>
                        <m:r>
                          <a:rPr lang="de-DE" sz="1100" b="0" i="1">
                            <a:solidFill>
                              <a:schemeClr val="tx1"/>
                            </a:solidFill>
                            <a:effectLst/>
                            <a:latin typeface="Cambria Math" panose="02040503050406030204" pitchFamily="18" charset="0"/>
                            <a:ea typeface="+mn-ea"/>
                            <a:cs typeface="+mn-cs"/>
                          </a:rPr>
                          <m:t> {</m:t>
                        </m:r>
                        <m:r>
                          <a:rPr lang="de-DE" sz="1100" b="0" i="1">
                            <a:solidFill>
                              <a:schemeClr val="tx1"/>
                            </a:solidFill>
                            <a:effectLst/>
                            <a:latin typeface="Cambria Math" panose="02040503050406030204" pitchFamily="18" charset="0"/>
                            <a:ea typeface="+mn-ea"/>
                            <a:cs typeface="+mn-cs"/>
                          </a:rPr>
                          <m:t>𝐺𝑒𝑙𝑑</m:t>
                        </m:r>
                        <m:r>
                          <a:rPr lang="de-DE" sz="1100" b="0" i="1">
                            <a:solidFill>
                              <a:schemeClr val="tx1"/>
                            </a:solidFill>
                            <a:effectLst/>
                            <a:latin typeface="Cambria Math" panose="02040503050406030204" pitchFamily="18" charset="0"/>
                            <a:ea typeface="+mn-ea"/>
                            <a:cs typeface="+mn-cs"/>
                          </a:rPr>
                          <m:t> </m:t>
                        </m:r>
                        <m:r>
                          <a:rPr lang="de-DE" sz="1100" b="0" i="1">
                            <a:solidFill>
                              <a:schemeClr val="tx1"/>
                            </a:solidFill>
                            <a:effectLst/>
                            <a:latin typeface="Cambria Math" panose="02040503050406030204" pitchFamily="18" charset="0"/>
                            <a:ea typeface="+mn-ea"/>
                            <a:cs typeface="+mn-cs"/>
                          </a:rPr>
                          <m:t>𝑣𝑒𝑟𝑙𝑜𝑟𝑒𝑛</m:t>
                        </m:r>
                        <m:r>
                          <a:rPr lang="de-DE" sz="1100" b="0" i="1">
                            <a:solidFill>
                              <a:schemeClr val="tx1"/>
                            </a:solidFill>
                            <a:effectLst/>
                            <a:latin typeface="Cambria Math" panose="02040503050406030204" pitchFamily="18" charset="0"/>
                            <a:ea typeface="+mn-ea"/>
                            <a:cs typeface="+mn-cs"/>
                          </a:rPr>
                          <m:t>]</m:t>
                        </m:r>
                      </m:den>
                    </m:f>
                  </m:oMath>
                </m:oMathPara>
              </a14:m>
              <a:endParaRPr lang="de-DE" sz="1400"/>
            </a:p>
          </xdr:txBody>
        </xdr:sp>
      </mc:Choice>
      <mc:Fallback xmlns="">
        <xdr:sp macro="" textlink="">
          <xdr:nvSpPr>
            <xdr:cNvPr id="20" name="Textfeld 19"/>
            <xdr:cNvSpPr txBox="1"/>
          </xdr:nvSpPr>
          <xdr:spPr>
            <a:xfrm>
              <a:off x="4015740" y="14386560"/>
              <a:ext cx="302514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DE" sz="1400" b="1" i="0">
                  <a:latin typeface="Cambria Math" panose="02040503050406030204" pitchFamily="18" charset="0"/>
                </a:rPr>
                <a:t>𝑹𝒆𝒏𝒕𝒂𝒃𝒊𝒍𝒊𝒕ä𝒕</a:t>
              </a:r>
              <a:r>
                <a:rPr lang="de-DE" sz="1400" i="0">
                  <a:latin typeface="Cambria Math" panose="02040503050406030204" pitchFamily="18" charset="0"/>
                </a:rPr>
                <a:t>=(</a:t>
              </a:r>
              <a:r>
                <a:rPr lang="de-DE" sz="1400" b="0" i="0">
                  <a:latin typeface="Cambria Math" panose="02040503050406030204" pitchFamily="18" charset="0"/>
                </a:rPr>
                <a:t>𝑃𝐿 [𝐺𝑒𝑤𝑖𝑛𝑛/𝑉𝑒𝑟𝑙𝑢𝑠𝑡])/(</a:t>
              </a:r>
              <a:r>
                <a:rPr lang="de-DE" sz="1100" b="0" i="0">
                  <a:solidFill>
                    <a:schemeClr val="tx1"/>
                  </a:solidFill>
                  <a:effectLst/>
                  <a:latin typeface="+mn-lt"/>
                  <a:ea typeface="+mn-ea"/>
                  <a:cs typeface="+mn-cs"/>
                </a:rPr>
                <a:t>∑𝑀</a:t>
              </a:r>
              <a:r>
                <a:rPr lang="de-DE" sz="1100" b="0" i="0">
                  <a:solidFill>
                    <a:schemeClr val="tx1"/>
                  </a:solidFill>
                  <a:effectLst/>
                  <a:latin typeface="Cambria Math" panose="02040503050406030204" pitchFamily="18" charset="0"/>
                  <a:ea typeface="+mn-ea"/>
                  <a:cs typeface="+mn-cs"/>
                </a:rPr>
                <a:t>𝐿</a:t>
              </a:r>
              <a:r>
                <a:rPr lang="de-DE" sz="1100" b="0" i="0">
                  <a:solidFill>
                    <a:schemeClr val="tx1"/>
                  </a:solidFill>
                  <a:effectLst/>
                  <a:latin typeface="+mn-lt"/>
                  <a:ea typeface="+mn-ea"/>
                  <a:cs typeface="+mn-cs"/>
                </a:rPr>
                <a:t> {</a:t>
              </a:r>
              <a:r>
                <a:rPr lang="de-DE" sz="1100" b="0" i="0">
                  <a:solidFill>
                    <a:schemeClr val="tx1"/>
                  </a:solidFill>
                  <a:effectLst/>
                  <a:latin typeface="Cambria Math" panose="02040503050406030204" pitchFamily="18" charset="0"/>
                  <a:ea typeface="+mn-ea"/>
                  <a:cs typeface="+mn-cs"/>
                </a:rPr>
                <a:t>𝐺𝑒𝑙𝑑 𝑣𝑒𝑟𝑙𝑜𝑟𝑒𝑛</a:t>
              </a:r>
              <a:r>
                <a:rPr lang="de-DE" sz="1100" b="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a:t>
              </a:r>
              <a:endParaRPr lang="de-DE" sz="1400"/>
            </a:p>
          </xdr:txBody>
        </xdr:sp>
      </mc:Fallback>
    </mc:AlternateContent>
    <xdr:clientData/>
  </xdr:oneCellAnchor>
  <xdr:oneCellAnchor>
    <xdr:from>
      <xdr:col>7</xdr:col>
      <xdr:colOff>464820</xdr:colOff>
      <xdr:row>89</xdr:row>
      <xdr:rowOff>22860</xdr:rowOff>
    </xdr:from>
    <xdr:ext cx="2516156" cy="442278"/>
    <mc:AlternateContent xmlns:mc="http://schemas.openxmlformats.org/markup-compatibility/2006" xmlns:a14="http://schemas.microsoft.com/office/drawing/2010/main">
      <mc:Choice Requires="a14">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6012180" y="1629918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de-DE" sz="1400" i="1">
                            <a:latin typeface="Cambria Math" panose="02040503050406030204" pitchFamily="18" charset="0"/>
                          </a:rPr>
                        </m:ctrlPr>
                      </m:fPr>
                      <m:num>
                        <m:r>
                          <a:rPr lang="de-DE" sz="1400" b="0" i="1">
                            <a:latin typeface="Cambria Math" panose="02040503050406030204" pitchFamily="18" charset="0"/>
                          </a:rPr>
                          <m:t>65 €</m:t>
                        </m:r>
                      </m:num>
                      <m:den>
                        <m:r>
                          <a:rPr lang="de-DE" sz="1400" b="0" i="1">
                            <a:latin typeface="Cambria Math" panose="02040503050406030204" pitchFamily="18" charset="0"/>
                          </a:rPr>
                          <m:t>100€</m:t>
                        </m:r>
                      </m:den>
                    </m:f>
                    <m:r>
                      <a:rPr lang="de-DE" sz="1400" i="1">
                        <a:solidFill>
                          <a:schemeClr val="tx1"/>
                        </a:solidFill>
                        <a:effectLst/>
                        <a:latin typeface="Cambria Math" panose="02040503050406030204" pitchFamily="18" charset="0"/>
                        <a:ea typeface="+mn-ea"/>
                        <a:cs typeface="+mn-cs"/>
                      </a:rPr>
                      <m:t>=</m:t>
                    </m:r>
                    <m:r>
                      <a:rPr lang="de-DE" sz="1400" b="0" i="1">
                        <a:solidFill>
                          <a:schemeClr val="tx1"/>
                        </a:solidFill>
                        <a:effectLst/>
                        <a:latin typeface="Cambria Math" panose="02040503050406030204" pitchFamily="18" charset="0"/>
                        <a:ea typeface="+mn-ea"/>
                        <a:cs typeface="+mn-cs"/>
                      </a:rPr>
                      <m:t>0,65=65%</m:t>
                    </m:r>
                  </m:oMath>
                </m:oMathPara>
              </a14:m>
              <a:endParaRPr lang="de-DE" sz="1400"/>
            </a:p>
          </xdr:txBody>
        </xdr:sp>
      </mc:Choice>
      <mc:Fallback xmlns="">
        <xdr:sp macro="" textlink="">
          <xdr:nvSpPr>
            <xdr:cNvPr id="22" name="Textfeld 21"/>
            <xdr:cNvSpPr txBox="1"/>
          </xdr:nvSpPr>
          <xdr:spPr>
            <a:xfrm>
              <a:off x="6012180" y="1629918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DE" sz="1400" i="0">
                  <a:latin typeface="Cambria Math" panose="02040503050406030204" pitchFamily="18" charset="0"/>
                </a:rPr>
                <a:t>(</a:t>
              </a:r>
              <a:r>
                <a:rPr lang="de-DE" sz="1400" b="0" i="0">
                  <a:latin typeface="Cambria Math" panose="02040503050406030204" pitchFamily="18" charset="0"/>
                </a:rPr>
                <a:t>65 €)/100€</a:t>
              </a:r>
              <a:r>
                <a:rPr lang="de-DE" sz="140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0,65=65%</a:t>
              </a:r>
              <a:endParaRPr lang="de-DE" sz="1400"/>
            </a:p>
          </xdr:txBody>
        </xdr:sp>
      </mc:Fallback>
    </mc:AlternateContent>
    <xdr:clientData/>
  </xdr:oneCellAnchor>
  <xdr:oneCellAnchor>
    <xdr:from>
      <xdr:col>2</xdr:col>
      <xdr:colOff>754380</xdr:colOff>
      <xdr:row>103</xdr:row>
      <xdr:rowOff>144780</xdr:rowOff>
    </xdr:from>
    <xdr:ext cx="2516156" cy="442278"/>
    <mc:AlternateContent xmlns:mc="http://schemas.openxmlformats.org/markup-compatibility/2006" xmlns:a14="http://schemas.microsoft.com/office/drawing/2010/main">
      <mc:Choice Requires="a14">
        <xdr:sp macro="" textlink="">
          <xdr:nvSpPr>
            <xdr:cNvPr id="26" name="Textfeld 25">
              <a:extLst>
                <a:ext uri="{FF2B5EF4-FFF2-40B4-BE49-F238E27FC236}">
                  <a16:creationId xmlns:a16="http://schemas.microsoft.com/office/drawing/2014/main" id="{00000000-0008-0000-0100-00001A000000}"/>
                </a:ext>
              </a:extLst>
            </xdr:cNvPr>
            <xdr:cNvSpPr txBox="1"/>
          </xdr:nvSpPr>
          <xdr:spPr>
            <a:xfrm>
              <a:off x="2339340" y="2007870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de-DE" sz="1400" i="1">
                            <a:latin typeface="Cambria Math" panose="02040503050406030204" pitchFamily="18" charset="0"/>
                          </a:rPr>
                        </m:ctrlPr>
                      </m:fPr>
                      <m:num>
                        <m:r>
                          <a:rPr lang="de-DE" sz="1400" b="0" i="1">
                            <a:latin typeface="Cambria Math" panose="02040503050406030204" pitchFamily="18" charset="0"/>
                          </a:rPr>
                          <m:t>65 €</m:t>
                        </m:r>
                      </m:num>
                      <m:den>
                        <m:r>
                          <a:rPr lang="de-DE" sz="1400" b="0" i="1">
                            <a:latin typeface="Cambria Math" panose="02040503050406030204" pitchFamily="18" charset="0"/>
                          </a:rPr>
                          <m:t>760€</m:t>
                        </m:r>
                      </m:den>
                    </m:f>
                    <m:r>
                      <a:rPr lang="de-DE" sz="1400" i="1">
                        <a:solidFill>
                          <a:schemeClr val="tx1"/>
                        </a:solidFill>
                        <a:effectLst/>
                        <a:latin typeface="Cambria Math" panose="02040503050406030204" pitchFamily="18" charset="0"/>
                        <a:ea typeface="+mn-ea"/>
                        <a:cs typeface="+mn-cs"/>
                      </a:rPr>
                      <m:t>=</m:t>
                    </m:r>
                    <m:r>
                      <a:rPr lang="de-DE" sz="1400" b="0" i="1">
                        <a:solidFill>
                          <a:schemeClr val="tx1"/>
                        </a:solidFill>
                        <a:effectLst/>
                        <a:latin typeface="Cambria Math" panose="02040503050406030204" pitchFamily="18" charset="0"/>
                        <a:ea typeface="+mn-ea"/>
                        <a:cs typeface="+mn-cs"/>
                      </a:rPr>
                      <m:t>0,0855=8,55%</m:t>
                    </m:r>
                  </m:oMath>
                </m:oMathPara>
              </a14:m>
              <a:endParaRPr lang="de-DE" sz="1400"/>
            </a:p>
          </xdr:txBody>
        </xdr:sp>
      </mc:Choice>
      <mc:Fallback xmlns="">
        <xdr:sp macro="" textlink="">
          <xdr:nvSpPr>
            <xdr:cNvPr id="26" name="Textfeld 25"/>
            <xdr:cNvSpPr txBox="1"/>
          </xdr:nvSpPr>
          <xdr:spPr>
            <a:xfrm>
              <a:off x="2339340" y="2007870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DE" sz="1400" i="0">
                  <a:latin typeface="Cambria Math" panose="02040503050406030204" pitchFamily="18" charset="0"/>
                </a:rPr>
                <a:t>(</a:t>
              </a:r>
              <a:r>
                <a:rPr lang="de-DE" sz="1400" b="0" i="0">
                  <a:latin typeface="Cambria Math" panose="02040503050406030204" pitchFamily="18" charset="0"/>
                </a:rPr>
                <a:t>65 €)/760€</a:t>
              </a:r>
              <a:r>
                <a:rPr lang="de-DE" sz="140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0,0855=8,55%</a:t>
              </a:r>
              <a:endParaRPr lang="de-DE" sz="1400"/>
            </a:p>
          </xdr:txBody>
        </xdr:sp>
      </mc:Fallback>
    </mc:AlternateContent>
    <xdr:clientData/>
  </xdr:oneCellAnchor>
  <xdr:oneCellAnchor>
    <xdr:from>
      <xdr:col>7</xdr:col>
      <xdr:colOff>571500</xdr:colOff>
      <xdr:row>103</xdr:row>
      <xdr:rowOff>152400</xdr:rowOff>
    </xdr:from>
    <xdr:ext cx="2516156" cy="442278"/>
    <mc:AlternateContent xmlns:mc="http://schemas.openxmlformats.org/markup-compatibility/2006" xmlns:a14="http://schemas.microsoft.com/office/drawing/2010/main">
      <mc:Choice Requires="a14">
        <xdr:sp macro="" textlink="">
          <xdr:nvSpPr>
            <xdr:cNvPr id="28" name="Textfeld 27">
              <a:extLst>
                <a:ext uri="{FF2B5EF4-FFF2-40B4-BE49-F238E27FC236}">
                  <a16:creationId xmlns:a16="http://schemas.microsoft.com/office/drawing/2014/main" id="{00000000-0008-0000-0100-00001C000000}"/>
                </a:ext>
              </a:extLst>
            </xdr:cNvPr>
            <xdr:cNvSpPr txBox="1"/>
          </xdr:nvSpPr>
          <xdr:spPr>
            <a:xfrm>
              <a:off x="6118860" y="2008632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de-DE" sz="1400" i="1">
                            <a:latin typeface="Cambria Math" panose="02040503050406030204" pitchFamily="18" charset="0"/>
                          </a:rPr>
                        </m:ctrlPr>
                      </m:fPr>
                      <m:num>
                        <m:r>
                          <a:rPr lang="de-DE" sz="1400" b="0" i="1">
                            <a:latin typeface="Cambria Math" panose="02040503050406030204" pitchFamily="18" charset="0"/>
                          </a:rPr>
                          <m:t>65 €</m:t>
                        </m:r>
                      </m:num>
                      <m:den>
                        <m:r>
                          <a:rPr lang="de-DE" sz="1400" b="0" i="1">
                            <a:latin typeface="Cambria Math" panose="02040503050406030204" pitchFamily="18" charset="0"/>
                          </a:rPr>
                          <m:t>200€</m:t>
                        </m:r>
                      </m:den>
                    </m:f>
                    <m:r>
                      <a:rPr lang="de-DE" sz="1400" i="1">
                        <a:solidFill>
                          <a:schemeClr val="tx1"/>
                        </a:solidFill>
                        <a:effectLst/>
                        <a:latin typeface="Cambria Math" panose="02040503050406030204" pitchFamily="18" charset="0"/>
                        <a:ea typeface="+mn-ea"/>
                        <a:cs typeface="+mn-cs"/>
                      </a:rPr>
                      <m:t>=</m:t>
                    </m:r>
                    <m:r>
                      <a:rPr lang="de-DE" sz="1400" b="0" i="1">
                        <a:solidFill>
                          <a:schemeClr val="tx1"/>
                        </a:solidFill>
                        <a:effectLst/>
                        <a:latin typeface="Cambria Math" panose="02040503050406030204" pitchFamily="18" charset="0"/>
                        <a:ea typeface="+mn-ea"/>
                        <a:cs typeface="+mn-cs"/>
                      </a:rPr>
                      <m:t>0,325=32,5%</m:t>
                    </m:r>
                  </m:oMath>
                </m:oMathPara>
              </a14:m>
              <a:endParaRPr lang="de-DE" sz="1400"/>
            </a:p>
          </xdr:txBody>
        </xdr:sp>
      </mc:Choice>
      <mc:Fallback xmlns="">
        <xdr:sp macro="" textlink="">
          <xdr:nvSpPr>
            <xdr:cNvPr id="28" name="Textfeld 27"/>
            <xdr:cNvSpPr txBox="1"/>
          </xdr:nvSpPr>
          <xdr:spPr>
            <a:xfrm>
              <a:off x="6118860" y="2008632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DE" sz="1400" i="0">
                  <a:latin typeface="Cambria Math" panose="02040503050406030204" pitchFamily="18" charset="0"/>
                </a:rPr>
                <a:t>(</a:t>
              </a:r>
              <a:r>
                <a:rPr lang="de-DE" sz="1400" b="0" i="0">
                  <a:latin typeface="Cambria Math" panose="02040503050406030204" pitchFamily="18" charset="0"/>
                </a:rPr>
                <a:t>65 €)/200€</a:t>
              </a:r>
              <a:r>
                <a:rPr lang="de-DE" sz="140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0,325=32,5%</a:t>
              </a:r>
              <a:endParaRPr lang="de-DE" sz="1400"/>
            </a:p>
          </xdr:txBody>
        </xdr:sp>
      </mc:Fallback>
    </mc:AlternateContent>
    <xdr:clientData/>
  </xdr:oneCellAnchor>
  <xdr:oneCellAnchor>
    <xdr:from>
      <xdr:col>12</xdr:col>
      <xdr:colOff>640080</xdr:colOff>
      <xdr:row>103</xdr:row>
      <xdr:rowOff>121920</xdr:rowOff>
    </xdr:from>
    <xdr:ext cx="2516156" cy="442278"/>
    <mc:AlternateContent xmlns:mc="http://schemas.openxmlformats.org/markup-compatibility/2006" xmlns:a14="http://schemas.microsoft.com/office/drawing/2010/main">
      <mc:Choice Requires="a14">
        <xdr:sp macro="" textlink="">
          <xdr:nvSpPr>
            <xdr:cNvPr id="29" name="Textfeld 28">
              <a:extLst>
                <a:ext uri="{FF2B5EF4-FFF2-40B4-BE49-F238E27FC236}">
                  <a16:creationId xmlns:a16="http://schemas.microsoft.com/office/drawing/2014/main" id="{00000000-0008-0000-0100-00001D000000}"/>
                </a:ext>
              </a:extLst>
            </xdr:cNvPr>
            <xdr:cNvSpPr txBox="1"/>
          </xdr:nvSpPr>
          <xdr:spPr>
            <a:xfrm>
              <a:off x="10149840" y="2005584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de-DE" sz="1400" i="1">
                            <a:latin typeface="Cambria Math" panose="02040503050406030204" pitchFamily="18" charset="0"/>
                          </a:rPr>
                        </m:ctrlPr>
                      </m:fPr>
                      <m:num>
                        <m:r>
                          <a:rPr lang="de-DE" sz="1400" b="0" i="1">
                            <a:latin typeface="Cambria Math" panose="02040503050406030204" pitchFamily="18" charset="0"/>
                          </a:rPr>
                          <m:t>65 €</m:t>
                        </m:r>
                      </m:num>
                      <m:den>
                        <m:r>
                          <a:rPr lang="de-DE" sz="1400" b="0" i="1">
                            <a:latin typeface="Cambria Math" panose="02040503050406030204" pitchFamily="18" charset="0"/>
                          </a:rPr>
                          <m:t>100€</m:t>
                        </m:r>
                      </m:den>
                    </m:f>
                    <m:r>
                      <a:rPr lang="de-DE" sz="1400" i="1">
                        <a:solidFill>
                          <a:schemeClr val="tx1"/>
                        </a:solidFill>
                        <a:effectLst/>
                        <a:latin typeface="Cambria Math" panose="02040503050406030204" pitchFamily="18" charset="0"/>
                        <a:ea typeface="+mn-ea"/>
                        <a:cs typeface="+mn-cs"/>
                      </a:rPr>
                      <m:t>=</m:t>
                    </m:r>
                    <m:r>
                      <a:rPr lang="de-DE" sz="1400" b="0" i="1">
                        <a:solidFill>
                          <a:schemeClr val="tx1"/>
                        </a:solidFill>
                        <a:effectLst/>
                        <a:latin typeface="Cambria Math" panose="02040503050406030204" pitchFamily="18" charset="0"/>
                        <a:ea typeface="+mn-ea"/>
                        <a:cs typeface="+mn-cs"/>
                      </a:rPr>
                      <m:t>0,65=65%</m:t>
                    </m:r>
                  </m:oMath>
                </m:oMathPara>
              </a14:m>
              <a:endParaRPr lang="de-DE" sz="1400"/>
            </a:p>
          </xdr:txBody>
        </xdr:sp>
      </mc:Choice>
      <mc:Fallback xmlns="">
        <xdr:sp macro="" textlink="">
          <xdr:nvSpPr>
            <xdr:cNvPr id="29" name="Textfeld 28"/>
            <xdr:cNvSpPr txBox="1"/>
          </xdr:nvSpPr>
          <xdr:spPr>
            <a:xfrm>
              <a:off x="10149840" y="20055840"/>
              <a:ext cx="2516156" cy="44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DE" sz="1400" i="0">
                  <a:latin typeface="Cambria Math" panose="02040503050406030204" pitchFamily="18" charset="0"/>
                </a:rPr>
                <a:t>(</a:t>
              </a:r>
              <a:r>
                <a:rPr lang="de-DE" sz="1400" b="0" i="0">
                  <a:latin typeface="Cambria Math" panose="02040503050406030204" pitchFamily="18" charset="0"/>
                </a:rPr>
                <a:t>65 €)/100€</a:t>
              </a:r>
              <a:r>
                <a:rPr lang="de-DE" sz="1400" i="0">
                  <a:solidFill>
                    <a:schemeClr val="tx1"/>
                  </a:solidFill>
                  <a:effectLst/>
                  <a:latin typeface="+mn-lt"/>
                  <a:ea typeface="+mn-ea"/>
                  <a:cs typeface="+mn-cs"/>
                </a:rPr>
                <a:t>=</a:t>
              </a:r>
              <a:r>
                <a:rPr lang="de-DE" sz="1400" b="0" i="0">
                  <a:solidFill>
                    <a:schemeClr val="tx1"/>
                  </a:solidFill>
                  <a:effectLst/>
                  <a:latin typeface="Cambria Math" panose="02040503050406030204" pitchFamily="18" charset="0"/>
                  <a:ea typeface="+mn-ea"/>
                  <a:cs typeface="+mn-cs"/>
                </a:rPr>
                <a:t>0,65=65%</a:t>
              </a:r>
              <a:endParaRPr lang="de-DE" sz="14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0</xdr:row>
          <xdr:rowOff>99060</xdr:rowOff>
        </xdr:from>
        <xdr:to>
          <xdr:col>8</xdr:col>
          <xdr:colOff>518160</xdr:colOff>
          <xdr:row>2</xdr:row>
          <xdr:rowOff>83820</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de-DE" sz="800" b="0" i="0" u="none" strike="noStrike" baseline="0">
                  <a:solidFill>
                    <a:srgbClr val="000000"/>
                  </a:solidFill>
                  <a:latin typeface="Segoe UI"/>
                  <a:cs typeface="Segoe UI"/>
                </a:rPr>
                <a:t>Diagrammoptionen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345381</xdr:colOff>
          <xdr:row>0</xdr:row>
          <xdr:rowOff>135093</xdr:rowOff>
        </xdr:from>
        <xdr:to>
          <xdr:col>8</xdr:col>
          <xdr:colOff>204795</xdr:colOff>
          <xdr:row>2</xdr:row>
          <xdr:rowOff>47256</xdr:rowOff>
        </xdr:to>
        <xdr:grpSp>
          <xdr:nvGrpSpPr>
            <xdr:cNvPr id="3" name="Gruppieren 2">
              <a:extLst>
                <a:ext uri="{FF2B5EF4-FFF2-40B4-BE49-F238E27FC236}">
                  <a16:creationId xmlns:a16="http://schemas.microsoft.com/office/drawing/2014/main" id="{00000000-0008-0000-0200-000003000000}"/>
                </a:ext>
              </a:extLst>
            </xdr:cNvPr>
            <xdr:cNvGrpSpPr/>
          </xdr:nvGrpSpPr>
          <xdr:grpSpPr>
            <a:xfrm>
              <a:off x="4090404" y="135093"/>
              <a:ext cx="3179135" cy="278396"/>
              <a:chOff x="1898915" y="205976"/>
              <a:chExt cx="3025553" cy="633169"/>
            </a:xfrm>
          </xdr:grpSpPr>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1898915" y="349810"/>
                <a:ext cx="639135" cy="3281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Konto</a:t>
                </a:r>
              </a:p>
            </xdr:txBody>
          </xdr:sp>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2831805" y="282176"/>
                <a:ext cx="1065855" cy="4502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Risiko %</a:t>
                </a:r>
              </a:p>
            </xdr:txBody>
          </xdr:sp>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3760499" y="205976"/>
                <a:ext cx="1163969" cy="633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Profit / Loss %</a:t>
                </a:r>
              </a:p>
            </xdr:txBody>
          </xdr:sp>
        </xdr:grpSp>
        <xdr:clientData/>
      </xdr:twoCellAnchor>
    </mc:Choice>
    <mc:Fallback/>
  </mc:AlternateContent>
  <xdr:twoCellAnchor>
    <xdr:from>
      <xdr:col>0</xdr:col>
      <xdr:colOff>0</xdr:colOff>
      <xdr:row>4</xdr:row>
      <xdr:rowOff>147675</xdr:rowOff>
    </xdr:from>
    <xdr:to>
      <xdr:col>11</xdr:col>
      <xdr:colOff>59070</xdr:colOff>
      <xdr:row>22</xdr:row>
      <xdr:rowOff>147674</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975360</xdr:colOff>
      <xdr:row>0</xdr:row>
      <xdr:rowOff>0</xdr:rowOff>
    </xdr:from>
    <xdr:to>
      <xdr:col>9</xdr:col>
      <xdr:colOff>594360</xdr:colOff>
      <xdr:row>7</xdr:row>
      <xdr:rowOff>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3</xdr:col>
      <xdr:colOff>358140</xdr:colOff>
      <xdr:row>0</xdr:row>
      <xdr:rowOff>7620</xdr:rowOff>
    </xdr:from>
    <xdr:to>
      <xdr:col>13</xdr:col>
      <xdr:colOff>777240</xdr:colOff>
      <xdr:row>7</xdr:row>
      <xdr:rowOff>0</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121920</xdr:colOff>
      <xdr:row>0</xdr:row>
      <xdr:rowOff>0</xdr:rowOff>
    </xdr:from>
    <xdr:to>
      <xdr:col>22</xdr:col>
      <xdr:colOff>3307080</xdr:colOff>
      <xdr:row>6</xdr:row>
      <xdr:rowOff>76200</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640080</xdr:colOff>
      <xdr:row>21</xdr:row>
      <xdr:rowOff>0</xdr:rowOff>
    </xdr:from>
    <xdr:to>
      <xdr:col>25</xdr:col>
      <xdr:colOff>335280</xdr:colOff>
      <xdr:row>31</xdr:row>
      <xdr:rowOff>22860</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30480</xdr:colOff>
      <xdr:row>28</xdr:row>
      <xdr:rowOff>38100</xdr:rowOff>
    </xdr:from>
    <xdr:to>
      <xdr:col>25</xdr:col>
      <xdr:colOff>152400</xdr:colOff>
      <xdr:row>37</xdr:row>
      <xdr:rowOff>121920</xdr:rowOff>
    </xdr:to>
    <xdr:graphicFrame macro="">
      <xdr:nvGraphicFramePr>
        <xdr:cNvPr id="9" name="Diagramm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D64A-BD06-4D38-989C-53FE8ECB8274}">
  <dimension ref="A1:K280"/>
  <sheetViews>
    <sheetView showGridLines="0" workbookViewId="0">
      <pane ySplit="10" topLeftCell="A11" activePane="bottomLeft" state="frozen"/>
      <selection pane="bottomLeft" sqref="A1:B9"/>
    </sheetView>
  </sheetViews>
  <sheetFormatPr baseColWidth="10" defaultRowHeight="14.4" x14ac:dyDescent="0.3"/>
  <cols>
    <col min="1" max="1" width="4.109375" customWidth="1"/>
    <col min="3" max="3" width="14.5546875" bestFit="1" customWidth="1"/>
    <col min="4" max="4" width="11.77734375" customWidth="1"/>
    <col min="5" max="5" width="11.6640625" style="59" bestFit="1" customWidth="1"/>
    <col min="6" max="6" width="12.77734375" customWidth="1"/>
    <col min="7" max="7" width="15.109375" customWidth="1"/>
    <col min="8" max="8" width="16.33203125" customWidth="1"/>
  </cols>
  <sheetData>
    <row r="1" spans="1:11" ht="13.2" customHeight="1" thickBot="1" x14ac:dyDescent="0.35">
      <c r="A1" s="232" t="s">
        <v>141</v>
      </c>
      <c r="B1" s="233"/>
      <c r="C1" s="183"/>
      <c r="D1" s="164" t="s">
        <v>482</v>
      </c>
      <c r="E1" s="165" t="s">
        <v>485</v>
      </c>
      <c r="F1" s="166" t="s">
        <v>486</v>
      </c>
      <c r="G1" s="228" t="s">
        <v>532</v>
      </c>
      <c r="H1" s="229"/>
    </row>
    <row r="2" spans="1:11" ht="13.2" customHeight="1" x14ac:dyDescent="0.3">
      <c r="A2" s="234"/>
      <c r="B2" s="235"/>
      <c r="C2" s="184" t="s">
        <v>533</v>
      </c>
      <c r="D2" s="167">
        <v>0.06</v>
      </c>
      <c r="E2" s="147">
        <v>0.06</v>
      </c>
      <c r="F2" s="168">
        <v>0.06</v>
      </c>
      <c r="G2" s="230"/>
      <c r="H2" s="231"/>
    </row>
    <row r="3" spans="1:11" ht="13.2" customHeight="1" x14ac:dyDescent="0.3">
      <c r="A3" s="234"/>
      <c r="B3" s="235"/>
      <c r="C3" s="184" t="s">
        <v>534</v>
      </c>
      <c r="D3" s="169">
        <v>0.08</v>
      </c>
      <c r="E3" s="145">
        <v>0.08</v>
      </c>
      <c r="F3" s="170">
        <v>0.08</v>
      </c>
      <c r="G3" s="230"/>
      <c r="H3" s="231"/>
    </row>
    <row r="4" spans="1:11" ht="13.2" customHeight="1" x14ac:dyDescent="0.3">
      <c r="A4" s="234"/>
      <c r="B4" s="235"/>
      <c r="C4" s="184" t="s">
        <v>130</v>
      </c>
      <c r="D4" s="171">
        <v>100</v>
      </c>
      <c r="E4" s="162">
        <f>G43</f>
        <v>905.44465023168959</v>
      </c>
      <c r="F4" s="172">
        <f>G71</f>
        <v>5792.16356151532</v>
      </c>
      <c r="G4" s="230"/>
      <c r="H4" s="231"/>
    </row>
    <row r="5" spans="1:11" ht="13.2" customHeight="1" x14ac:dyDescent="0.3">
      <c r="A5" s="234"/>
      <c r="B5" s="235"/>
      <c r="C5" s="184" t="s">
        <v>131</v>
      </c>
      <c r="D5" s="173">
        <f>G43</f>
        <v>905.44465023168959</v>
      </c>
      <c r="E5" s="146">
        <f>G71</f>
        <v>5792.16356151532</v>
      </c>
      <c r="F5" s="174">
        <f>G102</f>
        <v>44130.345036353043</v>
      </c>
      <c r="G5" s="230"/>
      <c r="H5" s="231"/>
    </row>
    <row r="6" spans="1:11" ht="13.2" customHeight="1" x14ac:dyDescent="0.3">
      <c r="A6" s="234"/>
      <c r="B6" s="235"/>
      <c r="C6" s="184" t="s">
        <v>10</v>
      </c>
      <c r="D6" s="175">
        <f>C43</f>
        <v>44227</v>
      </c>
      <c r="E6" s="163">
        <f>C71</f>
        <v>44255</v>
      </c>
      <c r="F6" s="176">
        <f>C102</f>
        <v>44286</v>
      </c>
      <c r="G6" s="230"/>
      <c r="H6" s="231"/>
    </row>
    <row r="7" spans="1:11" ht="13.2" customHeight="1" thickBot="1" x14ac:dyDescent="0.35">
      <c r="A7" s="234"/>
      <c r="B7" s="235"/>
      <c r="C7" s="185"/>
      <c r="D7" s="177" t="str">
        <f>(D6-C11)+1&amp;" Tage"</f>
        <v>33 Tage</v>
      </c>
      <c r="E7" s="178" t="str">
        <f>(E6-C11)+1&amp;" Tage"</f>
        <v>61 Tage</v>
      </c>
      <c r="F7" s="179" t="str">
        <f>(F6-C11)+1&amp;" Tage"</f>
        <v>92 Tage</v>
      </c>
      <c r="G7" s="230"/>
      <c r="H7" s="231"/>
    </row>
    <row r="8" spans="1:11" ht="13.2" customHeight="1" x14ac:dyDescent="0.3">
      <c r="A8" s="234"/>
      <c r="B8" s="235"/>
      <c r="C8" s="184" t="s">
        <v>132</v>
      </c>
      <c r="D8" s="180">
        <f>(D9)/(D4)</f>
        <v>8.0544465023168961</v>
      </c>
      <c r="E8" s="181">
        <f>(E9)/(D4)</f>
        <v>56.9216356151532</v>
      </c>
      <c r="F8" s="182">
        <f>(F9)/(D4)</f>
        <v>440.30345036353043</v>
      </c>
      <c r="G8" s="230"/>
      <c r="H8" s="231"/>
    </row>
    <row r="9" spans="1:11" ht="15" thickBot="1" x14ac:dyDescent="0.35">
      <c r="A9" s="236"/>
      <c r="B9" s="237"/>
      <c r="C9" s="186" t="s">
        <v>133</v>
      </c>
      <c r="D9" s="173">
        <f>D5-(D4)</f>
        <v>805.44465023168959</v>
      </c>
      <c r="E9" s="146">
        <f>E5-(D4)</f>
        <v>5692.16356151532</v>
      </c>
      <c r="F9" s="174">
        <f>F5-(D4)</f>
        <v>44030.345036353043</v>
      </c>
      <c r="G9" s="187"/>
      <c r="H9" s="188"/>
    </row>
    <row r="10" spans="1:11" ht="15" thickBot="1" x14ac:dyDescent="0.35">
      <c r="A10" s="189" t="s">
        <v>134</v>
      </c>
      <c r="B10" s="190"/>
      <c r="C10" s="123" t="s">
        <v>10</v>
      </c>
      <c r="D10" s="124" t="s">
        <v>135</v>
      </c>
      <c r="E10" s="125" t="s">
        <v>136</v>
      </c>
      <c r="F10" s="126" t="s">
        <v>137</v>
      </c>
      <c r="G10" s="126" t="s">
        <v>43</v>
      </c>
      <c r="H10" s="127" t="s">
        <v>138</v>
      </c>
    </row>
    <row r="11" spans="1:11" x14ac:dyDescent="0.3">
      <c r="A11">
        <v>1</v>
      </c>
      <c r="B11" s="130">
        <f>C11</f>
        <v>44195</v>
      </c>
      <c r="C11" s="128">
        <v>44195</v>
      </c>
      <c r="D11" s="59">
        <f t="shared" ref="D11:D41" si="0">WEEKDAY(C11,2)</f>
        <v>3</v>
      </c>
      <c r="E11" s="129">
        <f t="shared" ref="E11:E43" si="1">IF(D11=5,$D$3,IF(D11=6,$D$3,IF(D11=7,$D$3,$D$2)))</f>
        <v>0.06</v>
      </c>
      <c r="F11" s="121">
        <f>D4</f>
        <v>100</v>
      </c>
      <c r="G11" s="121">
        <f t="shared" ref="G11:G41" si="2">F11+H11</f>
        <v>106</v>
      </c>
      <c r="H11" s="121">
        <f t="shared" ref="H11:H41" si="3">F11*E11</f>
        <v>6</v>
      </c>
      <c r="K11" s="130"/>
    </row>
    <row r="12" spans="1:11" x14ac:dyDescent="0.3">
      <c r="A12">
        <v>2</v>
      </c>
      <c r="B12" s="130">
        <f t="shared" ref="B12:B41" si="4">C12</f>
        <v>44196</v>
      </c>
      <c r="C12" s="128">
        <v>44196</v>
      </c>
      <c r="D12" s="59">
        <f t="shared" si="0"/>
        <v>4</v>
      </c>
      <c r="E12" s="129">
        <f t="shared" si="1"/>
        <v>0.06</v>
      </c>
      <c r="F12" s="121">
        <f t="shared" ref="F12:F34" si="5">G11</f>
        <v>106</v>
      </c>
      <c r="G12" s="121">
        <f t="shared" si="2"/>
        <v>112.36</v>
      </c>
      <c r="H12" s="121">
        <f t="shared" si="3"/>
        <v>6.3599999999999994</v>
      </c>
      <c r="K12" s="130"/>
    </row>
    <row r="13" spans="1:11" x14ac:dyDescent="0.3">
      <c r="A13">
        <v>3</v>
      </c>
      <c r="B13" s="130">
        <f t="shared" si="4"/>
        <v>44197</v>
      </c>
      <c r="C13" s="128">
        <v>44197</v>
      </c>
      <c r="D13" s="59">
        <f t="shared" si="0"/>
        <v>5</v>
      </c>
      <c r="E13" s="129">
        <f t="shared" si="1"/>
        <v>0.08</v>
      </c>
      <c r="F13" s="121">
        <f t="shared" si="5"/>
        <v>112.36</v>
      </c>
      <c r="G13" s="121">
        <f t="shared" si="2"/>
        <v>121.3488</v>
      </c>
      <c r="H13" s="121">
        <f t="shared" si="3"/>
        <v>8.9887999999999995</v>
      </c>
      <c r="K13" s="130"/>
    </row>
    <row r="14" spans="1:11" x14ac:dyDescent="0.3">
      <c r="A14">
        <v>4</v>
      </c>
      <c r="B14" s="130">
        <f t="shared" si="4"/>
        <v>44198</v>
      </c>
      <c r="C14" s="128">
        <v>44198</v>
      </c>
      <c r="D14" s="59">
        <f t="shared" si="0"/>
        <v>6</v>
      </c>
      <c r="E14" s="129">
        <f t="shared" si="1"/>
        <v>0.08</v>
      </c>
      <c r="F14" s="121">
        <f t="shared" si="5"/>
        <v>121.3488</v>
      </c>
      <c r="G14" s="121">
        <f t="shared" si="2"/>
        <v>131.056704</v>
      </c>
      <c r="H14" s="121">
        <f t="shared" si="3"/>
        <v>9.7079039999999992</v>
      </c>
      <c r="K14" s="130"/>
    </row>
    <row r="15" spans="1:11" x14ac:dyDescent="0.3">
      <c r="A15">
        <v>5</v>
      </c>
      <c r="B15" s="130">
        <f t="shared" si="4"/>
        <v>44199</v>
      </c>
      <c r="C15" s="128">
        <v>44199</v>
      </c>
      <c r="D15" s="59">
        <f t="shared" si="0"/>
        <v>7</v>
      </c>
      <c r="E15" s="129">
        <f t="shared" si="1"/>
        <v>0.08</v>
      </c>
      <c r="F15" s="121">
        <f t="shared" si="5"/>
        <v>131.056704</v>
      </c>
      <c r="G15" s="121">
        <f t="shared" si="2"/>
        <v>141.54124031999999</v>
      </c>
      <c r="H15" s="121">
        <f t="shared" si="3"/>
        <v>10.48453632</v>
      </c>
      <c r="K15" s="130"/>
    </row>
    <row r="16" spans="1:11" x14ac:dyDescent="0.3">
      <c r="A16">
        <v>6</v>
      </c>
      <c r="B16" s="130">
        <f t="shared" si="4"/>
        <v>44200</v>
      </c>
      <c r="C16" s="128">
        <v>44200</v>
      </c>
      <c r="D16" s="59">
        <f t="shared" si="0"/>
        <v>1</v>
      </c>
      <c r="E16" s="129">
        <f t="shared" si="1"/>
        <v>0.06</v>
      </c>
      <c r="F16" s="121">
        <f t="shared" si="5"/>
        <v>141.54124031999999</v>
      </c>
      <c r="G16" s="121">
        <f t="shared" si="2"/>
        <v>150.03371473919998</v>
      </c>
      <c r="H16" s="121">
        <f t="shared" si="3"/>
        <v>8.4924744191999988</v>
      </c>
      <c r="K16" s="130"/>
    </row>
    <row r="17" spans="1:11" x14ac:dyDescent="0.3">
      <c r="A17">
        <v>7</v>
      </c>
      <c r="B17" s="130">
        <f t="shared" si="4"/>
        <v>44201</v>
      </c>
      <c r="C17" s="128">
        <v>44201</v>
      </c>
      <c r="D17" s="59">
        <f t="shared" si="0"/>
        <v>2</v>
      </c>
      <c r="E17" s="129">
        <f t="shared" si="1"/>
        <v>0.06</v>
      </c>
      <c r="F17" s="121">
        <f t="shared" si="5"/>
        <v>150.03371473919998</v>
      </c>
      <c r="G17" s="121">
        <f t="shared" si="2"/>
        <v>159.03573762355197</v>
      </c>
      <c r="H17" s="121">
        <f t="shared" si="3"/>
        <v>9.002022884351998</v>
      </c>
      <c r="K17" s="130"/>
    </row>
    <row r="18" spans="1:11" x14ac:dyDescent="0.3">
      <c r="A18">
        <v>8</v>
      </c>
      <c r="B18" s="130">
        <f t="shared" si="4"/>
        <v>44202</v>
      </c>
      <c r="C18" s="128">
        <v>44202</v>
      </c>
      <c r="D18" s="59">
        <f t="shared" si="0"/>
        <v>3</v>
      </c>
      <c r="E18" s="129">
        <f t="shared" si="1"/>
        <v>0.06</v>
      </c>
      <c r="F18" s="121">
        <f t="shared" si="5"/>
        <v>159.03573762355197</v>
      </c>
      <c r="G18" s="121">
        <f t="shared" si="2"/>
        <v>168.57788188096509</v>
      </c>
      <c r="H18" s="121">
        <f t="shared" si="3"/>
        <v>9.542144257413117</v>
      </c>
      <c r="K18" s="130"/>
    </row>
    <row r="19" spans="1:11" x14ac:dyDescent="0.3">
      <c r="A19">
        <v>9</v>
      </c>
      <c r="B19" s="130">
        <f t="shared" si="4"/>
        <v>44203</v>
      </c>
      <c r="C19" s="128">
        <v>44203</v>
      </c>
      <c r="D19" s="59">
        <f t="shared" si="0"/>
        <v>4</v>
      </c>
      <c r="E19" s="129">
        <f t="shared" si="1"/>
        <v>0.06</v>
      </c>
      <c r="F19" s="121">
        <f t="shared" si="5"/>
        <v>168.57788188096509</v>
      </c>
      <c r="G19" s="121">
        <f t="shared" si="2"/>
        <v>178.69255479382301</v>
      </c>
      <c r="H19" s="121">
        <f t="shared" si="3"/>
        <v>10.114672912857905</v>
      </c>
      <c r="K19" s="130"/>
    </row>
    <row r="20" spans="1:11" x14ac:dyDescent="0.3">
      <c r="A20">
        <v>10</v>
      </c>
      <c r="B20" s="130">
        <f t="shared" si="4"/>
        <v>44204</v>
      </c>
      <c r="C20" s="128">
        <v>44204</v>
      </c>
      <c r="D20" s="59">
        <f t="shared" si="0"/>
        <v>5</v>
      </c>
      <c r="E20" s="129">
        <f t="shared" si="1"/>
        <v>0.08</v>
      </c>
      <c r="F20" s="121">
        <f t="shared" si="5"/>
        <v>178.69255479382301</v>
      </c>
      <c r="G20" s="121">
        <f t="shared" si="2"/>
        <v>192.98795917732883</v>
      </c>
      <c r="H20" s="121">
        <f t="shared" si="3"/>
        <v>14.29540438350584</v>
      </c>
      <c r="K20" s="130"/>
    </row>
    <row r="21" spans="1:11" x14ac:dyDescent="0.3">
      <c r="A21">
        <v>11</v>
      </c>
      <c r="B21" s="130">
        <f t="shared" si="4"/>
        <v>44205</v>
      </c>
      <c r="C21" s="128">
        <v>44205</v>
      </c>
      <c r="D21" s="59">
        <f t="shared" si="0"/>
        <v>6</v>
      </c>
      <c r="E21" s="129">
        <f t="shared" si="1"/>
        <v>0.08</v>
      </c>
      <c r="F21" s="121">
        <f t="shared" si="5"/>
        <v>192.98795917732883</v>
      </c>
      <c r="G21" s="121">
        <f t="shared" si="2"/>
        <v>208.42699591151515</v>
      </c>
      <c r="H21" s="121">
        <f t="shared" si="3"/>
        <v>15.439036734186306</v>
      </c>
      <c r="K21" s="130"/>
    </row>
    <row r="22" spans="1:11" x14ac:dyDescent="0.3">
      <c r="A22">
        <v>12</v>
      </c>
      <c r="B22" s="130">
        <f t="shared" si="4"/>
        <v>44206</v>
      </c>
      <c r="C22" s="128">
        <v>44206</v>
      </c>
      <c r="D22" s="59">
        <f t="shared" si="0"/>
        <v>7</v>
      </c>
      <c r="E22" s="129">
        <f t="shared" si="1"/>
        <v>0.08</v>
      </c>
      <c r="F22" s="121">
        <f t="shared" si="5"/>
        <v>208.42699591151515</v>
      </c>
      <c r="G22" s="121">
        <f t="shared" si="2"/>
        <v>225.10115558443636</v>
      </c>
      <c r="H22" s="121">
        <f t="shared" si="3"/>
        <v>16.674159672921213</v>
      </c>
      <c r="K22" s="130"/>
    </row>
    <row r="23" spans="1:11" x14ac:dyDescent="0.3">
      <c r="A23">
        <v>13</v>
      </c>
      <c r="B23" s="130">
        <f t="shared" si="4"/>
        <v>44207</v>
      </c>
      <c r="C23" s="128">
        <v>44207</v>
      </c>
      <c r="D23" s="59">
        <f t="shared" si="0"/>
        <v>1</v>
      </c>
      <c r="E23" s="129">
        <f t="shared" si="1"/>
        <v>0.06</v>
      </c>
      <c r="F23" s="121">
        <f t="shared" si="5"/>
        <v>225.10115558443636</v>
      </c>
      <c r="G23" s="121">
        <f t="shared" si="2"/>
        <v>238.60722491950253</v>
      </c>
      <c r="H23" s="121">
        <f t="shared" si="3"/>
        <v>13.506069335066181</v>
      </c>
      <c r="K23" s="130"/>
    </row>
    <row r="24" spans="1:11" x14ac:dyDescent="0.3">
      <c r="A24">
        <v>14</v>
      </c>
      <c r="B24" s="130">
        <f t="shared" si="4"/>
        <v>44208</v>
      </c>
      <c r="C24" s="128">
        <v>44208</v>
      </c>
      <c r="D24" s="59">
        <f t="shared" si="0"/>
        <v>2</v>
      </c>
      <c r="E24" s="129">
        <f t="shared" si="1"/>
        <v>0.06</v>
      </c>
      <c r="F24" s="121">
        <f t="shared" si="5"/>
        <v>238.60722491950253</v>
      </c>
      <c r="G24" s="121">
        <f t="shared" si="2"/>
        <v>252.92365841467267</v>
      </c>
      <c r="H24" s="121">
        <f t="shared" si="3"/>
        <v>14.316433495170152</v>
      </c>
      <c r="K24" s="130"/>
    </row>
    <row r="25" spans="1:11" x14ac:dyDescent="0.3">
      <c r="A25">
        <v>15</v>
      </c>
      <c r="B25" s="130">
        <f t="shared" si="4"/>
        <v>44209</v>
      </c>
      <c r="C25" s="128">
        <v>44209</v>
      </c>
      <c r="D25" s="59">
        <f t="shared" si="0"/>
        <v>3</v>
      </c>
      <c r="E25" s="129">
        <f t="shared" si="1"/>
        <v>0.06</v>
      </c>
      <c r="F25" s="121">
        <f t="shared" si="5"/>
        <v>252.92365841467267</v>
      </c>
      <c r="G25" s="121">
        <f t="shared" si="2"/>
        <v>268.09907791955305</v>
      </c>
      <c r="H25" s="121">
        <f t="shared" si="3"/>
        <v>15.17541950488036</v>
      </c>
      <c r="K25" s="130"/>
    </row>
    <row r="26" spans="1:11" x14ac:dyDescent="0.3">
      <c r="A26">
        <v>16</v>
      </c>
      <c r="B26" s="130">
        <f t="shared" si="4"/>
        <v>44210</v>
      </c>
      <c r="C26" s="128">
        <v>44210</v>
      </c>
      <c r="D26" s="59">
        <f t="shared" si="0"/>
        <v>4</v>
      </c>
      <c r="E26" s="129">
        <f t="shared" si="1"/>
        <v>0.06</v>
      </c>
      <c r="F26" s="121">
        <f t="shared" si="5"/>
        <v>268.09907791955305</v>
      </c>
      <c r="G26" s="121">
        <f t="shared" si="2"/>
        <v>284.18502259472621</v>
      </c>
      <c r="H26" s="121">
        <f t="shared" si="3"/>
        <v>16.085944675173181</v>
      </c>
      <c r="K26" s="130"/>
    </row>
    <row r="27" spans="1:11" x14ac:dyDescent="0.3">
      <c r="A27">
        <v>17</v>
      </c>
      <c r="B27" s="130">
        <f t="shared" si="4"/>
        <v>44211</v>
      </c>
      <c r="C27" s="128">
        <v>44211</v>
      </c>
      <c r="D27" s="59">
        <f t="shared" si="0"/>
        <v>5</v>
      </c>
      <c r="E27" s="129">
        <f t="shared" si="1"/>
        <v>0.08</v>
      </c>
      <c r="F27" s="121">
        <f t="shared" si="5"/>
        <v>284.18502259472621</v>
      </c>
      <c r="G27" s="121">
        <f t="shared" si="2"/>
        <v>306.9198244023043</v>
      </c>
      <c r="H27" s="121">
        <f t="shared" si="3"/>
        <v>22.734801807578098</v>
      </c>
      <c r="K27" s="130"/>
    </row>
    <row r="28" spans="1:11" x14ac:dyDescent="0.3">
      <c r="A28">
        <v>18</v>
      </c>
      <c r="B28" s="130">
        <f t="shared" si="4"/>
        <v>44212</v>
      </c>
      <c r="C28" s="128">
        <v>44212</v>
      </c>
      <c r="D28" s="59">
        <f t="shared" si="0"/>
        <v>6</v>
      </c>
      <c r="E28" s="129">
        <f t="shared" si="1"/>
        <v>0.08</v>
      </c>
      <c r="F28" s="121">
        <f t="shared" si="5"/>
        <v>306.9198244023043</v>
      </c>
      <c r="G28" s="121">
        <f t="shared" si="2"/>
        <v>331.47341035448864</v>
      </c>
      <c r="H28" s="121">
        <f t="shared" si="3"/>
        <v>24.553585952184346</v>
      </c>
      <c r="K28" s="130"/>
    </row>
    <row r="29" spans="1:11" x14ac:dyDescent="0.3">
      <c r="A29">
        <v>19</v>
      </c>
      <c r="B29" s="130">
        <f t="shared" si="4"/>
        <v>44213</v>
      </c>
      <c r="C29" s="128">
        <v>44213</v>
      </c>
      <c r="D29" s="59">
        <f t="shared" si="0"/>
        <v>7</v>
      </c>
      <c r="E29" s="129">
        <f t="shared" si="1"/>
        <v>0.08</v>
      </c>
      <c r="F29" s="121">
        <f t="shared" si="5"/>
        <v>331.47341035448864</v>
      </c>
      <c r="G29" s="121">
        <f t="shared" si="2"/>
        <v>357.99128318284772</v>
      </c>
      <c r="H29" s="121">
        <f t="shared" si="3"/>
        <v>26.517872828359092</v>
      </c>
      <c r="K29" s="130"/>
    </row>
    <row r="30" spans="1:11" x14ac:dyDescent="0.3">
      <c r="A30">
        <v>20</v>
      </c>
      <c r="B30" s="130">
        <f t="shared" si="4"/>
        <v>44214</v>
      </c>
      <c r="C30" s="128">
        <v>44214</v>
      </c>
      <c r="D30" s="59">
        <f t="shared" si="0"/>
        <v>1</v>
      </c>
      <c r="E30" s="129">
        <f t="shared" si="1"/>
        <v>0.06</v>
      </c>
      <c r="F30" s="121">
        <f t="shared" si="5"/>
        <v>357.99128318284772</v>
      </c>
      <c r="G30" s="121">
        <f t="shared" si="2"/>
        <v>379.47076017381858</v>
      </c>
      <c r="H30" s="121">
        <f t="shared" si="3"/>
        <v>21.479476990970863</v>
      </c>
      <c r="K30" s="130"/>
    </row>
    <row r="31" spans="1:11" x14ac:dyDescent="0.3">
      <c r="A31">
        <v>21</v>
      </c>
      <c r="B31" s="130">
        <f t="shared" si="4"/>
        <v>44215</v>
      </c>
      <c r="C31" s="128">
        <v>44215</v>
      </c>
      <c r="D31" s="59">
        <f t="shared" si="0"/>
        <v>2</v>
      </c>
      <c r="E31" s="129">
        <f t="shared" si="1"/>
        <v>0.06</v>
      </c>
      <c r="F31" s="121">
        <f t="shared" si="5"/>
        <v>379.47076017381858</v>
      </c>
      <c r="G31" s="121">
        <f t="shared" si="2"/>
        <v>402.23900578424769</v>
      </c>
      <c r="H31" s="121">
        <f t="shared" si="3"/>
        <v>22.768245610429112</v>
      </c>
      <c r="K31" s="130"/>
    </row>
    <row r="32" spans="1:11" x14ac:dyDescent="0.3">
      <c r="A32">
        <v>22</v>
      </c>
      <c r="B32" s="130">
        <f t="shared" si="4"/>
        <v>44216</v>
      </c>
      <c r="C32" s="128">
        <v>44216</v>
      </c>
      <c r="D32" s="59">
        <f t="shared" si="0"/>
        <v>3</v>
      </c>
      <c r="E32" s="129">
        <f t="shared" si="1"/>
        <v>0.06</v>
      </c>
      <c r="F32" s="121">
        <f t="shared" si="5"/>
        <v>402.23900578424769</v>
      </c>
      <c r="G32" s="121">
        <f t="shared" si="2"/>
        <v>426.37334613130258</v>
      </c>
      <c r="H32" s="121">
        <f t="shared" si="3"/>
        <v>24.134340347054859</v>
      </c>
      <c r="K32" s="130"/>
    </row>
    <row r="33" spans="1:11" x14ac:dyDescent="0.3">
      <c r="A33">
        <v>23</v>
      </c>
      <c r="B33" s="130">
        <f t="shared" si="4"/>
        <v>44217</v>
      </c>
      <c r="C33" s="128">
        <v>44217</v>
      </c>
      <c r="D33" s="59">
        <f t="shared" si="0"/>
        <v>4</v>
      </c>
      <c r="E33" s="129">
        <f t="shared" si="1"/>
        <v>0.06</v>
      </c>
      <c r="F33" s="121">
        <f t="shared" si="5"/>
        <v>426.37334613130258</v>
      </c>
      <c r="G33" s="121">
        <f t="shared" si="2"/>
        <v>451.95574689918072</v>
      </c>
      <c r="H33" s="121">
        <f t="shared" si="3"/>
        <v>25.582400767878156</v>
      </c>
      <c r="K33" s="130"/>
    </row>
    <row r="34" spans="1:11" x14ac:dyDescent="0.3">
      <c r="A34">
        <v>24</v>
      </c>
      <c r="B34" s="130">
        <f t="shared" si="4"/>
        <v>44218</v>
      </c>
      <c r="C34" s="128">
        <v>44218</v>
      </c>
      <c r="D34" s="59">
        <f t="shared" si="0"/>
        <v>5</v>
      </c>
      <c r="E34" s="129">
        <f t="shared" si="1"/>
        <v>0.08</v>
      </c>
      <c r="F34" s="121">
        <f t="shared" si="5"/>
        <v>451.95574689918072</v>
      </c>
      <c r="G34" s="121">
        <f t="shared" si="2"/>
        <v>488.11220665111517</v>
      </c>
      <c r="H34" s="121">
        <f t="shared" si="3"/>
        <v>36.156459751934456</v>
      </c>
      <c r="K34" s="130"/>
    </row>
    <row r="35" spans="1:11" x14ac:dyDescent="0.3">
      <c r="A35">
        <v>25</v>
      </c>
      <c r="B35" s="130">
        <f t="shared" si="4"/>
        <v>44219</v>
      </c>
      <c r="C35" s="128">
        <v>44219</v>
      </c>
      <c r="D35" s="59">
        <f t="shared" si="0"/>
        <v>6</v>
      </c>
      <c r="E35" s="129">
        <f t="shared" si="1"/>
        <v>0.08</v>
      </c>
      <c r="F35" s="121">
        <f>G34</f>
        <v>488.11220665111517</v>
      </c>
      <c r="G35" s="121">
        <f t="shared" si="2"/>
        <v>527.16118318320434</v>
      </c>
      <c r="H35" s="121">
        <f t="shared" si="3"/>
        <v>39.048976532089213</v>
      </c>
      <c r="K35" s="130"/>
    </row>
    <row r="36" spans="1:11" x14ac:dyDescent="0.3">
      <c r="A36">
        <v>26</v>
      </c>
      <c r="B36" s="130">
        <f t="shared" si="4"/>
        <v>44220</v>
      </c>
      <c r="C36" s="128">
        <v>44220</v>
      </c>
      <c r="D36" s="59">
        <f t="shared" si="0"/>
        <v>7</v>
      </c>
      <c r="E36" s="129">
        <f t="shared" si="1"/>
        <v>0.08</v>
      </c>
      <c r="F36" s="121">
        <f t="shared" ref="F36:F41" si="6">G35</f>
        <v>527.16118318320434</v>
      </c>
      <c r="G36" s="121">
        <f t="shared" si="2"/>
        <v>569.33407783786072</v>
      </c>
      <c r="H36" s="121">
        <f t="shared" si="3"/>
        <v>42.172894654656346</v>
      </c>
      <c r="K36" s="130"/>
    </row>
    <row r="37" spans="1:11" x14ac:dyDescent="0.3">
      <c r="A37">
        <v>27</v>
      </c>
      <c r="B37" s="130">
        <f t="shared" si="4"/>
        <v>44221</v>
      </c>
      <c r="C37" s="128">
        <v>44221</v>
      </c>
      <c r="D37" s="59">
        <f t="shared" si="0"/>
        <v>1</v>
      </c>
      <c r="E37" s="129">
        <f t="shared" si="1"/>
        <v>0.06</v>
      </c>
      <c r="F37" s="121">
        <f t="shared" si="6"/>
        <v>569.33407783786072</v>
      </c>
      <c r="G37" s="121">
        <f t="shared" si="2"/>
        <v>603.49412250813236</v>
      </c>
      <c r="H37" s="121">
        <f t="shared" si="3"/>
        <v>34.160044670271645</v>
      </c>
      <c r="K37" s="130"/>
    </row>
    <row r="38" spans="1:11" x14ac:dyDescent="0.3">
      <c r="A38">
        <v>28</v>
      </c>
      <c r="B38" s="130">
        <f t="shared" si="4"/>
        <v>44222</v>
      </c>
      <c r="C38" s="128">
        <v>44222</v>
      </c>
      <c r="D38" s="59">
        <f t="shared" si="0"/>
        <v>2</v>
      </c>
      <c r="E38" s="129">
        <f t="shared" si="1"/>
        <v>0.06</v>
      </c>
      <c r="F38" s="121">
        <f t="shared" si="6"/>
        <v>603.49412250813236</v>
      </c>
      <c r="G38" s="121">
        <f t="shared" si="2"/>
        <v>639.70376985862026</v>
      </c>
      <c r="H38" s="121">
        <f t="shared" si="3"/>
        <v>36.209647350487941</v>
      </c>
      <c r="K38" s="130"/>
    </row>
    <row r="39" spans="1:11" x14ac:dyDescent="0.3">
      <c r="A39">
        <v>29</v>
      </c>
      <c r="B39" s="130">
        <f t="shared" si="4"/>
        <v>44223</v>
      </c>
      <c r="C39" s="128">
        <v>44223</v>
      </c>
      <c r="D39" s="59">
        <f t="shared" si="0"/>
        <v>3</v>
      </c>
      <c r="E39" s="129">
        <f t="shared" si="1"/>
        <v>0.06</v>
      </c>
      <c r="F39" s="121">
        <f t="shared" si="6"/>
        <v>639.70376985862026</v>
      </c>
      <c r="G39" s="121">
        <f t="shared" si="2"/>
        <v>678.08599605013751</v>
      </c>
      <c r="H39" s="121">
        <f t="shared" si="3"/>
        <v>38.382226191517212</v>
      </c>
      <c r="K39" s="130"/>
    </row>
    <row r="40" spans="1:11" x14ac:dyDescent="0.3">
      <c r="A40">
        <v>30</v>
      </c>
      <c r="B40" s="130">
        <f t="shared" si="4"/>
        <v>44224</v>
      </c>
      <c r="C40" s="128">
        <v>44224</v>
      </c>
      <c r="D40" s="59">
        <f t="shared" si="0"/>
        <v>4</v>
      </c>
      <c r="E40" s="129">
        <f t="shared" si="1"/>
        <v>0.06</v>
      </c>
      <c r="F40" s="121">
        <f t="shared" si="6"/>
        <v>678.08599605013751</v>
      </c>
      <c r="G40" s="121">
        <f t="shared" si="2"/>
        <v>718.77115581314581</v>
      </c>
      <c r="H40" s="121">
        <f t="shared" si="3"/>
        <v>40.685159763008251</v>
      </c>
      <c r="K40" s="130"/>
    </row>
    <row r="41" spans="1:11" x14ac:dyDescent="0.3">
      <c r="A41">
        <v>31</v>
      </c>
      <c r="B41" s="130">
        <f t="shared" si="4"/>
        <v>44225</v>
      </c>
      <c r="C41" s="128">
        <v>44225</v>
      </c>
      <c r="D41" s="59">
        <f t="shared" si="0"/>
        <v>5</v>
      </c>
      <c r="E41" s="129">
        <f t="shared" si="1"/>
        <v>0.08</v>
      </c>
      <c r="F41" s="121">
        <f t="shared" si="6"/>
        <v>718.77115581314581</v>
      </c>
      <c r="G41" s="121">
        <f t="shared" si="2"/>
        <v>776.27284827819744</v>
      </c>
      <c r="H41" s="121">
        <f t="shared" si="3"/>
        <v>57.501692465051669</v>
      </c>
      <c r="K41" s="130"/>
    </row>
    <row r="42" spans="1:11" x14ac:dyDescent="0.3">
      <c r="A42">
        <v>32</v>
      </c>
      <c r="B42" s="130">
        <f t="shared" ref="B42:B43" si="7">C42</f>
        <v>44226</v>
      </c>
      <c r="C42" s="128">
        <v>44226</v>
      </c>
      <c r="D42" s="59">
        <f t="shared" ref="D42:D43" si="8">WEEKDAY(C42,2)</f>
        <v>6</v>
      </c>
      <c r="E42" s="129">
        <f t="shared" si="1"/>
        <v>0.08</v>
      </c>
      <c r="F42" s="150">
        <f t="shared" ref="F42:F43" si="9">G41</f>
        <v>776.27284827819744</v>
      </c>
      <c r="G42" s="150">
        <f t="shared" ref="G42:G43" si="10">F42+H42</f>
        <v>838.37467614045329</v>
      </c>
      <c r="H42" s="150">
        <f t="shared" ref="H42:H43" si="11">F42*E42</f>
        <v>62.101827862255796</v>
      </c>
      <c r="K42" s="130"/>
    </row>
    <row r="43" spans="1:11" x14ac:dyDescent="0.3">
      <c r="A43">
        <v>33</v>
      </c>
      <c r="B43" s="130">
        <f t="shared" si="7"/>
        <v>44227</v>
      </c>
      <c r="C43" s="128">
        <v>44227</v>
      </c>
      <c r="D43" s="59">
        <f t="shared" si="8"/>
        <v>7</v>
      </c>
      <c r="E43" s="129">
        <f t="shared" si="1"/>
        <v>0.08</v>
      </c>
      <c r="F43" s="150">
        <f t="shared" si="9"/>
        <v>838.37467614045329</v>
      </c>
      <c r="G43" s="150">
        <f t="shared" si="10"/>
        <v>905.44465023168959</v>
      </c>
      <c r="H43" s="150">
        <f t="shared" si="11"/>
        <v>67.069974091236261</v>
      </c>
      <c r="K43" s="130"/>
    </row>
    <row r="44" spans="1:11" x14ac:dyDescent="0.3">
      <c r="A44">
        <v>34</v>
      </c>
      <c r="B44" s="130">
        <f t="shared" ref="B44:B102" si="12">C44</f>
        <v>44228</v>
      </c>
      <c r="C44" s="128">
        <v>44228</v>
      </c>
      <c r="D44" s="59">
        <f t="shared" ref="D44:D102" si="13">WEEKDAY(C44,2)</f>
        <v>1</v>
      </c>
      <c r="E44" s="129">
        <f>IF(D44=5,$E$3,IF(D44=6,$E$3,IF(D44=7,$E$3,$E$2)))</f>
        <v>0.06</v>
      </c>
      <c r="F44" s="161">
        <f t="shared" ref="F44:F102" si="14">G43</f>
        <v>905.44465023168959</v>
      </c>
      <c r="G44" s="161">
        <f t="shared" ref="G44:G102" si="15">F44+H44</f>
        <v>959.77132924559101</v>
      </c>
      <c r="H44" s="161">
        <f t="shared" ref="H44:H102" si="16">F44*E44</f>
        <v>54.326679013901376</v>
      </c>
      <c r="K44" s="130"/>
    </row>
    <row r="45" spans="1:11" x14ac:dyDescent="0.3">
      <c r="A45">
        <v>35</v>
      </c>
      <c r="B45" s="130">
        <f t="shared" si="12"/>
        <v>44229</v>
      </c>
      <c r="C45" s="128">
        <v>44229</v>
      </c>
      <c r="D45" s="59">
        <f t="shared" si="13"/>
        <v>2</v>
      </c>
      <c r="E45" s="129">
        <f t="shared" ref="E45:E71" si="17">IF(D45=5,$E$3,IF(D45=6,$E$3,IF(D45=7,$E$3,$E$2)))</f>
        <v>0.06</v>
      </c>
      <c r="F45" s="161">
        <f t="shared" si="14"/>
        <v>959.77132924559101</v>
      </c>
      <c r="G45" s="161">
        <f t="shared" si="15"/>
        <v>1017.3576090003264</v>
      </c>
      <c r="H45" s="161">
        <f t="shared" si="16"/>
        <v>57.586279754735457</v>
      </c>
      <c r="K45" s="130"/>
    </row>
    <row r="46" spans="1:11" x14ac:dyDescent="0.3">
      <c r="A46">
        <v>36</v>
      </c>
      <c r="B46" s="130">
        <f t="shared" si="12"/>
        <v>44230</v>
      </c>
      <c r="C46" s="128">
        <v>44230</v>
      </c>
      <c r="D46" s="59">
        <f t="shared" si="13"/>
        <v>3</v>
      </c>
      <c r="E46" s="129">
        <f t="shared" si="17"/>
        <v>0.06</v>
      </c>
      <c r="F46" s="161">
        <f t="shared" si="14"/>
        <v>1017.3576090003264</v>
      </c>
      <c r="G46" s="161">
        <f t="shared" si="15"/>
        <v>1078.3990655403461</v>
      </c>
      <c r="H46" s="161">
        <f t="shared" si="16"/>
        <v>61.041456540019581</v>
      </c>
      <c r="K46" s="130"/>
    </row>
    <row r="47" spans="1:11" x14ac:dyDescent="0.3">
      <c r="A47">
        <v>37</v>
      </c>
      <c r="B47" s="130">
        <f t="shared" si="12"/>
        <v>44231</v>
      </c>
      <c r="C47" s="128">
        <v>44231</v>
      </c>
      <c r="D47" s="59">
        <f t="shared" si="13"/>
        <v>4</v>
      </c>
      <c r="E47" s="129">
        <f t="shared" si="17"/>
        <v>0.06</v>
      </c>
      <c r="F47" s="161">
        <f t="shared" si="14"/>
        <v>1078.3990655403461</v>
      </c>
      <c r="G47" s="161">
        <f t="shared" si="15"/>
        <v>1143.1030094727669</v>
      </c>
      <c r="H47" s="161">
        <f t="shared" si="16"/>
        <v>64.703943932420771</v>
      </c>
      <c r="K47" s="130"/>
    </row>
    <row r="48" spans="1:11" x14ac:dyDescent="0.3">
      <c r="A48">
        <v>38</v>
      </c>
      <c r="B48" s="130">
        <f t="shared" si="12"/>
        <v>44232</v>
      </c>
      <c r="C48" s="128">
        <v>44232</v>
      </c>
      <c r="D48" s="59">
        <f t="shared" si="13"/>
        <v>5</v>
      </c>
      <c r="E48" s="129">
        <f t="shared" si="17"/>
        <v>0.08</v>
      </c>
      <c r="F48" s="161">
        <f t="shared" si="14"/>
        <v>1143.1030094727669</v>
      </c>
      <c r="G48" s="161">
        <f t="shared" si="15"/>
        <v>1234.5512502305883</v>
      </c>
      <c r="H48" s="161">
        <f t="shared" si="16"/>
        <v>91.448240757821353</v>
      </c>
      <c r="K48" s="130"/>
    </row>
    <row r="49" spans="1:11" x14ac:dyDescent="0.3">
      <c r="A49">
        <v>39</v>
      </c>
      <c r="B49" s="130">
        <f t="shared" si="12"/>
        <v>44233</v>
      </c>
      <c r="C49" s="128">
        <v>44233</v>
      </c>
      <c r="D49" s="59">
        <f t="shared" si="13"/>
        <v>6</v>
      </c>
      <c r="E49" s="129">
        <f t="shared" si="17"/>
        <v>0.08</v>
      </c>
      <c r="F49" s="161">
        <f t="shared" si="14"/>
        <v>1234.5512502305883</v>
      </c>
      <c r="G49" s="161">
        <f t="shared" si="15"/>
        <v>1333.3153502490354</v>
      </c>
      <c r="H49" s="161">
        <f t="shared" si="16"/>
        <v>98.764100018447067</v>
      </c>
      <c r="K49" s="130"/>
    </row>
    <row r="50" spans="1:11" x14ac:dyDescent="0.3">
      <c r="A50">
        <v>40</v>
      </c>
      <c r="B50" s="130">
        <f t="shared" si="12"/>
        <v>44234</v>
      </c>
      <c r="C50" s="128">
        <v>44234</v>
      </c>
      <c r="D50" s="59">
        <f t="shared" si="13"/>
        <v>7</v>
      </c>
      <c r="E50" s="129">
        <f t="shared" si="17"/>
        <v>0.08</v>
      </c>
      <c r="F50" s="161">
        <f t="shared" si="14"/>
        <v>1333.3153502490354</v>
      </c>
      <c r="G50" s="161">
        <f t="shared" si="15"/>
        <v>1439.9805782689582</v>
      </c>
      <c r="H50" s="161">
        <f t="shared" si="16"/>
        <v>106.66522801992284</v>
      </c>
      <c r="K50" s="130"/>
    </row>
    <row r="51" spans="1:11" x14ac:dyDescent="0.3">
      <c r="A51">
        <v>41</v>
      </c>
      <c r="B51" s="130">
        <f t="shared" si="12"/>
        <v>44235</v>
      </c>
      <c r="C51" s="128">
        <v>44235</v>
      </c>
      <c r="D51" s="59">
        <f t="shared" si="13"/>
        <v>1</v>
      </c>
      <c r="E51" s="129">
        <f t="shared" si="17"/>
        <v>0.06</v>
      </c>
      <c r="F51" s="161">
        <f t="shared" si="14"/>
        <v>1439.9805782689582</v>
      </c>
      <c r="G51" s="161">
        <f t="shared" si="15"/>
        <v>1526.3794129650958</v>
      </c>
      <c r="H51" s="161">
        <f t="shared" si="16"/>
        <v>86.398834696137484</v>
      </c>
      <c r="K51" s="130"/>
    </row>
    <row r="52" spans="1:11" x14ac:dyDescent="0.3">
      <c r="A52">
        <v>42</v>
      </c>
      <c r="B52" s="130">
        <f t="shared" si="12"/>
        <v>44236</v>
      </c>
      <c r="C52" s="128">
        <v>44236</v>
      </c>
      <c r="D52" s="59">
        <f t="shared" si="13"/>
        <v>2</v>
      </c>
      <c r="E52" s="129">
        <f t="shared" si="17"/>
        <v>0.06</v>
      </c>
      <c r="F52" s="161">
        <f t="shared" si="14"/>
        <v>1526.3794129650958</v>
      </c>
      <c r="G52" s="161">
        <f t="shared" si="15"/>
        <v>1617.9621777430016</v>
      </c>
      <c r="H52" s="161">
        <f t="shared" si="16"/>
        <v>91.582764777905737</v>
      </c>
      <c r="K52" s="130"/>
    </row>
    <row r="53" spans="1:11" x14ac:dyDescent="0.3">
      <c r="A53">
        <v>43</v>
      </c>
      <c r="B53" s="130">
        <f t="shared" si="12"/>
        <v>44237</v>
      </c>
      <c r="C53" s="128">
        <v>44237</v>
      </c>
      <c r="D53" s="59">
        <f t="shared" si="13"/>
        <v>3</v>
      </c>
      <c r="E53" s="129">
        <f t="shared" si="17"/>
        <v>0.06</v>
      </c>
      <c r="F53" s="161">
        <f t="shared" si="14"/>
        <v>1617.9621777430016</v>
      </c>
      <c r="G53" s="161">
        <f t="shared" si="15"/>
        <v>1715.0399084075816</v>
      </c>
      <c r="H53" s="161">
        <f t="shared" si="16"/>
        <v>97.077730664580088</v>
      </c>
      <c r="K53" s="130"/>
    </row>
    <row r="54" spans="1:11" x14ac:dyDescent="0.3">
      <c r="A54">
        <v>44</v>
      </c>
      <c r="B54" s="130">
        <f t="shared" si="12"/>
        <v>44238</v>
      </c>
      <c r="C54" s="128">
        <v>44238</v>
      </c>
      <c r="D54" s="59">
        <f t="shared" si="13"/>
        <v>4</v>
      </c>
      <c r="E54" s="129">
        <f t="shared" si="17"/>
        <v>0.06</v>
      </c>
      <c r="F54" s="161">
        <f t="shared" si="14"/>
        <v>1715.0399084075816</v>
      </c>
      <c r="G54" s="161">
        <f t="shared" si="15"/>
        <v>1817.9423029120364</v>
      </c>
      <c r="H54" s="161">
        <f t="shared" si="16"/>
        <v>102.90239450445489</v>
      </c>
      <c r="K54" s="130"/>
    </row>
    <row r="55" spans="1:11" x14ac:dyDescent="0.3">
      <c r="A55">
        <v>45</v>
      </c>
      <c r="B55" s="130">
        <f t="shared" si="12"/>
        <v>44239</v>
      </c>
      <c r="C55" s="128">
        <v>44239</v>
      </c>
      <c r="D55" s="59">
        <f t="shared" si="13"/>
        <v>5</v>
      </c>
      <c r="E55" s="129">
        <f t="shared" si="17"/>
        <v>0.08</v>
      </c>
      <c r="F55" s="161">
        <f t="shared" si="14"/>
        <v>1817.9423029120364</v>
      </c>
      <c r="G55" s="161">
        <f t="shared" si="15"/>
        <v>1963.3776871449993</v>
      </c>
      <c r="H55" s="161">
        <f t="shared" si="16"/>
        <v>145.43538423296292</v>
      </c>
      <c r="K55" s="130"/>
    </row>
    <row r="56" spans="1:11" x14ac:dyDescent="0.3">
      <c r="A56">
        <v>46</v>
      </c>
      <c r="B56" s="130">
        <f t="shared" si="12"/>
        <v>44240</v>
      </c>
      <c r="C56" s="128">
        <v>44240</v>
      </c>
      <c r="D56" s="59">
        <f t="shared" si="13"/>
        <v>6</v>
      </c>
      <c r="E56" s="129">
        <f t="shared" si="17"/>
        <v>0.08</v>
      </c>
      <c r="F56" s="161">
        <f t="shared" si="14"/>
        <v>1963.3776871449993</v>
      </c>
      <c r="G56" s="161">
        <f t="shared" si="15"/>
        <v>2120.4479021165994</v>
      </c>
      <c r="H56" s="161">
        <f t="shared" si="16"/>
        <v>157.07021497159994</v>
      </c>
      <c r="K56" s="130"/>
    </row>
    <row r="57" spans="1:11" x14ac:dyDescent="0.3">
      <c r="A57">
        <v>47</v>
      </c>
      <c r="B57" s="130">
        <f t="shared" si="12"/>
        <v>44241</v>
      </c>
      <c r="C57" s="128">
        <v>44241</v>
      </c>
      <c r="D57" s="59">
        <f t="shared" si="13"/>
        <v>7</v>
      </c>
      <c r="E57" s="129">
        <f t="shared" si="17"/>
        <v>0.08</v>
      </c>
      <c r="F57" s="161">
        <f t="shared" si="14"/>
        <v>2120.4479021165994</v>
      </c>
      <c r="G57" s="161">
        <f t="shared" si="15"/>
        <v>2290.0837342859272</v>
      </c>
      <c r="H57" s="161">
        <f t="shared" si="16"/>
        <v>169.63583216932795</v>
      </c>
      <c r="K57" s="130"/>
    </row>
    <row r="58" spans="1:11" x14ac:dyDescent="0.3">
      <c r="A58">
        <v>48</v>
      </c>
      <c r="B58" s="130">
        <f t="shared" si="12"/>
        <v>44242</v>
      </c>
      <c r="C58" s="128">
        <v>44242</v>
      </c>
      <c r="D58" s="59">
        <f t="shared" si="13"/>
        <v>1</v>
      </c>
      <c r="E58" s="129">
        <f t="shared" si="17"/>
        <v>0.06</v>
      </c>
      <c r="F58" s="161">
        <f t="shared" si="14"/>
        <v>2290.0837342859272</v>
      </c>
      <c r="G58" s="161">
        <f t="shared" si="15"/>
        <v>2427.4887583430827</v>
      </c>
      <c r="H58" s="161">
        <f t="shared" si="16"/>
        <v>137.40502405715563</v>
      </c>
      <c r="K58" s="130"/>
    </row>
    <row r="59" spans="1:11" x14ac:dyDescent="0.3">
      <c r="A59">
        <v>49</v>
      </c>
      <c r="B59" s="130">
        <f t="shared" si="12"/>
        <v>44243</v>
      </c>
      <c r="C59" s="128">
        <v>44243</v>
      </c>
      <c r="D59" s="59">
        <f t="shared" si="13"/>
        <v>2</v>
      </c>
      <c r="E59" s="129">
        <f t="shared" si="17"/>
        <v>0.06</v>
      </c>
      <c r="F59" s="161">
        <f t="shared" si="14"/>
        <v>2427.4887583430827</v>
      </c>
      <c r="G59" s="161">
        <f t="shared" si="15"/>
        <v>2573.1380838436676</v>
      </c>
      <c r="H59" s="161">
        <f t="shared" si="16"/>
        <v>145.64932550058495</v>
      </c>
      <c r="K59" s="130"/>
    </row>
    <row r="60" spans="1:11" x14ac:dyDescent="0.3">
      <c r="A60">
        <v>50</v>
      </c>
      <c r="B60" s="130">
        <f t="shared" si="12"/>
        <v>44244</v>
      </c>
      <c r="C60" s="128">
        <v>44244</v>
      </c>
      <c r="D60" s="59">
        <f t="shared" si="13"/>
        <v>3</v>
      </c>
      <c r="E60" s="129">
        <f t="shared" si="17"/>
        <v>0.06</v>
      </c>
      <c r="F60" s="161">
        <f t="shared" si="14"/>
        <v>2573.1380838436676</v>
      </c>
      <c r="G60" s="161">
        <f t="shared" si="15"/>
        <v>2727.5263688742875</v>
      </c>
      <c r="H60" s="161">
        <f t="shared" si="16"/>
        <v>154.38828503062004</v>
      </c>
      <c r="K60" s="130"/>
    </row>
    <row r="61" spans="1:11" x14ac:dyDescent="0.3">
      <c r="A61">
        <v>51</v>
      </c>
      <c r="B61" s="130">
        <f t="shared" si="12"/>
        <v>44245</v>
      </c>
      <c r="C61" s="128">
        <v>44245</v>
      </c>
      <c r="D61" s="59">
        <f t="shared" si="13"/>
        <v>4</v>
      </c>
      <c r="E61" s="129">
        <f t="shared" si="17"/>
        <v>0.06</v>
      </c>
      <c r="F61" s="161">
        <f t="shared" si="14"/>
        <v>2727.5263688742875</v>
      </c>
      <c r="G61" s="161">
        <f t="shared" si="15"/>
        <v>2891.1779510067449</v>
      </c>
      <c r="H61" s="161">
        <f t="shared" si="16"/>
        <v>163.65158213245724</v>
      </c>
      <c r="K61" s="130"/>
    </row>
    <row r="62" spans="1:11" x14ac:dyDescent="0.3">
      <c r="A62">
        <v>52</v>
      </c>
      <c r="B62" s="130">
        <f t="shared" si="12"/>
        <v>44246</v>
      </c>
      <c r="C62" s="128">
        <v>44246</v>
      </c>
      <c r="D62" s="59">
        <f t="shared" si="13"/>
        <v>5</v>
      </c>
      <c r="E62" s="129">
        <f t="shared" si="17"/>
        <v>0.08</v>
      </c>
      <c r="F62" s="161">
        <f t="shared" si="14"/>
        <v>2891.1779510067449</v>
      </c>
      <c r="G62" s="161">
        <f t="shared" si="15"/>
        <v>3122.4721870872845</v>
      </c>
      <c r="H62" s="161">
        <f t="shared" si="16"/>
        <v>231.2942360805396</v>
      </c>
      <c r="K62" s="130"/>
    </row>
    <row r="63" spans="1:11" x14ac:dyDescent="0.3">
      <c r="A63">
        <v>53</v>
      </c>
      <c r="B63" s="130">
        <f t="shared" si="12"/>
        <v>44247</v>
      </c>
      <c r="C63" s="128">
        <v>44247</v>
      </c>
      <c r="D63" s="59">
        <f t="shared" si="13"/>
        <v>6</v>
      </c>
      <c r="E63" s="129">
        <f t="shared" si="17"/>
        <v>0.08</v>
      </c>
      <c r="F63" s="161">
        <f t="shared" si="14"/>
        <v>3122.4721870872845</v>
      </c>
      <c r="G63" s="161">
        <f t="shared" si="15"/>
        <v>3372.2699620542671</v>
      </c>
      <c r="H63" s="161">
        <f t="shared" si="16"/>
        <v>249.79777496698276</v>
      </c>
      <c r="K63" s="130"/>
    </row>
    <row r="64" spans="1:11" x14ac:dyDescent="0.3">
      <c r="A64">
        <v>54</v>
      </c>
      <c r="B64" s="130">
        <f t="shared" si="12"/>
        <v>44248</v>
      </c>
      <c r="C64" s="128">
        <v>44248</v>
      </c>
      <c r="D64" s="59">
        <f t="shared" si="13"/>
        <v>7</v>
      </c>
      <c r="E64" s="129">
        <f t="shared" si="17"/>
        <v>0.08</v>
      </c>
      <c r="F64" s="161">
        <f t="shared" si="14"/>
        <v>3372.2699620542671</v>
      </c>
      <c r="G64" s="161">
        <f t="shared" si="15"/>
        <v>3642.0515590186087</v>
      </c>
      <c r="H64" s="161">
        <f t="shared" si="16"/>
        <v>269.78159696434136</v>
      </c>
      <c r="K64" s="130"/>
    </row>
    <row r="65" spans="1:11" x14ac:dyDescent="0.3">
      <c r="A65">
        <v>55</v>
      </c>
      <c r="B65" s="130">
        <f t="shared" si="12"/>
        <v>44249</v>
      </c>
      <c r="C65" s="128">
        <v>44249</v>
      </c>
      <c r="D65" s="59">
        <f t="shared" si="13"/>
        <v>1</v>
      </c>
      <c r="E65" s="129">
        <f t="shared" si="17"/>
        <v>0.06</v>
      </c>
      <c r="F65" s="161">
        <f t="shared" si="14"/>
        <v>3642.0515590186087</v>
      </c>
      <c r="G65" s="161">
        <f t="shared" si="15"/>
        <v>3860.5746525597251</v>
      </c>
      <c r="H65" s="161">
        <f t="shared" si="16"/>
        <v>218.52309354111651</v>
      </c>
      <c r="K65" s="130"/>
    </row>
    <row r="66" spans="1:11" x14ac:dyDescent="0.3">
      <c r="A66">
        <v>56</v>
      </c>
      <c r="B66" s="130">
        <f t="shared" si="12"/>
        <v>44250</v>
      </c>
      <c r="C66" s="128">
        <v>44250</v>
      </c>
      <c r="D66" s="59">
        <f t="shared" si="13"/>
        <v>2</v>
      </c>
      <c r="E66" s="129">
        <f t="shared" si="17"/>
        <v>0.06</v>
      </c>
      <c r="F66" s="161">
        <f t="shared" si="14"/>
        <v>3860.5746525597251</v>
      </c>
      <c r="G66" s="161">
        <f t="shared" si="15"/>
        <v>4092.2091317133086</v>
      </c>
      <c r="H66" s="161">
        <f t="shared" si="16"/>
        <v>231.6344791535835</v>
      </c>
      <c r="K66" s="130"/>
    </row>
    <row r="67" spans="1:11" x14ac:dyDescent="0.3">
      <c r="A67">
        <v>57</v>
      </c>
      <c r="B67" s="130">
        <f t="shared" si="12"/>
        <v>44251</v>
      </c>
      <c r="C67" s="128">
        <v>44251</v>
      </c>
      <c r="D67" s="59">
        <f t="shared" si="13"/>
        <v>3</v>
      </c>
      <c r="E67" s="129">
        <f t="shared" si="17"/>
        <v>0.06</v>
      </c>
      <c r="F67" s="161">
        <f t="shared" si="14"/>
        <v>4092.2091317133086</v>
      </c>
      <c r="G67" s="161">
        <f t="shared" si="15"/>
        <v>4337.7416796161069</v>
      </c>
      <c r="H67" s="161">
        <f t="shared" si="16"/>
        <v>245.53254790279851</v>
      </c>
      <c r="K67" s="130"/>
    </row>
    <row r="68" spans="1:11" x14ac:dyDescent="0.3">
      <c r="A68">
        <v>58</v>
      </c>
      <c r="B68" s="130">
        <f t="shared" si="12"/>
        <v>44252</v>
      </c>
      <c r="C68" s="128">
        <v>44252</v>
      </c>
      <c r="D68" s="59">
        <f t="shared" si="13"/>
        <v>4</v>
      </c>
      <c r="E68" s="129">
        <f t="shared" si="17"/>
        <v>0.06</v>
      </c>
      <c r="F68" s="161">
        <f t="shared" si="14"/>
        <v>4337.7416796161069</v>
      </c>
      <c r="G68" s="161">
        <f t="shared" si="15"/>
        <v>4598.006180393073</v>
      </c>
      <c r="H68" s="161">
        <f t="shared" si="16"/>
        <v>260.26450077696643</v>
      </c>
      <c r="K68" s="130"/>
    </row>
    <row r="69" spans="1:11" x14ac:dyDescent="0.3">
      <c r="A69">
        <v>59</v>
      </c>
      <c r="B69" s="130">
        <f t="shared" si="12"/>
        <v>44253</v>
      </c>
      <c r="C69" s="128">
        <v>44253</v>
      </c>
      <c r="D69" s="59">
        <f t="shared" si="13"/>
        <v>5</v>
      </c>
      <c r="E69" s="129">
        <f t="shared" si="17"/>
        <v>0.08</v>
      </c>
      <c r="F69" s="161">
        <f t="shared" si="14"/>
        <v>4598.006180393073</v>
      </c>
      <c r="G69" s="161">
        <f t="shared" si="15"/>
        <v>4965.8466748245191</v>
      </c>
      <c r="H69" s="161">
        <f t="shared" si="16"/>
        <v>367.84049443144585</v>
      </c>
      <c r="K69" s="130"/>
    </row>
    <row r="70" spans="1:11" x14ac:dyDescent="0.3">
      <c r="A70">
        <v>60</v>
      </c>
      <c r="B70" s="130">
        <f t="shared" si="12"/>
        <v>44254</v>
      </c>
      <c r="C70" s="128">
        <v>44254</v>
      </c>
      <c r="D70" s="59">
        <f t="shared" si="13"/>
        <v>6</v>
      </c>
      <c r="E70" s="129">
        <f t="shared" si="17"/>
        <v>0.08</v>
      </c>
      <c r="F70" s="161">
        <f t="shared" si="14"/>
        <v>4965.8466748245191</v>
      </c>
      <c r="G70" s="161">
        <f t="shared" si="15"/>
        <v>5363.1144088104811</v>
      </c>
      <c r="H70" s="161">
        <f t="shared" si="16"/>
        <v>397.26773398596151</v>
      </c>
      <c r="K70" s="130"/>
    </row>
    <row r="71" spans="1:11" x14ac:dyDescent="0.3">
      <c r="A71">
        <v>61</v>
      </c>
      <c r="B71" s="130">
        <f t="shared" si="12"/>
        <v>44255</v>
      </c>
      <c r="C71" s="128">
        <v>44255</v>
      </c>
      <c r="D71" s="59">
        <f t="shared" si="13"/>
        <v>7</v>
      </c>
      <c r="E71" s="129">
        <f t="shared" si="17"/>
        <v>0.08</v>
      </c>
      <c r="F71" s="161">
        <f t="shared" si="14"/>
        <v>5363.1144088104811</v>
      </c>
      <c r="G71" s="161">
        <f t="shared" si="15"/>
        <v>5792.16356151532</v>
      </c>
      <c r="H71" s="161">
        <f t="shared" si="16"/>
        <v>429.04915270483849</v>
      </c>
      <c r="K71" s="130"/>
    </row>
    <row r="72" spans="1:11" x14ac:dyDescent="0.3">
      <c r="A72">
        <v>62</v>
      </c>
      <c r="B72" s="130">
        <f t="shared" si="12"/>
        <v>44256</v>
      </c>
      <c r="C72" s="128">
        <v>44256</v>
      </c>
      <c r="D72" s="59">
        <f t="shared" si="13"/>
        <v>1</v>
      </c>
      <c r="E72" s="129">
        <f>IF(D72=5,$F$3,IF(D72=6,$F$3,IF(D72=7,$F$3,$F$2)))</f>
        <v>0.06</v>
      </c>
      <c r="F72" s="161">
        <f t="shared" si="14"/>
        <v>5792.16356151532</v>
      </c>
      <c r="G72" s="161">
        <f t="shared" si="15"/>
        <v>6139.6933752062396</v>
      </c>
      <c r="H72" s="161">
        <f t="shared" si="16"/>
        <v>347.52981369091918</v>
      </c>
      <c r="K72" s="130"/>
    </row>
    <row r="73" spans="1:11" x14ac:dyDescent="0.3">
      <c r="A73">
        <v>63</v>
      </c>
      <c r="B73" s="130">
        <f t="shared" si="12"/>
        <v>44257</v>
      </c>
      <c r="C73" s="128">
        <v>44257</v>
      </c>
      <c r="D73" s="59">
        <f t="shared" si="13"/>
        <v>2</v>
      </c>
      <c r="E73" s="129">
        <f t="shared" ref="E73:E102" si="18">IF(D73=5,$F$3,IF(D73=6,$F$3,IF(D73=7,$F$3,$F$2)))</f>
        <v>0.06</v>
      </c>
      <c r="F73" s="161">
        <f t="shared" si="14"/>
        <v>6139.6933752062396</v>
      </c>
      <c r="G73" s="161">
        <f t="shared" si="15"/>
        <v>6508.0749777186138</v>
      </c>
      <c r="H73" s="161">
        <f t="shared" si="16"/>
        <v>368.38160251237434</v>
      </c>
      <c r="K73" s="130"/>
    </row>
    <row r="74" spans="1:11" x14ac:dyDescent="0.3">
      <c r="A74">
        <v>64</v>
      </c>
      <c r="B74" s="130">
        <f t="shared" si="12"/>
        <v>44258</v>
      </c>
      <c r="C74" s="128">
        <v>44258</v>
      </c>
      <c r="D74" s="59">
        <f t="shared" si="13"/>
        <v>3</v>
      </c>
      <c r="E74" s="129">
        <f t="shared" si="18"/>
        <v>0.06</v>
      </c>
      <c r="F74" s="161">
        <f t="shared" si="14"/>
        <v>6508.0749777186138</v>
      </c>
      <c r="G74" s="161">
        <f t="shared" si="15"/>
        <v>6898.5594763817307</v>
      </c>
      <c r="H74" s="161">
        <f t="shared" si="16"/>
        <v>390.48449866311682</v>
      </c>
      <c r="K74" s="130"/>
    </row>
    <row r="75" spans="1:11" x14ac:dyDescent="0.3">
      <c r="A75">
        <v>65</v>
      </c>
      <c r="B75" s="130">
        <f t="shared" si="12"/>
        <v>44259</v>
      </c>
      <c r="C75" s="128">
        <v>44259</v>
      </c>
      <c r="D75" s="59">
        <f t="shared" si="13"/>
        <v>4</v>
      </c>
      <c r="E75" s="129">
        <f t="shared" si="18"/>
        <v>0.06</v>
      </c>
      <c r="F75" s="161">
        <f t="shared" si="14"/>
        <v>6898.5594763817307</v>
      </c>
      <c r="G75" s="161">
        <f t="shared" si="15"/>
        <v>7312.4730449646349</v>
      </c>
      <c r="H75" s="161">
        <f t="shared" si="16"/>
        <v>413.91356858290385</v>
      </c>
      <c r="K75" s="130"/>
    </row>
    <row r="76" spans="1:11" x14ac:dyDescent="0.3">
      <c r="A76">
        <v>66</v>
      </c>
      <c r="B76" s="130">
        <f t="shared" si="12"/>
        <v>44260</v>
      </c>
      <c r="C76" s="128">
        <v>44260</v>
      </c>
      <c r="D76" s="59">
        <f t="shared" si="13"/>
        <v>5</v>
      </c>
      <c r="E76" s="129">
        <f t="shared" si="18"/>
        <v>0.08</v>
      </c>
      <c r="F76" s="161">
        <f t="shared" si="14"/>
        <v>7312.4730449646349</v>
      </c>
      <c r="G76" s="161">
        <f t="shared" si="15"/>
        <v>7897.4708885618056</v>
      </c>
      <c r="H76" s="161">
        <f t="shared" si="16"/>
        <v>584.9978435971708</v>
      </c>
      <c r="K76" s="130"/>
    </row>
    <row r="77" spans="1:11" x14ac:dyDescent="0.3">
      <c r="A77">
        <v>67</v>
      </c>
      <c r="B77" s="130">
        <f t="shared" si="12"/>
        <v>44261</v>
      </c>
      <c r="C77" s="128">
        <v>44261</v>
      </c>
      <c r="D77" s="59">
        <f t="shared" si="13"/>
        <v>6</v>
      </c>
      <c r="E77" s="129">
        <f t="shared" si="18"/>
        <v>0.08</v>
      </c>
      <c r="F77" s="161">
        <f t="shared" si="14"/>
        <v>7897.4708885618056</v>
      </c>
      <c r="G77" s="161">
        <f t="shared" si="15"/>
        <v>8529.2685596467509</v>
      </c>
      <c r="H77" s="161">
        <f t="shared" si="16"/>
        <v>631.79767108494445</v>
      </c>
      <c r="K77" s="130"/>
    </row>
    <row r="78" spans="1:11" x14ac:dyDescent="0.3">
      <c r="A78">
        <v>68</v>
      </c>
      <c r="B78" s="130">
        <f t="shared" si="12"/>
        <v>44262</v>
      </c>
      <c r="C78" s="128">
        <v>44262</v>
      </c>
      <c r="D78" s="59">
        <f t="shared" si="13"/>
        <v>7</v>
      </c>
      <c r="E78" s="129">
        <f t="shared" si="18"/>
        <v>0.08</v>
      </c>
      <c r="F78" s="161">
        <f t="shared" si="14"/>
        <v>8529.2685596467509</v>
      </c>
      <c r="G78" s="161">
        <f t="shared" si="15"/>
        <v>9211.6100444184904</v>
      </c>
      <c r="H78" s="161">
        <f t="shared" si="16"/>
        <v>682.34148477174006</v>
      </c>
      <c r="K78" s="130"/>
    </row>
    <row r="79" spans="1:11" x14ac:dyDescent="0.3">
      <c r="A79">
        <v>69</v>
      </c>
      <c r="B79" s="130">
        <f t="shared" si="12"/>
        <v>44263</v>
      </c>
      <c r="C79" s="128">
        <v>44263</v>
      </c>
      <c r="D79" s="59">
        <f t="shared" si="13"/>
        <v>1</v>
      </c>
      <c r="E79" s="129">
        <f t="shared" si="18"/>
        <v>0.06</v>
      </c>
      <c r="F79" s="161">
        <f t="shared" si="14"/>
        <v>9211.6100444184904</v>
      </c>
      <c r="G79" s="161">
        <f t="shared" si="15"/>
        <v>9764.3066470836002</v>
      </c>
      <c r="H79" s="161">
        <f t="shared" si="16"/>
        <v>552.69660266510937</v>
      </c>
      <c r="K79" s="130"/>
    </row>
    <row r="80" spans="1:11" x14ac:dyDescent="0.3">
      <c r="A80">
        <v>70</v>
      </c>
      <c r="B80" s="130">
        <f t="shared" si="12"/>
        <v>44264</v>
      </c>
      <c r="C80" s="128">
        <v>44264</v>
      </c>
      <c r="D80" s="59">
        <f t="shared" si="13"/>
        <v>2</v>
      </c>
      <c r="E80" s="129">
        <f t="shared" si="18"/>
        <v>0.06</v>
      </c>
      <c r="F80" s="161">
        <f t="shared" si="14"/>
        <v>9764.3066470836002</v>
      </c>
      <c r="G80" s="161">
        <f t="shared" si="15"/>
        <v>10350.165045908616</v>
      </c>
      <c r="H80" s="161">
        <f t="shared" si="16"/>
        <v>585.85839882501602</v>
      </c>
      <c r="K80" s="130"/>
    </row>
    <row r="81" spans="1:11" x14ac:dyDescent="0.3">
      <c r="A81">
        <v>71</v>
      </c>
      <c r="B81" s="130">
        <f t="shared" si="12"/>
        <v>44265</v>
      </c>
      <c r="C81" s="128">
        <v>44265</v>
      </c>
      <c r="D81" s="59">
        <f t="shared" si="13"/>
        <v>3</v>
      </c>
      <c r="E81" s="129">
        <f t="shared" si="18"/>
        <v>0.06</v>
      </c>
      <c r="F81" s="161">
        <f t="shared" si="14"/>
        <v>10350.165045908616</v>
      </c>
      <c r="G81" s="161">
        <f t="shared" si="15"/>
        <v>10971.174948663132</v>
      </c>
      <c r="H81" s="161">
        <f t="shared" si="16"/>
        <v>621.00990275451693</v>
      </c>
      <c r="K81" s="130"/>
    </row>
    <row r="82" spans="1:11" x14ac:dyDescent="0.3">
      <c r="A82">
        <v>72</v>
      </c>
      <c r="B82" s="130">
        <f t="shared" si="12"/>
        <v>44266</v>
      </c>
      <c r="C82" s="128">
        <v>44266</v>
      </c>
      <c r="D82" s="59">
        <f t="shared" si="13"/>
        <v>4</v>
      </c>
      <c r="E82" s="129">
        <f t="shared" si="18"/>
        <v>0.06</v>
      </c>
      <c r="F82" s="161">
        <f t="shared" si="14"/>
        <v>10971.174948663132</v>
      </c>
      <c r="G82" s="161">
        <f t="shared" si="15"/>
        <v>11629.44544558292</v>
      </c>
      <c r="H82" s="161">
        <f t="shared" si="16"/>
        <v>658.27049691978789</v>
      </c>
      <c r="K82" s="130"/>
    </row>
    <row r="83" spans="1:11" x14ac:dyDescent="0.3">
      <c r="A83">
        <v>73</v>
      </c>
      <c r="B83" s="130">
        <f t="shared" si="12"/>
        <v>44267</v>
      </c>
      <c r="C83" s="128">
        <v>44267</v>
      </c>
      <c r="D83" s="59">
        <f t="shared" si="13"/>
        <v>5</v>
      </c>
      <c r="E83" s="129">
        <f t="shared" si="18"/>
        <v>0.08</v>
      </c>
      <c r="F83" s="161">
        <f t="shared" si="14"/>
        <v>11629.44544558292</v>
      </c>
      <c r="G83" s="161">
        <f t="shared" si="15"/>
        <v>12559.801081229554</v>
      </c>
      <c r="H83" s="161">
        <f t="shared" si="16"/>
        <v>930.35563564663357</v>
      </c>
      <c r="K83" s="130"/>
    </row>
    <row r="84" spans="1:11" x14ac:dyDescent="0.3">
      <c r="A84">
        <v>74</v>
      </c>
      <c r="B84" s="130">
        <f t="shared" si="12"/>
        <v>44268</v>
      </c>
      <c r="C84" s="128">
        <v>44268</v>
      </c>
      <c r="D84" s="59">
        <f t="shared" si="13"/>
        <v>6</v>
      </c>
      <c r="E84" s="129">
        <f t="shared" si="18"/>
        <v>0.08</v>
      </c>
      <c r="F84" s="161">
        <f t="shared" si="14"/>
        <v>12559.801081229554</v>
      </c>
      <c r="G84" s="161">
        <f t="shared" si="15"/>
        <v>13564.585167727919</v>
      </c>
      <c r="H84" s="161">
        <f t="shared" si="16"/>
        <v>1004.7840864983643</v>
      </c>
      <c r="K84" s="130"/>
    </row>
    <row r="85" spans="1:11" x14ac:dyDescent="0.3">
      <c r="A85">
        <v>75</v>
      </c>
      <c r="B85" s="130">
        <f t="shared" si="12"/>
        <v>44269</v>
      </c>
      <c r="C85" s="128">
        <v>44269</v>
      </c>
      <c r="D85" s="59">
        <f t="shared" si="13"/>
        <v>7</v>
      </c>
      <c r="E85" s="129">
        <f t="shared" si="18"/>
        <v>0.08</v>
      </c>
      <c r="F85" s="161">
        <f t="shared" si="14"/>
        <v>13564.585167727919</v>
      </c>
      <c r="G85" s="161">
        <f t="shared" si="15"/>
        <v>14649.751981146152</v>
      </c>
      <c r="H85" s="161">
        <f t="shared" si="16"/>
        <v>1085.1668134182335</v>
      </c>
      <c r="K85" s="130"/>
    </row>
    <row r="86" spans="1:11" x14ac:dyDescent="0.3">
      <c r="A86">
        <v>76</v>
      </c>
      <c r="B86" s="130">
        <f t="shared" si="12"/>
        <v>44270</v>
      </c>
      <c r="C86" s="128">
        <v>44270</v>
      </c>
      <c r="D86" s="59">
        <f t="shared" si="13"/>
        <v>1</v>
      </c>
      <c r="E86" s="129">
        <f t="shared" si="18"/>
        <v>0.06</v>
      </c>
      <c r="F86" s="161">
        <f t="shared" si="14"/>
        <v>14649.751981146152</v>
      </c>
      <c r="G86" s="161">
        <f t="shared" si="15"/>
        <v>15528.737100014921</v>
      </c>
      <c r="H86" s="161">
        <f t="shared" si="16"/>
        <v>878.98511886876906</v>
      </c>
      <c r="K86" s="130"/>
    </row>
    <row r="87" spans="1:11" x14ac:dyDescent="0.3">
      <c r="A87">
        <v>77</v>
      </c>
      <c r="B87" s="130">
        <f t="shared" si="12"/>
        <v>44271</v>
      </c>
      <c r="C87" s="128">
        <v>44271</v>
      </c>
      <c r="D87" s="59">
        <f t="shared" si="13"/>
        <v>2</v>
      </c>
      <c r="E87" s="129">
        <f t="shared" si="18"/>
        <v>0.06</v>
      </c>
      <c r="F87" s="161">
        <f t="shared" si="14"/>
        <v>15528.737100014921</v>
      </c>
      <c r="G87" s="161">
        <f t="shared" si="15"/>
        <v>16460.461326015815</v>
      </c>
      <c r="H87" s="161">
        <f t="shared" si="16"/>
        <v>931.72422600089521</v>
      </c>
      <c r="K87" s="130"/>
    </row>
    <row r="88" spans="1:11" x14ac:dyDescent="0.3">
      <c r="A88">
        <v>78</v>
      </c>
      <c r="B88" s="130">
        <f t="shared" si="12"/>
        <v>44272</v>
      </c>
      <c r="C88" s="128">
        <v>44272</v>
      </c>
      <c r="D88" s="59">
        <f t="shared" si="13"/>
        <v>3</v>
      </c>
      <c r="E88" s="129">
        <f t="shared" si="18"/>
        <v>0.06</v>
      </c>
      <c r="F88" s="161">
        <f t="shared" si="14"/>
        <v>16460.461326015815</v>
      </c>
      <c r="G88" s="161">
        <f t="shared" si="15"/>
        <v>17448.089005576763</v>
      </c>
      <c r="H88" s="161">
        <f t="shared" si="16"/>
        <v>987.62767956094888</v>
      </c>
      <c r="K88" s="130"/>
    </row>
    <row r="89" spans="1:11" x14ac:dyDescent="0.3">
      <c r="A89">
        <v>79</v>
      </c>
      <c r="B89" s="130">
        <f t="shared" si="12"/>
        <v>44273</v>
      </c>
      <c r="C89" s="128">
        <v>44273</v>
      </c>
      <c r="D89" s="59">
        <f t="shared" si="13"/>
        <v>4</v>
      </c>
      <c r="E89" s="129">
        <f t="shared" si="18"/>
        <v>0.06</v>
      </c>
      <c r="F89" s="161">
        <f t="shared" si="14"/>
        <v>17448.089005576763</v>
      </c>
      <c r="G89" s="161">
        <f t="shared" si="15"/>
        <v>18494.974345911367</v>
      </c>
      <c r="H89" s="161">
        <f t="shared" si="16"/>
        <v>1046.8853403346056</v>
      </c>
      <c r="K89" s="130"/>
    </row>
    <row r="90" spans="1:11" x14ac:dyDescent="0.3">
      <c r="A90">
        <v>80</v>
      </c>
      <c r="B90" s="130">
        <f t="shared" si="12"/>
        <v>44274</v>
      </c>
      <c r="C90" s="128">
        <v>44274</v>
      </c>
      <c r="D90" s="59">
        <f t="shared" si="13"/>
        <v>5</v>
      </c>
      <c r="E90" s="129">
        <f t="shared" si="18"/>
        <v>0.08</v>
      </c>
      <c r="F90" s="161">
        <f t="shared" si="14"/>
        <v>18494.974345911367</v>
      </c>
      <c r="G90" s="161">
        <f t="shared" si="15"/>
        <v>19974.572293584275</v>
      </c>
      <c r="H90" s="161">
        <f t="shared" si="16"/>
        <v>1479.5979476729094</v>
      </c>
      <c r="K90" s="130"/>
    </row>
    <row r="91" spans="1:11" x14ac:dyDescent="0.3">
      <c r="A91">
        <v>81</v>
      </c>
      <c r="B91" s="130">
        <f t="shared" si="12"/>
        <v>44275</v>
      </c>
      <c r="C91" s="128">
        <v>44275</v>
      </c>
      <c r="D91" s="59">
        <f t="shared" si="13"/>
        <v>6</v>
      </c>
      <c r="E91" s="129">
        <f t="shared" si="18"/>
        <v>0.08</v>
      </c>
      <c r="F91" s="161">
        <f t="shared" si="14"/>
        <v>19974.572293584275</v>
      </c>
      <c r="G91" s="161">
        <f t="shared" si="15"/>
        <v>21572.538077071018</v>
      </c>
      <c r="H91" s="161">
        <f t="shared" si="16"/>
        <v>1597.9657834867421</v>
      </c>
      <c r="K91" s="130"/>
    </row>
    <row r="92" spans="1:11" x14ac:dyDescent="0.3">
      <c r="A92">
        <v>82</v>
      </c>
      <c r="B92" s="130">
        <f t="shared" si="12"/>
        <v>44276</v>
      </c>
      <c r="C92" s="128">
        <v>44276</v>
      </c>
      <c r="D92" s="59">
        <f t="shared" si="13"/>
        <v>7</v>
      </c>
      <c r="E92" s="129">
        <f t="shared" si="18"/>
        <v>0.08</v>
      </c>
      <c r="F92" s="161">
        <f t="shared" si="14"/>
        <v>21572.538077071018</v>
      </c>
      <c r="G92" s="161">
        <f t="shared" si="15"/>
        <v>23298.3411232367</v>
      </c>
      <c r="H92" s="161">
        <f t="shared" si="16"/>
        <v>1725.8030461656815</v>
      </c>
      <c r="K92" s="130"/>
    </row>
    <row r="93" spans="1:11" x14ac:dyDescent="0.3">
      <c r="A93">
        <v>83</v>
      </c>
      <c r="B93" s="130">
        <f t="shared" si="12"/>
        <v>44277</v>
      </c>
      <c r="C93" s="128">
        <v>44277</v>
      </c>
      <c r="D93" s="59">
        <f t="shared" si="13"/>
        <v>1</v>
      </c>
      <c r="E93" s="129">
        <f t="shared" si="18"/>
        <v>0.06</v>
      </c>
      <c r="F93" s="161">
        <f t="shared" si="14"/>
        <v>23298.3411232367</v>
      </c>
      <c r="G93" s="161">
        <f t="shared" si="15"/>
        <v>24696.241590630903</v>
      </c>
      <c r="H93" s="161">
        <f t="shared" si="16"/>
        <v>1397.900467394202</v>
      </c>
      <c r="K93" s="130"/>
    </row>
    <row r="94" spans="1:11" x14ac:dyDescent="0.3">
      <c r="A94">
        <v>84</v>
      </c>
      <c r="B94" s="130">
        <f t="shared" si="12"/>
        <v>44278</v>
      </c>
      <c r="C94" s="128">
        <v>44278</v>
      </c>
      <c r="D94" s="59">
        <f t="shared" si="13"/>
        <v>2</v>
      </c>
      <c r="E94" s="129">
        <f t="shared" si="18"/>
        <v>0.06</v>
      </c>
      <c r="F94" s="161">
        <f t="shared" si="14"/>
        <v>24696.241590630903</v>
      </c>
      <c r="G94" s="161">
        <f t="shared" si="15"/>
        <v>26178.016086068757</v>
      </c>
      <c r="H94" s="161">
        <f t="shared" si="16"/>
        <v>1481.7744954378541</v>
      </c>
      <c r="K94" s="130"/>
    </row>
    <row r="95" spans="1:11" x14ac:dyDescent="0.3">
      <c r="A95">
        <v>85</v>
      </c>
      <c r="B95" s="130">
        <f t="shared" si="12"/>
        <v>44279</v>
      </c>
      <c r="C95" s="128">
        <v>44279</v>
      </c>
      <c r="D95" s="59">
        <f t="shared" si="13"/>
        <v>3</v>
      </c>
      <c r="E95" s="129">
        <f t="shared" si="18"/>
        <v>0.06</v>
      </c>
      <c r="F95" s="161">
        <f t="shared" si="14"/>
        <v>26178.016086068757</v>
      </c>
      <c r="G95" s="161">
        <f t="shared" si="15"/>
        <v>27748.697051232884</v>
      </c>
      <c r="H95" s="161">
        <f t="shared" si="16"/>
        <v>1570.6809651641254</v>
      </c>
      <c r="K95" s="130"/>
    </row>
    <row r="96" spans="1:11" x14ac:dyDescent="0.3">
      <c r="A96">
        <v>86</v>
      </c>
      <c r="B96" s="130">
        <f t="shared" si="12"/>
        <v>44280</v>
      </c>
      <c r="C96" s="128">
        <v>44280</v>
      </c>
      <c r="D96" s="59">
        <f t="shared" si="13"/>
        <v>4</v>
      </c>
      <c r="E96" s="129">
        <f t="shared" si="18"/>
        <v>0.06</v>
      </c>
      <c r="F96" s="161">
        <f t="shared" si="14"/>
        <v>27748.697051232884</v>
      </c>
      <c r="G96" s="161">
        <f t="shared" si="15"/>
        <v>29413.618874306856</v>
      </c>
      <c r="H96" s="161">
        <f t="shared" si="16"/>
        <v>1664.921823073973</v>
      </c>
      <c r="K96" s="130"/>
    </row>
    <row r="97" spans="1:11" x14ac:dyDescent="0.3">
      <c r="A97">
        <v>87</v>
      </c>
      <c r="B97" s="130">
        <f t="shared" si="12"/>
        <v>44281</v>
      </c>
      <c r="C97" s="128">
        <v>44281</v>
      </c>
      <c r="D97" s="59">
        <f t="shared" si="13"/>
        <v>5</v>
      </c>
      <c r="E97" s="129">
        <f t="shared" si="18"/>
        <v>0.08</v>
      </c>
      <c r="F97" s="161">
        <f t="shared" si="14"/>
        <v>29413.618874306856</v>
      </c>
      <c r="G97" s="161">
        <f t="shared" si="15"/>
        <v>31766.708384251404</v>
      </c>
      <c r="H97" s="161">
        <f t="shared" si="16"/>
        <v>2353.0895099445484</v>
      </c>
      <c r="K97" s="130"/>
    </row>
    <row r="98" spans="1:11" x14ac:dyDescent="0.3">
      <c r="A98">
        <v>88</v>
      </c>
      <c r="B98" s="130">
        <f t="shared" si="12"/>
        <v>44282</v>
      </c>
      <c r="C98" s="128">
        <v>44282</v>
      </c>
      <c r="D98" s="59">
        <f t="shared" si="13"/>
        <v>6</v>
      </c>
      <c r="E98" s="129">
        <f t="shared" si="18"/>
        <v>0.08</v>
      </c>
      <c r="F98" s="161">
        <f t="shared" si="14"/>
        <v>31766.708384251404</v>
      </c>
      <c r="G98" s="161">
        <f t="shared" si="15"/>
        <v>34308.045054991519</v>
      </c>
      <c r="H98" s="161">
        <f t="shared" si="16"/>
        <v>2541.3366707401124</v>
      </c>
      <c r="K98" s="130"/>
    </row>
    <row r="99" spans="1:11" x14ac:dyDescent="0.3">
      <c r="A99">
        <v>89</v>
      </c>
      <c r="B99" s="130">
        <f t="shared" si="12"/>
        <v>44283</v>
      </c>
      <c r="C99" s="128">
        <v>44283</v>
      </c>
      <c r="D99" s="59">
        <f t="shared" si="13"/>
        <v>7</v>
      </c>
      <c r="E99" s="129">
        <f t="shared" si="18"/>
        <v>0.08</v>
      </c>
      <c r="F99" s="161">
        <f t="shared" si="14"/>
        <v>34308.045054991519</v>
      </c>
      <c r="G99" s="161">
        <f t="shared" si="15"/>
        <v>37052.688659390842</v>
      </c>
      <c r="H99" s="161">
        <f t="shared" si="16"/>
        <v>2744.6436043993217</v>
      </c>
      <c r="K99" s="130"/>
    </row>
    <row r="100" spans="1:11" x14ac:dyDescent="0.3">
      <c r="A100">
        <v>90</v>
      </c>
      <c r="B100" s="130">
        <f t="shared" si="12"/>
        <v>44284</v>
      </c>
      <c r="C100" s="128">
        <v>44284</v>
      </c>
      <c r="D100" s="59">
        <f t="shared" si="13"/>
        <v>1</v>
      </c>
      <c r="E100" s="129">
        <f t="shared" si="18"/>
        <v>0.06</v>
      </c>
      <c r="F100" s="161">
        <f t="shared" si="14"/>
        <v>37052.688659390842</v>
      </c>
      <c r="G100" s="161">
        <f t="shared" si="15"/>
        <v>39275.849978954291</v>
      </c>
      <c r="H100" s="161">
        <f t="shared" si="16"/>
        <v>2223.1613195634504</v>
      </c>
      <c r="K100" s="130"/>
    </row>
    <row r="101" spans="1:11" x14ac:dyDescent="0.3">
      <c r="A101">
        <v>91</v>
      </c>
      <c r="B101" s="130">
        <f t="shared" si="12"/>
        <v>44285</v>
      </c>
      <c r="C101" s="128">
        <v>44285</v>
      </c>
      <c r="D101" s="59">
        <f t="shared" si="13"/>
        <v>2</v>
      </c>
      <c r="E101" s="129">
        <f t="shared" si="18"/>
        <v>0.06</v>
      </c>
      <c r="F101" s="161">
        <f t="shared" si="14"/>
        <v>39275.849978954291</v>
      </c>
      <c r="G101" s="161">
        <f t="shared" si="15"/>
        <v>41632.400977691548</v>
      </c>
      <c r="H101" s="161">
        <f t="shared" si="16"/>
        <v>2356.5509987372575</v>
      </c>
      <c r="K101" s="130"/>
    </row>
    <row r="102" spans="1:11" x14ac:dyDescent="0.3">
      <c r="A102">
        <v>92</v>
      </c>
      <c r="B102" s="130">
        <f t="shared" si="12"/>
        <v>44286</v>
      </c>
      <c r="C102" s="128">
        <v>44286</v>
      </c>
      <c r="D102" s="59">
        <f t="shared" si="13"/>
        <v>3</v>
      </c>
      <c r="E102" s="129">
        <f t="shared" si="18"/>
        <v>0.06</v>
      </c>
      <c r="F102" s="161">
        <f t="shared" si="14"/>
        <v>41632.400977691548</v>
      </c>
      <c r="G102" s="161">
        <f t="shared" si="15"/>
        <v>44130.345036353043</v>
      </c>
      <c r="H102" s="161">
        <f t="shared" si="16"/>
        <v>2497.9440586614928</v>
      </c>
      <c r="K102" s="130"/>
    </row>
    <row r="103" spans="1:11" x14ac:dyDescent="0.3">
      <c r="B103" s="130"/>
      <c r="C103" s="128"/>
      <c r="D103" s="59"/>
      <c r="E103" s="129"/>
      <c r="F103" s="121"/>
      <c r="G103" s="121"/>
      <c r="H103" s="121"/>
      <c r="K103" s="130"/>
    </row>
    <row r="104" spans="1:11" x14ac:dyDescent="0.3">
      <c r="B104" s="130"/>
      <c r="C104" s="128"/>
      <c r="D104" s="59"/>
      <c r="E104" s="129"/>
      <c r="F104" s="121"/>
      <c r="G104" s="121"/>
      <c r="H104" s="121"/>
      <c r="K104" s="130"/>
    </row>
    <row r="105" spans="1:11" x14ac:dyDescent="0.3">
      <c r="B105" s="130"/>
      <c r="C105" s="128"/>
      <c r="D105" s="59"/>
      <c r="E105" s="129"/>
      <c r="F105" s="121"/>
      <c r="G105" s="121"/>
      <c r="H105" s="121"/>
      <c r="K105" s="130"/>
    </row>
    <row r="106" spans="1:11" x14ac:dyDescent="0.3">
      <c r="B106" s="130"/>
      <c r="C106" s="128"/>
      <c r="D106" s="59"/>
      <c r="E106" s="129"/>
      <c r="F106" s="121"/>
      <c r="G106" s="121"/>
      <c r="H106" s="121"/>
      <c r="K106" s="130"/>
    </row>
    <row r="107" spans="1:11" x14ac:dyDescent="0.3">
      <c r="B107" s="130"/>
      <c r="C107" s="128"/>
      <c r="D107" s="59"/>
      <c r="E107" s="129"/>
      <c r="F107" s="121"/>
      <c r="G107" s="121"/>
      <c r="H107" s="121"/>
      <c r="K107" s="130"/>
    </row>
    <row r="108" spans="1:11" x14ac:dyDescent="0.3">
      <c r="B108" s="130"/>
      <c r="C108" s="128"/>
      <c r="D108" s="59"/>
      <c r="E108" s="129"/>
      <c r="F108" s="121"/>
      <c r="G108" s="121"/>
      <c r="H108" s="121"/>
      <c r="K108" s="130"/>
    </row>
    <row r="109" spans="1:11" x14ac:dyDescent="0.3">
      <c r="B109" s="130"/>
      <c r="C109" s="128"/>
      <c r="D109" s="59"/>
      <c r="E109" s="129"/>
      <c r="F109" s="121"/>
      <c r="G109" s="121"/>
      <c r="H109" s="121"/>
      <c r="K109" s="130"/>
    </row>
    <row r="110" spans="1:11" x14ac:dyDescent="0.3">
      <c r="B110" s="130"/>
      <c r="C110" s="128"/>
      <c r="D110" s="59"/>
      <c r="E110" s="129"/>
      <c r="F110" s="121"/>
      <c r="G110" s="121"/>
      <c r="H110" s="121"/>
      <c r="K110" s="130"/>
    </row>
    <row r="111" spans="1:11" x14ac:dyDescent="0.3">
      <c r="B111" s="130"/>
      <c r="C111" s="128"/>
      <c r="D111" s="59"/>
      <c r="E111" s="129"/>
      <c r="F111" s="121"/>
      <c r="G111" s="121"/>
      <c r="H111" s="121"/>
      <c r="K111" s="130"/>
    </row>
    <row r="112" spans="1:11" x14ac:dyDescent="0.3">
      <c r="B112" s="130"/>
      <c r="C112" s="128"/>
      <c r="D112" s="59"/>
      <c r="E112" s="129"/>
      <c r="F112" s="121"/>
      <c r="G112" s="121"/>
      <c r="H112" s="121"/>
      <c r="K112" s="130"/>
    </row>
    <row r="113" spans="2:11" x14ac:dyDescent="0.3">
      <c r="B113" s="130"/>
      <c r="C113" s="128"/>
      <c r="D113" s="59"/>
      <c r="E113" s="129"/>
      <c r="F113" s="121"/>
      <c r="G113" s="121"/>
      <c r="H113" s="121"/>
      <c r="K113" s="130"/>
    </row>
    <row r="114" spans="2:11" x14ac:dyDescent="0.3">
      <c r="B114" s="130"/>
      <c r="C114" s="128"/>
      <c r="D114" s="59"/>
      <c r="E114" s="129"/>
      <c r="F114" s="121"/>
      <c r="G114" s="121"/>
      <c r="H114" s="121"/>
      <c r="K114" s="130"/>
    </row>
    <row r="115" spans="2:11" x14ac:dyDescent="0.3">
      <c r="B115" s="130"/>
      <c r="C115" s="128"/>
      <c r="D115" s="59"/>
      <c r="E115" s="129"/>
      <c r="F115" s="121"/>
      <c r="G115" s="121"/>
      <c r="H115" s="121"/>
      <c r="K115" s="130"/>
    </row>
    <row r="116" spans="2:11" x14ac:dyDescent="0.3">
      <c r="B116" s="130"/>
      <c r="C116" s="128"/>
      <c r="D116" s="59"/>
      <c r="E116" s="129"/>
      <c r="F116" s="121"/>
      <c r="G116" s="121"/>
      <c r="H116" s="121"/>
      <c r="K116" s="130"/>
    </row>
    <row r="117" spans="2:11" x14ac:dyDescent="0.3">
      <c r="B117" s="130"/>
      <c r="C117" s="128"/>
      <c r="D117" s="59"/>
      <c r="E117" s="129"/>
      <c r="F117" s="121"/>
      <c r="G117" s="121"/>
      <c r="H117" s="121"/>
      <c r="K117" s="130"/>
    </row>
    <row r="118" spans="2:11" x14ac:dyDescent="0.3">
      <c r="B118" s="130"/>
      <c r="C118" s="128"/>
      <c r="D118" s="59"/>
      <c r="E118" s="129"/>
      <c r="F118" s="121"/>
      <c r="G118" s="121"/>
      <c r="H118" s="121"/>
      <c r="K118" s="130"/>
    </row>
    <row r="119" spans="2:11" x14ac:dyDescent="0.3">
      <c r="B119" s="130"/>
      <c r="C119" s="128"/>
      <c r="D119" s="59"/>
      <c r="E119" s="129"/>
      <c r="F119" s="121"/>
      <c r="G119" s="121"/>
      <c r="H119" s="121"/>
      <c r="K119" s="130"/>
    </row>
    <row r="120" spans="2:11" x14ac:dyDescent="0.3">
      <c r="B120" s="130"/>
      <c r="C120" s="128"/>
      <c r="D120" s="59"/>
      <c r="E120" s="129"/>
      <c r="F120" s="121"/>
      <c r="G120" s="121"/>
      <c r="H120" s="121"/>
      <c r="K120" s="130"/>
    </row>
    <row r="121" spans="2:11" x14ac:dyDescent="0.3">
      <c r="B121" s="130"/>
      <c r="C121" s="128"/>
      <c r="D121" s="59"/>
      <c r="E121" s="129"/>
      <c r="F121" s="121"/>
      <c r="G121" s="121"/>
      <c r="H121" s="121"/>
      <c r="K121" s="130"/>
    </row>
    <row r="122" spans="2:11" x14ac:dyDescent="0.3">
      <c r="B122" s="130"/>
      <c r="C122" s="128"/>
      <c r="D122" s="59"/>
      <c r="E122" s="129"/>
      <c r="F122" s="121"/>
      <c r="G122" s="121"/>
      <c r="H122" s="121"/>
      <c r="K122" s="130"/>
    </row>
    <row r="123" spans="2:11" x14ac:dyDescent="0.3">
      <c r="B123" s="130"/>
      <c r="C123" s="128"/>
      <c r="D123" s="59"/>
      <c r="E123" s="129"/>
      <c r="F123" s="121"/>
      <c r="G123" s="121"/>
      <c r="H123" s="121"/>
      <c r="K123" s="130"/>
    </row>
    <row r="124" spans="2:11" x14ac:dyDescent="0.3">
      <c r="B124" s="130"/>
      <c r="C124" s="128"/>
      <c r="D124" s="59"/>
      <c r="E124" s="129"/>
      <c r="F124" s="121"/>
      <c r="G124" s="121"/>
      <c r="H124" s="121"/>
      <c r="K124" s="130"/>
    </row>
    <row r="125" spans="2:11" x14ac:dyDescent="0.3">
      <c r="B125" s="130"/>
      <c r="C125" s="128"/>
      <c r="D125" s="59"/>
      <c r="E125" s="129"/>
      <c r="F125" s="121"/>
      <c r="G125" s="121"/>
      <c r="H125" s="121"/>
      <c r="K125" s="130"/>
    </row>
    <row r="126" spans="2:11" x14ac:dyDescent="0.3">
      <c r="B126" s="130"/>
      <c r="C126" s="128"/>
      <c r="D126" s="59"/>
      <c r="E126" s="129"/>
      <c r="F126" s="121"/>
      <c r="G126" s="121"/>
      <c r="H126" s="121"/>
      <c r="K126" s="130"/>
    </row>
    <row r="127" spans="2:11" x14ac:dyDescent="0.3">
      <c r="B127" s="130"/>
      <c r="C127" s="128"/>
      <c r="D127" s="59"/>
      <c r="E127" s="129"/>
      <c r="F127" s="121"/>
      <c r="G127" s="121"/>
      <c r="H127" s="121"/>
      <c r="K127" s="130"/>
    </row>
    <row r="128" spans="2:11" x14ac:dyDescent="0.3">
      <c r="B128" s="130"/>
      <c r="C128" s="128"/>
      <c r="D128" s="59"/>
      <c r="E128" s="129"/>
      <c r="F128" s="121"/>
      <c r="G128" s="121"/>
      <c r="H128" s="121"/>
      <c r="K128" s="130"/>
    </row>
    <row r="129" spans="2:11" x14ac:dyDescent="0.3">
      <c r="B129" s="130"/>
      <c r="C129" s="128"/>
      <c r="D129" s="59"/>
      <c r="E129" s="129"/>
      <c r="F129" s="121"/>
      <c r="G129" s="121"/>
      <c r="H129" s="121"/>
      <c r="K129" s="130"/>
    </row>
    <row r="130" spans="2:11" x14ac:dyDescent="0.3">
      <c r="B130" s="130"/>
      <c r="C130" s="128"/>
      <c r="D130" s="59"/>
      <c r="E130" s="129"/>
      <c r="F130" s="121"/>
      <c r="G130" s="121"/>
      <c r="H130" s="121"/>
      <c r="K130" s="130"/>
    </row>
    <row r="131" spans="2:11" x14ac:dyDescent="0.3">
      <c r="B131" s="130"/>
      <c r="C131" s="128"/>
      <c r="D131" s="59"/>
      <c r="E131" s="129"/>
      <c r="F131" s="121"/>
      <c r="G131" s="121"/>
      <c r="H131" s="121"/>
      <c r="K131" s="130"/>
    </row>
    <row r="132" spans="2:11" x14ac:dyDescent="0.3">
      <c r="B132" s="130"/>
      <c r="C132" s="128"/>
      <c r="D132" s="59"/>
      <c r="E132" s="129"/>
      <c r="F132" s="121"/>
      <c r="G132" s="121"/>
      <c r="H132" s="121"/>
      <c r="K132" s="130"/>
    </row>
    <row r="133" spans="2:11" x14ac:dyDescent="0.3">
      <c r="B133" s="130"/>
      <c r="C133" s="128"/>
      <c r="D133" s="59"/>
      <c r="E133" s="129"/>
      <c r="F133" s="121"/>
      <c r="G133" s="121"/>
      <c r="H133" s="121"/>
      <c r="K133" s="130"/>
    </row>
    <row r="134" spans="2:11" x14ac:dyDescent="0.3">
      <c r="B134" s="130"/>
      <c r="C134" s="128"/>
      <c r="D134" s="59"/>
      <c r="E134" s="129"/>
      <c r="F134" s="121"/>
      <c r="G134" s="121"/>
      <c r="H134" s="121"/>
      <c r="K134" s="130"/>
    </row>
    <row r="135" spans="2:11" x14ac:dyDescent="0.3">
      <c r="B135" s="130"/>
      <c r="C135" s="128"/>
      <c r="D135" s="59"/>
      <c r="E135" s="129"/>
      <c r="F135" s="121"/>
      <c r="G135" s="121"/>
      <c r="H135" s="121"/>
      <c r="K135" s="130"/>
    </row>
    <row r="136" spans="2:11" x14ac:dyDescent="0.3">
      <c r="B136" s="130"/>
      <c r="C136" s="128"/>
      <c r="D136" s="59"/>
      <c r="E136" s="129"/>
      <c r="F136" s="121"/>
      <c r="G136" s="121"/>
      <c r="H136" s="121"/>
      <c r="K136" s="130"/>
    </row>
    <row r="137" spans="2:11" x14ac:dyDescent="0.3">
      <c r="B137" s="130"/>
      <c r="C137" s="128"/>
      <c r="D137" s="59"/>
      <c r="E137" s="129"/>
      <c r="F137" s="121"/>
      <c r="G137" s="121"/>
      <c r="H137" s="121"/>
      <c r="K137" s="130"/>
    </row>
    <row r="138" spans="2:11" x14ac:dyDescent="0.3">
      <c r="B138" s="130"/>
      <c r="C138" s="128"/>
      <c r="D138" s="59"/>
      <c r="E138" s="129"/>
      <c r="F138" s="121"/>
      <c r="G138" s="121"/>
      <c r="H138" s="121"/>
      <c r="K138" s="130"/>
    </row>
    <row r="139" spans="2:11" x14ac:dyDescent="0.3">
      <c r="B139" s="130"/>
      <c r="C139" s="128"/>
      <c r="D139" s="59"/>
      <c r="E139" s="129"/>
      <c r="F139" s="121"/>
      <c r="G139" s="121"/>
      <c r="H139" s="121"/>
      <c r="K139" s="130"/>
    </row>
    <row r="140" spans="2:11" x14ac:dyDescent="0.3">
      <c r="B140" s="130"/>
      <c r="C140" s="128"/>
      <c r="D140" s="59"/>
      <c r="E140" s="129"/>
      <c r="F140" s="121"/>
      <c r="G140" s="121"/>
      <c r="H140" s="121"/>
      <c r="K140" s="130"/>
    </row>
    <row r="141" spans="2:11" x14ac:dyDescent="0.3">
      <c r="B141" s="130"/>
      <c r="C141" s="128"/>
      <c r="D141" s="59"/>
      <c r="E141" s="129"/>
      <c r="F141" s="121"/>
      <c r="G141" s="121"/>
      <c r="H141" s="121"/>
      <c r="K141" s="130"/>
    </row>
    <row r="142" spans="2:11" x14ac:dyDescent="0.3">
      <c r="B142" s="130"/>
      <c r="C142" s="128"/>
      <c r="D142" s="59"/>
      <c r="E142" s="129"/>
      <c r="F142" s="121"/>
      <c r="G142" s="121"/>
      <c r="H142" s="121"/>
      <c r="K142" s="130"/>
    </row>
    <row r="143" spans="2:11" x14ac:dyDescent="0.3">
      <c r="B143" s="130"/>
      <c r="C143" s="128"/>
      <c r="D143" s="59"/>
      <c r="E143" s="129"/>
      <c r="F143" s="121"/>
      <c r="G143" s="121"/>
      <c r="H143" s="121"/>
      <c r="K143" s="130"/>
    </row>
    <row r="144" spans="2:11" x14ac:dyDescent="0.3">
      <c r="B144" s="130"/>
      <c r="C144" s="128"/>
      <c r="D144" s="59"/>
      <c r="E144" s="129"/>
      <c r="F144" s="121"/>
      <c r="G144" s="121"/>
      <c r="H144" s="121"/>
      <c r="K144" s="130"/>
    </row>
    <row r="145" spans="2:11" x14ac:dyDescent="0.3">
      <c r="B145" s="130"/>
      <c r="C145" s="128"/>
      <c r="D145" s="59"/>
      <c r="E145" s="129"/>
      <c r="F145" s="121"/>
      <c r="G145" s="121"/>
      <c r="H145" s="121"/>
      <c r="K145" s="130"/>
    </row>
    <row r="146" spans="2:11" x14ac:dyDescent="0.3">
      <c r="B146" s="130"/>
      <c r="C146" s="128"/>
      <c r="D146" s="59"/>
      <c r="E146" s="129"/>
      <c r="F146" s="121"/>
      <c r="G146" s="121"/>
      <c r="H146" s="121"/>
      <c r="K146" s="130"/>
    </row>
    <row r="147" spans="2:11" x14ac:dyDescent="0.3">
      <c r="B147" s="130"/>
      <c r="C147" s="128"/>
      <c r="D147" s="59"/>
      <c r="E147" s="129"/>
      <c r="F147" s="121"/>
      <c r="G147" s="121"/>
      <c r="H147" s="121"/>
      <c r="K147" s="130"/>
    </row>
    <row r="148" spans="2:11" x14ac:dyDescent="0.3">
      <c r="B148" s="130"/>
      <c r="C148" s="128"/>
      <c r="D148" s="59"/>
      <c r="E148" s="129"/>
      <c r="F148" s="121"/>
      <c r="G148" s="121"/>
      <c r="H148" s="121"/>
      <c r="K148" s="130"/>
    </row>
    <row r="149" spans="2:11" x14ac:dyDescent="0.3">
      <c r="B149" s="130"/>
      <c r="C149" s="128"/>
      <c r="D149" s="59"/>
      <c r="E149" s="129"/>
      <c r="F149" s="121"/>
      <c r="G149" s="121"/>
      <c r="H149" s="121"/>
      <c r="K149" s="130"/>
    </row>
    <row r="150" spans="2:11" x14ac:dyDescent="0.3">
      <c r="B150" s="130"/>
      <c r="C150" s="128"/>
      <c r="D150" s="59"/>
      <c r="E150" s="129"/>
      <c r="F150" s="121"/>
      <c r="G150" s="121"/>
      <c r="H150" s="121"/>
      <c r="K150" s="130"/>
    </row>
    <row r="151" spans="2:11" x14ac:dyDescent="0.3">
      <c r="B151" s="130"/>
      <c r="C151" s="128"/>
      <c r="D151" s="59"/>
      <c r="E151" s="129"/>
      <c r="F151" s="121"/>
      <c r="G151" s="121"/>
      <c r="H151" s="121"/>
      <c r="K151" s="130"/>
    </row>
    <row r="152" spans="2:11" x14ac:dyDescent="0.3">
      <c r="B152" s="130"/>
      <c r="C152" s="128"/>
      <c r="D152" s="59"/>
      <c r="E152" s="129"/>
      <c r="F152" s="121"/>
      <c r="G152" s="121"/>
      <c r="H152" s="121"/>
      <c r="K152" s="130"/>
    </row>
    <row r="153" spans="2:11" x14ac:dyDescent="0.3">
      <c r="B153" s="130"/>
      <c r="C153" s="128"/>
      <c r="D153" s="59"/>
      <c r="E153" s="129"/>
      <c r="F153" s="121"/>
      <c r="G153" s="121"/>
      <c r="H153" s="121"/>
      <c r="K153" s="130"/>
    </row>
    <row r="154" spans="2:11" x14ac:dyDescent="0.3">
      <c r="B154" s="130"/>
      <c r="C154" s="128"/>
      <c r="D154" s="59"/>
      <c r="E154" s="129"/>
      <c r="F154" s="121"/>
      <c r="G154" s="121"/>
      <c r="H154" s="121"/>
      <c r="K154" s="130"/>
    </row>
    <row r="155" spans="2:11" x14ac:dyDescent="0.3">
      <c r="B155" s="130"/>
      <c r="C155" s="128"/>
      <c r="D155" s="59"/>
      <c r="E155" s="129"/>
      <c r="F155" s="121"/>
      <c r="G155" s="121"/>
      <c r="H155" s="121"/>
      <c r="K155" s="130"/>
    </row>
    <row r="156" spans="2:11" x14ac:dyDescent="0.3">
      <c r="B156" s="130"/>
      <c r="C156" s="128"/>
      <c r="D156" s="59"/>
      <c r="E156" s="129"/>
      <c r="F156" s="121"/>
      <c r="G156" s="121"/>
      <c r="H156" s="121"/>
      <c r="K156" s="130"/>
    </row>
    <row r="157" spans="2:11" x14ac:dyDescent="0.3">
      <c r="B157" s="130"/>
      <c r="C157" s="128"/>
      <c r="D157" s="59"/>
      <c r="E157" s="129"/>
      <c r="F157" s="121"/>
      <c r="G157" s="121"/>
      <c r="H157" s="121"/>
      <c r="K157" s="130"/>
    </row>
    <row r="158" spans="2:11" x14ac:dyDescent="0.3">
      <c r="B158" s="130"/>
      <c r="C158" s="128"/>
      <c r="D158" s="59"/>
      <c r="E158" s="129"/>
      <c r="F158" s="121"/>
      <c r="G158" s="121"/>
      <c r="H158" s="121"/>
      <c r="K158" s="130"/>
    </row>
    <row r="159" spans="2:11" x14ac:dyDescent="0.3">
      <c r="B159" s="130"/>
      <c r="C159" s="128"/>
      <c r="D159" s="59"/>
      <c r="E159" s="129"/>
      <c r="F159" s="121"/>
      <c r="G159" s="121"/>
      <c r="H159" s="121"/>
      <c r="K159" s="130"/>
    </row>
    <row r="160" spans="2:11" x14ac:dyDescent="0.3">
      <c r="B160" s="130"/>
      <c r="C160" s="128"/>
      <c r="D160" s="59"/>
      <c r="E160" s="129"/>
      <c r="F160" s="121"/>
      <c r="G160" s="121"/>
      <c r="H160" s="121"/>
      <c r="K160" s="130"/>
    </row>
    <row r="161" spans="2:11" x14ac:dyDescent="0.3">
      <c r="B161" s="130"/>
      <c r="C161" s="128"/>
      <c r="D161" s="59"/>
      <c r="E161" s="129"/>
      <c r="F161" s="121"/>
      <c r="G161" s="121"/>
      <c r="H161" s="121"/>
      <c r="K161" s="130"/>
    </row>
    <row r="162" spans="2:11" x14ac:dyDescent="0.3">
      <c r="B162" s="130"/>
      <c r="C162" s="128"/>
      <c r="D162" s="59"/>
      <c r="E162" s="129"/>
      <c r="F162" s="121"/>
      <c r="G162" s="121"/>
      <c r="H162" s="121"/>
      <c r="K162" s="130"/>
    </row>
    <row r="163" spans="2:11" x14ac:dyDescent="0.3">
      <c r="B163" s="130"/>
      <c r="C163" s="128"/>
      <c r="D163" s="59"/>
      <c r="E163" s="129"/>
      <c r="F163" s="121"/>
      <c r="G163" s="121"/>
      <c r="H163" s="121"/>
      <c r="K163" s="130"/>
    </row>
    <row r="164" spans="2:11" x14ac:dyDescent="0.3">
      <c r="B164" s="130"/>
      <c r="C164" s="128"/>
      <c r="D164" s="59"/>
      <c r="E164" s="129"/>
      <c r="F164" s="121"/>
      <c r="G164" s="121"/>
      <c r="H164" s="121"/>
      <c r="K164" s="130"/>
    </row>
    <row r="165" spans="2:11" x14ac:dyDescent="0.3">
      <c r="B165" s="130"/>
      <c r="C165" s="128"/>
      <c r="D165" s="59"/>
      <c r="E165" s="129"/>
      <c r="F165" s="121"/>
      <c r="G165" s="121"/>
      <c r="H165" s="121"/>
      <c r="K165" s="130"/>
    </row>
    <row r="166" spans="2:11" x14ac:dyDescent="0.3">
      <c r="B166" s="130"/>
      <c r="C166" s="128"/>
      <c r="D166" s="59"/>
      <c r="E166" s="129"/>
      <c r="F166" s="121"/>
      <c r="G166" s="121"/>
      <c r="H166" s="121"/>
      <c r="K166" s="130"/>
    </row>
    <row r="167" spans="2:11" x14ac:dyDescent="0.3">
      <c r="B167" s="130"/>
      <c r="C167" s="128"/>
      <c r="D167" s="59"/>
      <c r="E167" s="129"/>
      <c r="F167" s="121"/>
      <c r="G167" s="121"/>
      <c r="H167" s="121"/>
      <c r="K167" s="130"/>
    </row>
    <row r="168" spans="2:11" x14ac:dyDescent="0.3">
      <c r="B168" s="130"/>
      <c r="C168" s="128"/>
      <c r="D168" s="59"/>
      <c r="E168" s="129"/>
      <c r="F168" s="121"/>
      <c r="G168" s="121"/>
      <c r="H168" s="121"/>
      <c r="K168" s="130"/>
    </row>
    <row r="169" spans="2:11" x14ac:dyDescent="0.3">
      <c r="B169" s="130"/>
      <c r="C169" s="128"/>
      <c r="D169" s="59"/>
      <c r="E169" s="129"/>
      <c r="F169" s="121"/>
      <c r="G169" s="121"/>
      <c r="H169" s="121"/>
      <c r="K169" s="130"/>
    </row>
    <row r="170" spans="2:11" x14ac:dyDescent="0.3">
      <c r="B170" s="130"/>
      <c r="C170" s="128"/>
      <c r="D170" s="59"/>
      <c r="E170" s="129"/>
      <c r="F170" s="121"/>
      <c r="G170" s="121"/>
      <c r="H170" s="121"/>
      <c r="K170" s="130"/>
    </row>
    <row r="171" spans="2:11" x14ac:dyDescent="0.3">
      <c r="B171" s="130"/>
      <c r="C171" s="128"/>
      <c r="D171" s="59"/>
      <c r="E171" s="129"/>
      <c r="F171" s="121"/>
      <c r="G171" s="121"/>
      <c r="H171" s="121"/>
      <c r="K171" s="130"/>
    </row>
    <row r="172" spans="2:11" x14ac:dyDescent="0.3">
      <c r="B172" s="130"/>
      <c r="C172" s="128"/>
      <c r="D172" s="59"/>
      <c r="E172" s="129"/>
      <c r="F172" s="121"/>
      <c r="G172" s="121"/>
      <c r="H172" s="121"/>
      <c r="K172" s="130"/>
    </row>
    <row r="173" spans="2:11" x14ac:dyDescent="0.3">
      <c r="B173" s="130"/>
      <c r="C173" s="128"/>
      <c r="D173" s="59"/>
      <c r="E173" s="129"/>
      <c r="F173" s="121"/>
      <c r="G173" s="121"/>
      <c r="H173" s="121"/>
      <c r="K173" s="130"/>
    </row>
    <row r="174" spans="2:11" x14ac:dyDescent="0.3">
      <c r="B174" s="130"/>
      <c r="C174" s="128"/>
      <c r="D174" s="59"/>
      <c r="E174" s="129"/>
      <c r="F174" s="121"/>
      <c r="G174" s="121"/>
      <c r="H174" s="121"/>
      <c r="K174" s="130"/>
    </row>
    <row r="175" spans="2:11" x14ac:dyDescent="0.3">
      <c r="B175" s="130"/>
      <c r="C175" s="128"/>
      <c r="D175" s="59"/>
      <c r="E175" s="129"/>
      <c r="F175" s="121"/>
      <c r="G175" s="121"/>
      <c r="H175" s="121"/>
      <c r="K175" s="130"/>
    </row>
    <row r="176" spans="2:11" x14ac:dyDescent="0.3">
      <c r="B176" s="130"/>
      <c r="C176" s="128"/>
      <c r="D176" s="59"/>
      <c r="E176" s="129"/>
      <c r="F176" s="121"/>
      <c r="G176" s="121"/>
      <c r="H176" s="121"/>
      <c r="K176" s="130"/>
    </row>
    <row r="177" spans="2:11" x14ac:dyDescent="0.3">
      <c r="B177" s="130"/>
      <c r="C177" s="128"/>
      <c r="D177" s="59"/>
      <c r="E177" s="129"/>
      <c r="F177" s="121"/>
      <c r="G177" s="121"/>
      <c r="H177" s="121"/>
      <c r="K177" s="130"/>
    </row>
    <row r="178" spans="2:11" x14ac:dyDescent="0.3">
      <c r="B178" s="130"/>
      <c r="C178" s="128"/>
      <c r="D178" s="59"/>
      <c r="E178" s="129"/>
      <c r="F178" s="121"/>
      <c r="G178" s="121"/>
      <c r="H178" s="121"/>
      <c r="K178" s="130"/>
    </row>
    <row r="179" spans="2:11" x14ac:dyDescent="0.3">
      <c r="B179" s="130"/>
      <c r="C179" s="128"/>
      <c r="D179" s="59"/>
      <c r="E179" s="129"/>
      <c r="F179" s="121"/>
      <c r="G179" s="121"/>
      <c r="H179" s="121"/>
      <c r="K179" s="130"/>
    </row>
    <row r="180" spans="2:11" x14ac:dyDescent="0.3">
      <c r="B180" s="130"/>
      <c r="C180" s="128"/>
      <c r="D180" s="59"/>
      <c r="E180" s="129"/>
      <c r="F180" s="121"/>
      <c r="G180" s="121"/>
      <c r="H180" s="121"/>
      <c r="K180" s="130"/>
    </row>
    <row r="181" spans="2:11" x14ac:dyDescent="0.3">
      <c r="B181" s="130"/>
      <c r="C181" s="128"/>
      <c r="D181" s="59"/>
      <c r="E181" s="129"/>
      <c r="F181" s="121"/>
      <c r="G181" s="121"/>
      <c r="H181" s="121"/>
      <c r="K181" s="130"/>
    </row>
    <row r="182" spans="2:11" x14ac:dyDescent="0.3">
      <c r="B182" s="130"/>
      <c r="C182" s="128"/>
      <c r="D182" s="59"/>
      <c r="E182" s="129"/>
      <c r="F182" s="121"/>
      <c r="G182" s="121"/>
      <c r="H182" s="121"/>
      <c r="K182" s="130"/>
    </row>
    <row r="183" spans="2:11" x14ac:dyDescent="0.3">
      <c r="B183" s="130"/>
      <c r="C183" s="128"/>
      <c r="D183" s="59"/>
      <c r="E183" s="129"/>
      <c r="F183" s="121"/>
      <c r="G183" s="121"/>
      <c r="H183" s="121"/>
      <c r="K183" s="130"/>
    </row>
    <row r="184" spans="2:11" x14ac:dyDescent="0.3">
      <c r="B184" s="130"/>
      <c r="C184" s="128"/>
      <c r="D184" s="59"/>
      <c r="E184" s="129"/>
      <c r="F184" s="121"/>
      <c r="G184" s="121"/>
      <c r="H184" s="121"/>
      <c r="K184" s="130"/>
    </row>
    <row r="185" spans="2:11" x14ac:dyDescent="0.3">
      <c r="B185" s="130"/>
      <c r="C185" s="128"/>
      <c r="D185" s="59"/>
      <c r="E185" s="129"/>
      <c r="F185" s="121"/>
      <c r="G185" s="121"/>
      <c r="H185" s="121"/>
      <c r="K185" s="130"/>
    </row>
    <row r="186" spans="2:11" x14ac:dyDescent="0.3">
      <c r="B186" s="130"/>
      <c r="C186" s="128"/>
      <c r="D186" s="59"/>
      <c r="E186" s="129"/>
      <c r="F186" s="121"/>
      <c r="G186" s="121"/>
      <c r="H186" s="121"/>
      <c r="K186" s="130"/>
    </row>
    <row r="187" spans="2:11" x14ac:dyDescent="0.3">
      <c r="B187" s="130"/>
      <c r="C187" s="128"/>
      <c r="D187" s="59"/>
      <c r="E187" s="129"/>
      <c r="F187" s="121"/>
      <c r="G187" s="121"/>
      <c r="H187" s="121"/>
      <c r="K187" s="130"/>
    </row>
    <row r="188" spans="2:11" x14ac:dyDescent="0.3">
      <c r="B188" s="130"/>
      <c r="C188" s="128"/>
      <c r="D188" s="59"/>
      <c r="E188" s="129"/>
      <c r="F188" s="121"/>
      <c r="G188" s="121"/>
      <c r="H188" s="121"/>
      <c r="K188" s="130"/>
    </row>
    <row r="189" spans="2:11" x14ac:dyDescent="0.3">
      <c r="B189" s="130"/>
      <c r="C189" s="128"/>
      <c r="D189" s="59"/>
      <c r="E189" s="129"/>
      <c r="F189" s="121"/>
      <c r="G189" s="121"/>
      <c r="H189" s="121"/>
      <c r="K189" s="130"/>
    </row>
    <row r="190" spans="2:11" x14ac:dyDescent="0.3">
      <c r="B190" s="130"/>
      <c r="C190" s="128"/>
      <c r="D190" s="59"/>
      <c r="E190" s="129"/>
      <c r="F190" s="121"/>
      <c r="G190" s="121"/>
      <c r="H190" s="121"/>
      <c r="K190" s="130"/>
    </row>
    <row r="191" spans="2:11" x14ac:dyDescent="0.3">
      <c r="B191" s="130"/>
      <c r="C191" s="128"/>
      <c r="D191" s="59"/>
      <c r="E191" s="129"/>
      <c r="F191" s="121"/>
      <c r="G191" s="121"/>
      <c r="H191" s="121"/>
      <c r="K191" s="130"/>
    </row>
    <row r="192" spans="2:11" x14ac:dyDescent="0.3">
      <c r="B192" s="130"/>
      <c r="C192" s="128"/>
      <c r="D192" s="59"/>
      <c r="E192" s="129"/>
      <c r="F192" s="121"/>
      <c r="G192" s="121"/>
      <c r="H192" s="121"/>
      <c r="K192" s="130"/>
    </row>
    <row r="193" spans="2:11" x14ac:dyDescent="0.3">
      <c r="B193" s="130"/>
      <c r="C193" s="128"/>
      <c r="D193" s="59"/>
      <c r="E193" s="129"/>
      <c r="F193" s="121"/>
      <c r="G193" s="121"/>
      <c r="H193" s="121"/>
      <c r="K193" s="130"/>
    </row>
    <row r="194" spans="2:11" x14ac:dyDescent="0.3">
      <c r="B194" s="130"/>
      <c r="C194" s="128"/>
      <c r="D194" s="59"/>
      <c r="E194" s="129"/>
      <c r="F194" s="121"/>
      <c r="G194" s="121"/>
      <c r="H194" s="121"/>
      <c r="K194" s="130"/>
    </row>
    <row r="195" spans="2:11" x14ac:dyDescent="0.3">
      <c r="B195" s="130"/>
      <c r="C195" s="128"/>
      <c r="D195" s="59"/>
      <c r="E195" s="129"/>
      <c r="F195" s="121"/>
      <c r="G195" s="121"/>
      <c r="H195" s="121"/>
      <c r="K195" s="130"/>
    </row>
    <row r="196" spans="2:11" x14ac:dyDescent="0.3">
      <c r="B196" s="130"/>
      <c r="C196" s="128"/>
      <c r="D196" s="59"/>
      <c r="E196" s="129"/>
      <c r="F196" s="121"/>
      <c r="G196" s="121"/>
      <c r="H196" s="121"/>
      <c r="K196" s="130"/>
    </row>
    <row r="197" spans="2:11" x14ac:dyDescent="0.3">
      <c r="B197" s="130"/>
      <c r="C197" s="128"/>
      <c r="D197" s="59"/>
      <c r="E197" s="129"/>
      <c r="F197" s="121"/>
      <c r="G197" s="121"/>
      <c r="H197" s="121"/>
      <c r="K197" s="130"/>
    </row>
    <row r="198" spans="2:11" x14ac:dyDescent="0.3">
      <c r="B198" s="130"/>
      <c r="C198" s="128"/>
      <c r="D198" s="59"/>
      <c r="E198" s="129"/>
      <c r="F198" s="121"/>
      <c r="G198" s="121"/>
      <c r="H198" s="121"/>
      <c r="K198" s="130"/>
    </row>
    <row r="199" spans="2:11" x14ac:dyDescent="0.3">
      <c r="B199" s="130"/>
      <c r="C199" s="128"/>
      <c r="D199" s="59"/>
      <c r="E199" s="129"/>
      <c r="F199" s="121"/>
      <c r="G199" s="121"/>
      <c r="H199" s="121"/>
      <c r="K199" s="130"/>
    </row>
    <row r="200" spans="2:11" x14ac:dyDescent="0.3">
      <c r="B200" s="130"/>
      <c r="C200" s="128"/>
      <c r="D200" s="59"/>
      <c r="E200" s="129"/>
      <c r="F200" s="121"/>
      <c r="G200" s="121"/>
      <c r="H200" s="121"/>
      <c r="K200" s="130"/>
    </row>
    <row r="201" spans="2:11" x14ac:dyDescent="0.3">
      <c r="B201" s="130"/>
      <c r="C201" s="128"/>
      <c r="D201" s="59"/>
      <c r="E201" s="129"/>
      <c r="F201" s="121"/>
      <c r="G201" s="121"/>
      <c r="H201" s="121"/>
      <c r="K201" s="130"/>
    </row>
    <row r="202" spans="2:11" x14ac:dyDescent="0.3">
      <c r="B202" s="130"/>
      <c r="C202" s="128"/>
      <c r="D202" s="59"/>
      <c r="E202" s="129"/>
      <c r="F202" s="121"/>
      <c r="G202" s="121"/>
      <c r="H202" s="121"/>
      <c r="K202" s="130"/>
    </row>
    <row r="203" spans="2:11" x14ac:dyDescent="0.3">
      <c r="B203" s="130"/>
      <c r="C203" s="128"/>
      <c r="D203" s="59"/>
      <c r="E203" s="129"/>
      <c r="F203" s="121"/>
      <c r="G203" s="121"/>
      <c r="H203" s="121"/>
      <c r="K203" s="130"/>
    </row>
    <row r="204" spans="2:11" x14ac:dyDescent="0.3">
      <c r="B204" s="130"/>
      <c r="C204" s="128"/>
      <c r="D204" s="59"/>
      <c r="E204" s="129"/>
      <c r="F204" s="121"/>
      <c r="G204" s="121"/>
      <c r="H204" s="121"/>
      <c r="K204" s="130"/>
    </row>
    <row r="205" spans="2:11" x14ac:dyDescent="0.3">
      <c r="B205" s="130"/>
      <c r="C205" s="128"/>
      <c r="D205" s="59"/>
      <c r="E205" s="129"/>
      <c r="F205" s="121"/>
      <c r="G205" s="121"/>
      <c r="H205" s="121"/>
      <c r="K205" s="130"/>
    </row>
    <row r="206" spans="2:11" x14ac:dyDescent="0.3">
      <c r="B206" s="130"/>
      <c r="C206" s="128"/>
      <c r="D206" s="59"/>
      <c r="E206" s="129"/>
      <c r="F206" s="121"/>
      <c r="G206" s="121"/>
      <c r="H206" s="121"/>
      <c r="K206" s="130"/>
    </row>
    <row r="207" spans="2:11" x14ac:dyDescent="0.3">
      <c r="B207" s="130"/>
      <c r="C207" s="128"/>
      <c r="D207" s="59"/>
      <c r="E207" s="129"/>
      <c r="F207" s="121"/>
      <c r="G207" s="121"/>
      <c r="H207" s="121"/>
      <c r="K207" s="130"/>
    </row>
    <row r="208" spans="2:11" x14ac:dyDescent="0.3">
      <c r="B208" s="130"/>
      <c r="C208" s="128"/>
      <c r="D208" s="59"/>
      <c r="E208" s="129"/>
      <c r="F208" s="121"/>
      <c r="G208" s="121"/>
      <c r="H208" s="121"/>
      <c r="K208" s="130"/>
    </row>
    <row r="209" spans="2:11" x14ac:dyDescent="0.3">
      <c r="B209" s="130"/>
      <c r="C209" s="128"/>
      <c r="D209" s="59"/>
      <c r="E209" s="129"/>
      <c r="F209" s="121"/>
      <c r="G209" s="121"/>
      <c r="H209" s="121"/>
      <c r="K209" s="130"/>
    </row>
    <row r="210" spans="2:11" x14ac:dyDescent="0.3">
      <c r="B210" s="130"/>
      <c r="C210" s="128"/>
      <c r="D210" s="59"/>
      <c r="E210" s="129"/>
      <c r="F210" s="121"/>
      <c r="G210" s="121"/>
      <c r="H210" s="121"/>
      <c r="K210" s="130"/>
    </row>
    <row r="211" spans="2:11" x14ac:dyDescent="0.3">
      <c r="B211" s="130"/>
      <c r="C211" s="128"/>
      <c r="D211" s="59"/>
      <c r="E211" s="129"/>
      <c r="F211" s="121"/>
      <c r="G211" s="121"/>
      <c r="H211" s="121"/>
      <c r="K211" s="130"/>
    </row>
    <row r="212" spans="2:11" x14ac:dyDescent="0.3">
      <c r="B212" s="130"/>
      <c r="C212" s="128"/>
      <c r="D212" s="59"/>
      <c r="E212" s="129"/>
      <c r="F212" s="121"/>
      <c r="G212" s="121"/>
      <c r="H212" s="121"/>
      <c r="K212" s="130"/>
    </row>
    <row r="213" spans="2:11" x14ac:dyDescent="0.3">
      <c r="B213" s="130"/>
      <c r="C213" s="128"/>
      <c r="D213" s="59"/>
      <c r="E213" s="129"/>
      <c r="F213" s="121"/>
      <c r="G213" s="121"/>
      <c r="H213" s="121"/>
      <c r="K213" s="130"/>
    </row>
    <row r="214" spans="2:11" x14ac:dyDescent="0.3">
      <c r="B214" s="130"/>
      <c r="C214" s="128"/>
      <c r="D214" s="59"/>
      <c r="E214" s="129"/>
      <c r="F214" s="121"/>
      <c r="G214" s="121"/>
      <c r="H214" s="121"/>
      <c r="K214" s="130"/>
    </row>
    <row r="215" spans="2:11" x14ac:dyDescent="0.3">
      <c r="B215" s="130"/>
      <c r="C215" s="128"/>
      <c r="D215" s="59"/>
      <c r="E215" s="129"/>
      <c r="F215" s="121"/>
      <c r="G215" s="121"/>
      <c r="H215" s="121"/>
      <c r="K215" s="130"/>
    </row>
    <row r="216" spans="2:11" x14ac:dyDescent="0.3">
      <c r="B216" s="130"/>
      <c r="C216" s="128"/>
      <c r="D216" s="59"/>
      <c r="E216" s="129"/>
      <c r="F216" s="121"/>
      <c r="G216" s="121"/>
      <c r="H216" s="121"/>
      <c r="K216" s="130"/>
    </row>
    <row r="217" spans="2:11" x14ac:dyDescent="0.3">
      <c r="B217" s="130"/>
      <c r="C217" s="128"/>
      <c r="D217" s="59"/>
      <c r="E217" s="129"/>
      <c r="F217" s="121"/>
      <c r="G217" s="121"/>
      <c r="H217" s="121"/>
      <c r="K217" s="130"/>
    </row>
    <row r="218" spans="2:11" x14ac:dyDescent="0.3">
      <c r="B218" s="130"/>
      <c r="C218" s="128"/>
      <c r="D218" s="59"/>
      <c r="E218" s="129"/>
      <c r="F218" s="121"/>
      <c r="G218" s="121"/>
      <c r="H218" s="121"/>
      <c r="K218" s="130"/>
    </row>
    <row r="219" spans="2:11" x14ac:dyDescent="0.3">
      <c r="B219" s="130"/>
      <c r="C219" s="128"/>
      <c r="D219" s="59"/>
      <c r="E219" s="129"/>
      <c r="F219" s="121"/>
      <c r="G219" s="121"/>
      <c r="H219" s="121"/>
      <c r="K219" s="130"/>
    </row>
    <row r="220" spans="2:11" x14ac:dyDescent="0.3">
      <c r="B220" s="130"/>
      <c r="C220" s="128"/>
      <c r="D220" s="59"/>
      <c r="E220" s="129"/>
      <c r="F220" s="121"/>
      <c r="G220" s="121"/>
      <c r="H220" s="121"/>
      <c r="K220" s="130"/>
    </row>
    <row r="221" spans="2:11" x14ac:dyDescent="0.3">
      <c r="B221" s="130"/>
      <c r="C221" s="128"/>
      <c r="D221" s="59"/>
      <c r="E221" s="129"/>
      <c r="F221" s="121"/>
      <c r="G221" s="121"/>
      <c r="H221" s="121"/>
      <c r="K221" s="130"/>
    </row>
    <row r="222" spans="2:11" x14ac:dyDescent="0.3">
      <c r="B222" s="130"/>
      <c r="C222" s="128"/>
      <c r="D222" s="59"/>
      <c r="E222" s="129"/>
      <c r="F222" s="121"/>
      <c r="G222" s="121"/>
      <c r="H222" s="121"/>
      <c r="K222" s="130"/>
    </row>
    <row r="223" spans="2:11" x14ac:dyDescent="0.3">
      <c r="B223" s="130"/>
      <c r="C223" s="128"/>
      <c r="D223" s="59"/>
      <c r="E223" s="129"/>
      <c r="F223" s="121"/>
      <c r="G223" s="121"/>
      <c r="H223" s="121"/>
      <c r="K223" s="130"/>
    </row>
    <row r="224" spans="2:11" x14ac:dyDescent="0.3">
      <c r="B224" s="130"/>
      <c r="C224" s="128"/>
      <c r="D224" s="59"/>
      <c r="E224" s="129"/>
      <c r="F224" s="121"/>
      <c r="G224" s="121"/>
      <c r="H224" s="121"/>
      <c r="K224" s="130"/>
    </row>
    <row r="225" spans="2:11" x14ac:dyDescent="0.3">
      <c r="B225" s="130"/>
      <c r="C225" s="128"/>
      <c r="D225" s="59"/>
      <c r="E225" s="129"/>
      <c r="F225" s="121"/>
      <c r="G225" s="121"/>
      <c r="H225" s="121"/>
      <c r="K225" s="130"/>
    </row>
    <row r="226" spans="2:11" x14ac:dyDescent="0.3">
      <c r="B226" s="130"/>
      <c r="C226" s="128"/>
      <c r="D226" s="59"/>
      <c r="E226" s="129"/>
      <c r="F226" s="121"/>
      <c r="G226" s="121"/>
      <c r="H226" s="121"/>
      <c r="K226" s="130"/>
    </row>
    <row r="227" spans="2:11" x14ac:dyDescent="0.3">
      <c r="B227" s="130"/>
      <c r="C227" s="128"/>
      <c r="D227" s="59"/>
      <c r="E227" s="129"/>
      <c r="F227" s="121"/>
      <c r="G227" s="121"/>
      <c r="H227" s="121"/>
      <c r="K227" s="130"/>
    </row>
    <row r="228" spans="2:11" x14ac:dyDescent="0.3">
      <c r="B228" s="130"/>
      <c r="C228" s="128"/>
      <c r="D228" s="59"/>
      <c r="E228" s="129"/>
      <c r="F228" s="121"/>
      <c r="G228" s="121"/>
      <c r="H228" s="121"/>
      <c r="K228" s="130"/>
    </row>
    <row r="229" spans="2:11" x14ac:dyDescent="0.3">
      <c r="B229" s="130"/>
      <c r="C229" s="128"/>
      <c r="D229" s="59"/>
      <c r="E229" s="129"/>
      <c r="F229" s="121"/>
      <c r="G229" s="121"/>
      <c r="H229" s="121"/>
      <c r="K229" s="130"/>
    </row>
    <row r="230" spans="2:11" x14ac:dyDescent="0.3">
      <c r="B230" s="130"/>
      <c r="C230" s="128"/>
      <c r="D230" s="59"/>
      <c r="E230" s="129"/>
      <c r="F230" s="121"/>
      <c r="G230" s="121"/>
      <c r="H230" s="121"/>
      <c r="K230" s="130"/>
    </row>
    <row r="231" spans="2:11" x14ac:dyDescent="0.3">
      <c r="B231" s="130"/>
      <c r="C231" s="128"/>
      <c r="D231" s="59"/>
      <c r="E231" s="129"/>
      <c r="F231" s="121"/>
      <c r="G231" s="121"/>
      <c r="H231" s="121"/>
      <c r="K231" s="130"/>
    </row>
    <row r="232" spans="2:11" x14ac:dyDescent="0.3">
      <c r="B232" s="130"/>
      <c r="C232" s="128"/>
      <c r="D232" s="59"/>
      <c r="E232" s="129"/>
      <c r="F232" s="121"/>
      <c r="G232" s="121"/>
      <c r="H232" s="121"/>
      <c r="K232" s="130"/>
    </row>
    <row r="233" spans="2:11" x14ac:dyDescent="0.3">
      <c r="B233" s="130"/>
      <c r="C233" s="128"/>
      <c r="D233" s="59"/>
      <c r="E233" s="129"/>
      <c r="F233" s="121"/>
      <c r="G233" s="121"/>
      <c r="H233" s="121"/>
      <c r="K233" s="130"/>
    </row>
    <row r="234" spans="2:11" x14ac:dyDescent="0.3">
      <c r="B234" s="130"/>
      <c r="C234" s="128"/>
      <c r="D234" s="59"/>
      <c r="E234" s="129"/>
      <c r="F234" s="121"/>
      <c r="G234" s="121"/>
      <c r="H234" s="121"/>
      <c r="K234" s="130"/>
    </row>
    <row r="235" spans="2:11" x14ac:dyDescent="0.3">
      <c r="B235" s="130"/>
      <c r="C235" s="128"/>
      <c r="D235" s="59"/>
      <c r="E235" s="129"/>
      <c r="F235" s="121"/>
      <c r="G235" s="121"/>
      <c r="H235" s="121"/>
      <c r="K235" s="130"/>
    </row>
    <row r="236" spans="2:11" x14ac:dyDescent="0.3">
      <c r="B236" s="130"/>
      <c r="C236" s="128"/>
      <c r="D236" s="59"/>
      <c r="E236" s="129"/>
      <c r="F236" s="121"/>
      <c r="G236" s="121"/>
      <c r="H236" s="121"/>
      <c r="K236" s="130"/>
    </row>
    <row r="237" spans="2:11" x14ac:dyDescent="0.3">
      <c r="B237" s="130"/>
      <c r="C237" s="128"/>
      <c r="D237" s="59"/>
      <c r="E237" s="129"/>
      <c r="F237" s="121"/>
      <c r="G237" s="121"/>
      <c r="H237" s="121"/>
      <c r="K237" s="130"/>
    </row>
    <row r="238" spans="2:11" x14ac:dyDescent="0.3">
      <c r="B238" s="130"/>
      <c r="C238" s="128"/>
      <c r="D238" s="59"/>
      <c r="E238" s="129"/>
      <c r="F238" s="121"/>
      <c r="G238" s="121"/>
      <c r="H238" s="121"/>
      <c r="K238" s="130"/>
    </row>
    <row r="239" spans="2:11" x14ac:dyDescent="0.3">
      <c r="B239" s="130"/>
      <c r="C239" s="128"/>
      <c r="D239" s="59"/>
      <c r="E239" s="129"/>
      <c r="F239" s="121"/>
      <c r="G239" s="121"/>
      <c r="H239" s="121"/>
      <c r="K239" s="130"/>
    </row>
    <row r="240" spans="2:11" x14ac:dyDescent="0.3">
      <c r="B240" s="130"/>
      <c r="C240" s="128"/>
      <c r="D240" s="59"/>
      <c r="E240" s="129"/>
      <c r="F240" s="121"/>
      <c r="G240" s="121"/>
      <c r="H240" s="121"/>
      <c r="K240" s="130"/>
    </row>
    <row r="241" spans="2:11" x14ac:dyDescent="0.3">
      <c r="B241" s="130"/>
      <c r="C241" s="128"/>
      <c r="D241" s="59"/>
      <c r="E241" s="129"/>
      <c r="F241" s="121"/>
      <c r="G241" s="121"/>
      <c r="H241" s="121"/>
      <c r="K241" s="130"/>
    </row>
    <row r="242" spans="2:11" x14ac:dyDescent="0.3">
      <c r="B242" s="130"/>
      <c r="C242" s="128"/>
      <c r="D242" s="59"/>
      <c r="E242" s="129"/>
      <c r="F242" s="121"/>
      <c r="G242" s="121"/>
      <c r="H242" s="121"/>
      <c r="K242" s="130"/>
    </row>
    <row r="243" spans="2:11" x14ac:dyDescent="0.3">
      <c r="B243" s="130"/>
      <c r="C243" s="128"/>
      <c r="D243" s="59"/>
      <c r="E243" s="129"/>
      <c r="F243" s="121"/>
      <c r="G243" s="121"/>
      <c r="H243" s="121"/>
      <c r="K243" s="130"/>
    </row>
    <row r="244" spans="2:11" x14ac:dyDescent="0.3">
      <c r="B244" s="130"/>
      <c r="C244" s="128"/>
      <c r="D244" s="59"/>
      <c r="E244" s="129"/>
      <c r="F244" s="121"/>
      <c r="G244" s="121"/>
      <c r="H244" s="121"/>
      <c r="K244" s="130"/>
    </row>
    <row r="245" spans="2:11" x14ac:dyDescent="0.3">
      <c r="B245" s="130"/>
      <c r="C245" s="128"/>
      <c r="D245" s="59"/>
      <c r="E245" s="129"/>
      <c r="F245" s="121"/>
      <c r="G245" s="121"/>
      <c r="H245" s="121"/>
      <c r="K245" s="130"/>
    </row>
    <row r="246" spans="2:11" x14ac:dyDescent="0.3">
      <c r="B246" s="130"/>
      <c r="C246" s="128"/>
      <c r="D246" s="59"/>
      <c r="E246" s="129"/>
      <c r="F246" s="121"/>
      <c r="G246" s="121"/>
      <c r="H246" s="121"/>
      <c r="K246" s="130"/>
    </row>
    <row r="247" spans="2:11" x14ac:dyDescent="0.3">
      <c r="B247" s="130"/>
      <c r="C247" s="128"/>
      <c r="D247" s="59"/>
      <c r="E247" s="129"/>
      <c r="F247" s="121"/>
      <c r="G247" s="121"/>
      <c r="H247" s="121"/>
      <c r="K247" s="130"/>
    </row>
    <row r="248" spans="2:11" x14ac:dyDescent="0.3">
      <c r="B248" s="130"/>
      <c r="C248" s="128"/>
      <c r="D248" s="59"/>
      <c r="E248" s="129"/>
      <c r="F248" s="121"/>
      <c r="G248" s="121"/>
      <c r="H248" s="121"/>
      <c r="K248" s="130"/>
    </row>
    <row r="249" spans="2:11" x14ac:dyDescent="0.3">
      <c r="B249" s="130"/>
      <c r="C249" s="128"/>
      <c r="D249" s="59"/>
      <c r="E249" s="129"/>
      <c r="F249" s="121"/>
      <c r="G249" s="121"/>
      <c r="H249" s="121"/>
      <c r="K249" s="130"/>
    </row>
    <row r="250" spans="2:11" x14ac:dyDescent="0.3">
      <c r="B250" s="130"/>
      <c r="C250" s="128"/>
      <c r="D250" s="59"/>
      <c r="E250" s="129"/>
      <c r="F250" s="121"/>
      <c r="G250" s="121"/>
      <c r="H250" s="121"/>
      <c r="K250" s="130"/>
    </row>
    <row r="251" spans="2:11" x14ac:dyDescent="0.3">
      <c r="B251" s="130"/>
      <c r="C251" s="128"/>
      <c r="D251" s="59"/>
      <c r="E251" s="129"/>
      <c r="F251" s="121"/>
      <c r="G251" s="121"/>
      <c r="H251" s="121"/>
      <c r="K251" s="130"/>
    </row>
    <row r="252" spans="2:11" x14ac:dyDescent="0.3">
      <c r="B252" s="130"/>
      <c r="C252" s="128"/>
      <c r="D252" s="59"/>
      <c r="E252" s="129"/>
      <c r="F252" s="121"/>
      <c r="G252" s="121"/>
      <c r="H252" s="121"/>
      <c r="K252" s="130"/>
    </row>
    <row r="253" spans="2:11" x14ac:dyDescent="0.3">
      <c r="B253" s="130"/>
      <c r="C253" s="128"/>
      <c r="D253" s="59"/>
      <c r="E253" s="129"/>
      <c r="F253" s="121"/>
      <c r="G253" s="121"/>
      <c r="H253" s="121"/>
      <c r="K253" s="130"/>
    </row>
    <row r="254" spans="2:11" x14ac:dyDescent="0.3">
      <c r="B254" s="130"/>
      <c r="C254" s="128"/>
      <c r="D254" s="59"/>
      <c r="E254" s="129"/>
      <c r="F254" s="121"/>
      <c r="G254" s="121"/>
      <c r="H254" s="121"/>
      <c r="K254" s="130"/>
    </row>
    <row r="255" spans="2:11" x14ac:dyDescent="0.3">
      <c r="B255" s="130"/>
      <c r="C255" s="128"/>
      <c r="D255" s="59"/>
      <c r="E255" s="129"/>
      <c r="F255" s="121"/>
      <c r="G255" s="121"/>
      <c r="H255" s="121"/>
      <c r="K255" s="130"/>
    </row>
    <row r="256" spans="2:11" x14ac:dyDescent="0.3">
      <c r="B256" s="130"/>
      <c r="C256" s="128"/>
      <c r="D256" s="59"/>
      <c r="E256" s="129"/>
      <c r="F256" s="121"/>
      <c r="G256" s="121"/>
      <c r="H256" s="121"/>
      <c r="K256" s="130"/>
    </row>
    <row r="257" spans="2:11" x14ac:dyDescent="0.3">
      <c r="B257" s="130"/>
      <c r="C257" s="128"/>
      <c r="D257" s="59"/>
      <c r="E257" s="129"/>
      <c r="F257" s="121"/>
      <c r="G257" s="121"/>
      <c r="H257" s="121"/>
      <c r="K257" s="130"/>
    </row>
    <row r="258" spans="2:11" x14ac:dyDescent="0.3">
      <c r="B258" s="130"/>
      <c r="C258" s="128"/>
      <c r="D258" s="59"/>
      <c r="E258" s="129"/>
      <c r="F258" s="121"/>
      <c r="G258" s="121"/>
      <c r="H258" s="121"/>
      <c r="K258" s="130"/>
    </row>
    <row r="259" spans="2:11" x14ac:dyDescent="0.3">
      <c r="B259" s="130"/>
      <c r="C259" s="128"/>
      <c r="D259" s="59"/>
      <c r="E259" s="129"/>
      <c r="F259" s="121"/>
      <c r="G259" s="121"/>
      <c r="H259" s="121"/>
      <c r="K259" s="130"/>
    </row>
    <row r="260" spans="2:11" x14ac:dyDescent="0.3">
      <c r="B260" s="130"/>
      <c r="C260" s="128"/>
      <c r="D260" s="59"/>
      <c r="E260" s="129"/>
      <c r="F260" s="121"/>
      <c r="G260" s="121"/>
      <c r="H260" s="121"/>
      <c r="K260" s="130"/>
    </row>
    <row r="261" spans="2:11" x14ac:dyDescent="0.3">
      <c r="B261" s="130"/>
      <c r="C261" s="128"/>
      <c r="D261" s="59"/>
      <c r="E261" s="129"/>
      <c r="F261" s="121"/>
      <c r="G261" s="121"/>
      <c r="H261" s="121"/>
      <c r="K261" s="130"/>
    </row>
    <row r="262" spans="2:11" x14ac:dyDescent="0.3">
      <c r="B262" s="130"/>
      <c r="C262" s="128"/>
      <c r="D262" s="59"/>
      <c r="E262" s="129"/>
      <c r="F262" s="121"/>
      <c r="G262" s="121"/>
      <c r="H262" s="121"/>
      <c r="K262" s="130"/>
    </row>
    <row r="263" spans="2:11" x14ac:dyDescent="0.3">
      <c r="B263" s="130"/>
      <c r="C263" s="128"/>
      <c r="D263" s="59"/>
      <c r="E263" s="129"/>
      <c r="F263" s="121"/>
      <c r="G263" s="121"/>
      <c r="H263" s="121"/>
      <c r="K263" s="130"/>
    </row>
    <row r="264" spans="2:11" x14ac:dyDescent="0.3">
      <c r="B264" s="130"/>
      <c r="C264" s="128"/>
      <c r="D264" s="59"/>
      <c r="E264" s="129"/>
      <c r="F264" s="121"/>
      <c r="G264" s="121"/>
      <c r="H264" s="121"/>
      <c r="K264" s="130"/>
    </row>
    <row r="265" spans="2:11" x14ac:dyDescent="0.3">
      <c r="B265" s="130"/>
      <c r="C265" s="128"/>
      <c r="D265" s="59"/>
      <c r="E265" s="129"/>
      <c r="F265" s="121"/>
      <c r="G265" s="121"/>
      <c r="H265" s="121"/>
      <c r="K265" s="130"/>
    </row>
    <row r="266" spans="2:11" x14ac:dyDescent="0.3">
      <c r="B266" s="130"/>
      <c r="C266" s="128"/>
      <c r="D266" s="59"/>
      <c r="E266" s="129"/>
      <c r="F266" s="121"/>
      <c r="G266" s="121"/>
      <c r="H266" s="121"/>
      <c r="K266" s="130"/>
    </row>
    <row r="267" spans="2:11" x14ac:dyDescent="0.3">
      <c r="B267" s="130"/>
      <c r="C267" s="128"/>
      <c r="D267" s="59"/>
      <c r="E267" s="129"/>
      <c r="F267" s="121"/>
      <c r="G267" s="121"/>
      <c r="H267" s="121"/>
      <c r="K267" s="130"/>
    </row>
    <row r="268" spans="2:11" x14ac:dyDescent="0.3">
      <c r="B268" s="130"/>
      <c r="C268" s="128"/>
      <c r="D268" s="59"/>
      <c r="E268" s="129"/>
      <c r="F268" s="121"/>
      <c r="G268" s="121"/>
      <c r="H268" s="121"/>
      <c r="K268" s="130"/>
    </row>
    <row r="269" spans="2:11" x14ac:dyDescent="0.3">
      <c r="B269" s="130"/>
      <c r="C269" s="128"/>
      <c r="D269" s="59"/>
      <c r="E269" s="129"/>
      <c r="F269" s="121"/>
      <c r="G269" s="121"/>
      <c r="H269" s="121"/>
      <c r="K269" s="130"/>
    </row>
    <row r="270" spans="2:11" x14ac:dyDescent="0.3">
      <c r="B270" s="130"/>
      <c r="C270" s="128"/>
      <c r="D270" s="59"/>
      <c r="E270" s="129"/>
      <c r="F270" s="121"/>
      <c r="G270" s="121"/>
      <c r="H270" s="121"/>
      <c r="K270" s="130"/>
    </row>
    <row r="271" spans="2:11" x14ac:dyDescent="0.3">
      <c r="B271" s="130"/>
      <c r="C271" s="128"/>
      <c r="D271" s="59"/>
      <c r="E271" s="129"/>
      <c r="F271" s="121"/>
      <c r="G271" s="121"/>
      <c r="H271" s="121"/>
      <c r="K271" s="130"/>
    </row>
    <row r="272" spans="2:11" x14ac:dyDescent="0.3">
      <c r="B272" s="130"/>
      <c r="C272" s="128"/>
      <c r="D272" s="59"/>
      <c r="E272" s="129"/>
      <c r="F272" s="121"/>
      <c r="G272" s="121"/>
      <c r="H272" s="121"/>
      <c r="K272" s="130"/>
    </row>
    <row r="273" spans="2:11" x14ac:dyDescent="0.3">
      <c r="B273" s="130"/>
      <c r="C273" s="128"/>
      <c r="D273" s="59"/>
      <c r="E273" s="129"/>
      <c r="F273" s="121"/>
      <c r="G273" s="121"/>
      <c r="H273" s="121"/>
      <c r="K273" s="130"/>
    </row>
    <row r="274" spans="2:11" x14ac:dyDescent="0.3">
      <c r="B274" s="130"/>
      <c r="C274" s="128"/>
      <c r="D274" s="59"/>
      <c r="E274" s="129"/>
      <c r="F274" s="121"/>
      <c r="G274" s="121"/>
      <c r="H274" s="121"/>
      <c r="K274" s="130"/>
    </row>
    <row r="275" spans="2:11" x14ac:dyDescent="0.3">
      <c r="B275" s="130"/>
      <c r="C275" s="128"/>
      <c r="D275" s="59"/>
      <c r="E275" s="129"/>
      <c r="F275" s="121"/>
      <c r="G275" s="121"/>
      <c r="H275" s="121"/>
      <c r="K275" s="130"/>
    </row>
    <row r="276" spans="2:11" x14ac:dyDescent="0.3">
      <c r="B276" s="130"/>
      <c r="C276" s="128"/>
      <c r="D276" s="59"/>
      <c r="E276" s="129"/>
      <c r="F276" s="121"/>
      <c r="G276" s="121"/>
      <c r="H276" s="121"/>
      <c r="K276" s="130"/>
    </row>
    <row r="277" spans="2:11" x14ac:dyDescent="0.3">
      <c r="B277" s="130"/>
      <c r="C277" s="128"/>
      <c r="D277" s="59"/>
      <c r="E277" s="129"/>
      <c r="F277" s="121"/>
      <c r="G277" s="121"/>
      <c r="H277" s="121"/>
      <c r="K277" s="130"/>
    </row>
    <row r="278" spans="2:11" x14ac:dyDescent="0.3">
      <c r="B278" s="130"/>
      <c r="C278" s="128"/>
      <c r="D278" s="59"/>
      <c r="E278" s="129"/>
      <c r="F278" s="121"/>
      <c r="G278" s="121"/>
      <c r="H278" s="121"/>
      <c r="K278" s="130"/>
    </row>
    <row r="279" spans="2:11" x14ac:dyDescent="0.3">
      <c r="B279" s="130"/>
      <c r="C279" s="128"/>
      <c r="D279" s="59"/>
      <c r="E279" s="129"/>
      <c r="F279" s="121"/>
      <c r="G279" s="121"/>
      <c r="H279" s="121"/>
      <c r="K279" s="130"/>
    </row>
    <row r="280" spans="2:11" x14ac:dyDescent="0.3">
      <c r="B280" s="130">
        <f t="shared" ref="B280" si="19">C280</f>
        <v>44506</v>
      </c>
      <c r="C280" s="128">
        <v>44506</v>
      </c>
      <c r="D280" s="59">
        <f t="shared" ref="D280" si="20">WEEKDAY(C280,2)</f>
        <v>6</v>
      </c>
      <c r="E280" s="129">
        <f>IF(D280=5,$D$3,IF(D280=6,$D$3,IF(D280=7,$D$3,$D$2)))</f>
        <v>0.08</v>
      </c>
      <c r="F280" s="121">
        <f t="shared" ref="F280" si="21">G279</f>
        <v>0</v>
      </c>
      <c r="G280" s="121">
        <f t="shared" ref="G280" si="22">F280+H280</f>
        <v>0</v>
      </c>
      <c r="H280" s="121">
        <f t="shared" ref="H280" si="23">F280*E280</f>
        <v>0</v>
      </c>
      <c r="K280" s="130"/>
    </row>
  </sheetData>
  <mergeCells count="2">
    <mergeCell ref="G1:H8"/>
    <mergeCell ref="A1:B9"/>
  </mergeCells>
  <phoneticPr fontId="45"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8"/>
  <dimension ref="C1:Q108"/>
  <sheetViews>
    <sheetView showGridLines="0" workbookViewId="0">
      <pane ySplit="5" topLeftCell="A6" activePane="bottomLeft" state="frozen"/>
      <selection pane="bottomLeft"/>
    </sheetView>
  </sheetViews>
  <sheetFormatPr baseColWidth="10" defaultRowHeight="14.4" x14ac:dyDescent="0.3"/>
  <sheetData>
    <row r="1" spans="3:17" x14ac:dyDescent="0.3">
      <c r="N1" s="252" t="s">
        <v>108</v>
      </c>
      <c r="O1" s="252"/>
      <c r="P1" s="252"/>
      <c r="Q1" s="252"/>
    </row>
    <row r="2" spans="3:17" x14ac:dyDescent="0.3">
      <c r="C2" s="249"/>
      <c r="D2" s="249"/>
      <c r="E2" s="249"/>
      <c r="F2" s="11"/>
      <c r="I2" s="11"/>
      <c r="N2" s="252"/>
      <c r="O2" s="252"/>
      <c r="P2" s="252"/>
      <c r="Q2" s="252"/>
    </row>
    <row r="3" spans="3:17" x14ac:dyDescent="0.3">
      <c r="C3" s="249"/>
      <c r="D3" s="249"/>
      <c r="E3" s="249"/>
      <c r="F3" s="11"/>
      <c r="H3" s="11"/>
      <c r="N3" s="252"/>
      <c r="O3" s="252"/>
      <c r="P3" s="252"/>
      <c r="Q3" s="252"/>
    </row>
    <row r="4" spans="3:17" x14ac:dyDescent="0.3">
      <c r="C4" s="249"/>
      <c r="D4" s="249"/>
      <c r="E4" s="249"/>
      <c r="F4" s="11"/>
      <c r="N4" s="252"/>
      <c r="O4" s="252"/>
      <c r="P4" s="252"/>
      <c r="Q4" s="252"/>
    </row>
    <row r="5" spans="3:17" x14ac:dyDescent="0.3">
      <c r="N5" s="252"/>
      <c r="O5" s="252"/>
      <c r="P5" s="252"/>
      <c r="Q5" s="252"/>
    </row>
    <row r="6" spans="3:17" x14ac:dyDescent="0.3">
      <c r="C6" s="244" t="s">
        <v>21</v>
      </c>
      <c r="D6" s="245"/>
      <c r="E6" s="245"/>
      <c r="F6" s="16"/>
      <c r="G6" s="16"/>
      <c r="H6" s="16"/>
      <c r="I6" s="16"/>
      <c r="J6" s="16"/>
      <c r="K6" s="16"/>
      <c r="L6" s="16"/>
      <c r="M6" s="16"/>
      <c r="N6" s="16"/>
      <c r="O6" s="16"/>
      <c r="P6" s="9"/>
      <c r="Q6" s="9"/>
    </row>
    <row r="7" spans="3:17" ht="14.4" customHeight="1" x14ac:dyDescent="0.3">
      <c r="C7" s="245"/>
      <c r="D7" s="245"/>
      <c r="E7" s="245"/>
      <c r="F7" s="9"/>
      <c r="G7" s="9"/>
      <c r="H7" s="9"/>
      <c r="I7" s="9"/>
      <c r="J7" s="9"/>
      <c r="K7" s="9"/>
      <c r="L7" s="9"/>
      <c r="M7" s="9"/>
      <c r="N7" s="9"/>
      <c r="O7" s="9"/>
      <c r="P7" s="9"/>
      <c r="Q7" s="9"/>
    </row>
    <row r="8" spans="3:17" ht="14.4" customHeight="1" x14ac:dyDescent="0.3">
      <c r="C8" s="245"/>
      <c r="D8" s="245"/>
      <c r="E8" s="245"/>
      <c r="F8" s="9"/>
      <c r="G8" s="9"/>
      <c r="H8" s="9"/>
      <c r="I8" s="9"/>
      <c r="J8" s="9"/>
      <c r="K8" s="9"/>
      <c r="L8" s="9"/>
      <c r="M8" s="9"/>
      <c r="N8" s="9"/>
      <c r="O8" s="9"/>
      <c r="P8" s="9"/>
      <c r="Q8" s="9"/>
    </row>
    <row r="9" spans="3:17" ht="14.4" customHeight="1" x14ac:dyDescent="0.3">
      <c r="C9" s="245"/>
      <c r="D9" s="245"/>
      <c r="E9" s="245"/>
      <c r="F9" s="9"/>
      <c r="G9" s="9"/>
      <c r="H9" s="9"/>
      <c r="I9" s="9"/>
      <c r="J9" s="9"/>
      <c r="K9" s="9"/>
      <c r="L9" s="9"/>
      <c r="M9" s="9"/>
      <c r="N9" s="9"/>
      <c r="O9" s="9"/>
      <c r="P9" s="9"/>
      <c r="Q9" s="9"/>
    </row>
    <row r="10" spans="3:17" ht="14.4" customHeight="1" x14ac:dyDescent="0.3">
      <c r="C10" s="245"/>
      <c r="D10" s="245"/>
      <c r="E10" s="245"/>
      <c r="F10" s="251" t="s">
        <v>24</v>
      </c>
      <c r="G10" s="251"/>
      <c r="H10" s="251"/>
      <c r="I10" s="251"/>
      <c r="J10" s="251"/>
      <c r="K10" s="251"/>
      <c r="L10" s="251"/>
      <c r="M10" s="251"/>
      <c r="N10" s="251"/>
      <c r="O10" s="251"/>
      <c r="P10" s="9"/>
      <c r="Q10" s="9"/>
    </row>
    <row r="11" spans="3:17" ht="14.4" customHeight="1" x14ac:dyDescent="0.3">
      <c r="C11" s="245"/>
      <c r="D11" s="245"/>
      <c r="E11" s="245"/>
      <c r="F11" s="251"/>
      <c r="G11" s="251"/>
      <c r="H11" s="251"/>
      <c r="I11" s="251"/>
      <c r="J11" s="251"/>
      <c r="K11" s="251"/>
      <c r="L11" s="251"/>
      <c r="M11" s="251"/>
      <c r="N11" s="251"/>
      <c r="O11" s="251"/>
      <c r="P11" s="9"/>
      <c r="Q11" s="9"/>
    </row>
    <row r="12" spans="3:17" ht="14.4" customHeight="1" x14ac:dyDescent="0.3">
      <c r="C12" s="245"/>
      <c r="D12" s="245"/>
      <c r="E12" s="245"/>
      <c r="F12" s="251"/>
      <c r="G12" s="251"/>
      <c r="H12" s="251"/>
      <c r="I12" s="251"/>
      <c r="J12" s="251"/>
      <c r="K12" s="251"/>
      <c r="L12" s="251"/>
      <c r="M12" s="251"/>
      <c r="N12" s="251"/>
      <c r="O12" s="251"/>
      <c r="P12" s="9"/>
      <c r="Q12" s="9"/>
    </row>
    <row r="13" spans="3:17" ht="14.4" customHeight="1" x14ac:dyDescent="0.3">
      <c r="C13" s="245"/>
      <c r="D13" s="245"/>
      <c r="E13" s="245"/>
      <c r="F13" s="251"/>
      <c r="G13" s="251"/>
      <c r="H13" s="251"/>
      <c r="I13" s="251"/>
      <c r="J13" s="251"/>
      <c r="K13" s="251"/>
      <c r="L13" s="251"/>
      <c r="M13" s="251"/>
      <c r="N13" s="251"/>
      <c r="O13" s="251"/>
      <c r="P13" s="9"/>
      <c r="Q13" s="9"/>
    </row>
    <row r="14" spans="3:17" ht="14.4" customHeight="1" x14ac:dyDescent="0.3">
      <c r="C14" s="245"/>
      <c r="D14" s="245"/>
      <c r="E14" s="245"/>
      <c r="F14" s="251"/>
      <c r="G14" s="251"/>
      <c r="H14" s="251"/>
      <c r="I14" s="251"/>
      <c r="J14" s="251"/>
      <c r="K14" s="251"/>
      <c r="L14" s="251"/>
      <c r="M14" s="251"/>
      <c r="N14" s="251"/>
      <c r="O14" s="251"/>
      <c r="P14" s="9"/>
      <c r="Q14" s="9"/>
    </row>
    <row r="15" spans="3:17" ht="14.4" customHeight="1" x14ac:dyDescent="0.3">
      <c r="C15" s="245"/>
      <c r="D15" s="245"/>
      <c r="E15" s="245"/>
      <c r="F15" s="251"/>
      <c r="G15" s="251"/>
      <c r="H15" s="251"/>
      <c r="I15" s="251"/>
      <c r="J15" s="251"/>
      <c r="K15" s="251"/>
      <c r="L15" s="251"/>
      <c r="M15" s="251"/>
      <c r="N15" s="251"/>
      <c r="O15" s="251"/>
      <c r="P15" s="9"/>
      <c r="Q15" s="9"/>
    </row>
    <row r="16" spans="3:17" ht="14.4" customHeight="1" x14ac:dyDescent="0.3">
      <c r="C16" s="245"/>
      <c r="D16" s="245"/>
      <c r="E16" s="245"/>
      <c r="F16" s="251"/>
      <c r="G16" s="251"/>
      <c r="H16" s="251"/>
      <c r="I16" s="251"/>
      <c r="J16" s="251"/>
      <c r="K16" s="251"/>
      <c r="L16" s="251"/>
      <c r="M16" s="251"/>
      <c r="N16" s="251"/>
      <c r="O16" s="251"/>
      <c r="P16" s="9"/>
      <c r="Q16" s="9"/>
    </row>
    <row r="17" spans="3:17" ht="14.4" customHeight="1" x14ac:dyDescent="0.3">
      <c r="C17" s="245"/>
      <c r="D17" s="245"/>
      <c r="E17" s="245"/>
      <c r="F17" s="251"/>
      <c r="G17" s="251"/>
      <c r="H17" s="251"/>
      <c r="I17" s="251"/>
      <c r="J17" s="251"/>
      <c r="K17" s="251"/>
      <c r="L17" s="251"/>
      <c r="M17" s="251"/>
      <c r="N17" s="251"/>
      <c r="O17" s="251"/>
      <c r="P17" s="9"/>
      <c r="Q17" s="9"/>
    </row>
    <row r="18" spans="3:17" ht="14.4" customHeight="1" x14ac:dyDescent="0.3">
      <c r="C18" s="245"/>
      <c r="D18" s="245"/>
      <c r="E18" s="245"/>
      <c r="F18" s="251"/>
      <c r="G18" s="251"/>
      <c r="H18" s="251"/>
      <c r="I18" s="251"/>
      <c r="J18" s="251"/>
      <c r="K18" s="251"/>
      <c r="L18" s="251"/>
      <c r="M18" s="251"/>
      <c r="N18" s="251"/>
      <c r="O18" s="251"/>
      <c r="P18" s="9"/>
      <c r="Q18" s="9"/>
    </row>
    <row r="19" spans="3:17" ht="14.4" customHeight="1" x14ac:dyDescent="0.3">
      <c r="C19" s="245"/>
      <c r="D19" s="245"/>
      <c r="E19" s="245"/>
      <c r="F19" s="251"/>
      <c r="G19" s="251"/>
      <c r="H19" s="251"/>
      <c r="I19" s="251"/>
      <c r="J19" s="251"/>
      <c r="K19" s="251"/>
      <c r="L19" s="251"/>
      <c r="M19" s="251"/>
      <c r="N19" s="251"/>
      <c r="O19" s="251"/>
      <c r="P19" s="9"/>
      <c r="Q19" s="9"/>
    </row>
    <row r="20" spans="3:17" ht="14.4" customHeight="1" x14ac:dyDescent="0.3">
      <c r="C20" s="245"/>
      <c r="D20" s="245"/>
      <c r="E20" s="245"/>
      <c r="F20" s="241" t="s">
        <v>22</v>
      </c>
      <c r="G20" s="241"/>
      <c r="H20" s="241"/>
      <c r="I20" s="241"/>
      <c r="J20" s="241"/>
      <c r="K20" s="241"/>
      <c r="L20" s="241"/>
      <c r="M20" s="241"/>
      <c r="N20" s="241"/>
      <c r="O20" s="241"/>
      <c r="P20" s="9"/>
      <c r="Q20" s="9"/>
    </row>
    <row r="21" spans="3:17" ht="14.4" customHeight="1" x14ac:dyDescent="0.3">
      <c r="C21" s="245"/>
      <c r="D21" s="245"/>
      <c r="E21" s="245"/>
      <c r="F21" s="241"/>
      <c r="G21" s="241"/>
      <c r="H21" s="241"/>
      <c r="I21" s="241"/>
      <c r="J21" s="241"/>
      <c r="K21" s="241"/>
      <c r="L21" s="241"/>
      <c r="M21" s="241"/>
      <c r="N21" s="241"/>
      <c r="O21" s="241"/>
      <c r="P21" s="9"/>
      <c r="Q21" s="9"/>
    </row>
    <row r="22" spans="3:17" ht="14.4" customHeight="1" x14ac:dyDescent="0.3">
      <c r="C22" s="245"/>
      <c r="D22" s="245"/>
      <c r="E22" s="245"/>
      <c r="F22" s="241"/>
      <c r="G22" s="241"/>
      <c r="H22" s="241"/>
      <c r="I22" s="241"/>
      <c r="J22" s="241"/>
      <c r="K22" s="241"/>
      <c r="L22" s="241"/>
      <c r="M22" s="241"/>
      <c r="N22" s="241"/>
      <c r="O22" s="241"/>
      <c r="P22" s="9"/>
      <c r="Q22" s="9"/>
    </row>
    <row r="23" spans="3:17" ht="14.4" customHeight="1" x14ac:dyDescent="0.3">
      <c r="C23" s="245"/>
      <c r="D23" s="245"/>
      <c r="E23" s="245"/>
      <c r="F23" s="9"/>
      <c r="G23" s="9"/>
      <c r="H23" s="9"/>
      <c r="I23" s="9"/>
      <c r="J23" s="9"/>
      <c r="K23" s="9"/>
      <c r="L23" s="9"/>
      <c r="M23" s="9"/>
      <c r="N23" s="9"/>
      <c r="O23" s="9"/>
      <c r="P23" s="9"/>
      <c r="Q23" s="9"/>
    </row>
    <row r="24" spans="3:17" ht="14.4" customHeight="1" x14ac:dyDescent="0.3">
      <c r="C24" s="245"/>
      <c r="D24" s="245"/>
      <c r="E24" s="245"/>
      <c r="F24" s="9"/>
      <c r="G24" s="9"/>
      <c r="H24" s="9"/>
      <c r="I24" s="9"/>
      <c r="J24" s="9"/>
      <c r="K24" s="9"/>
      <c r="L24" s="9"/>
      <c r="M24" s="9"/>
      <c r="N24" s="9"/>
      <c r="O24" s="9"/>
      <c r="P24" s="9"/>
      <c r="Q24" s="9"/>
    </row>
    <row r="25" spans="3:17" ht="14.4" customHeight="1" x14ac:dyDescent="0.3">
      <c r="C25" s="245"/>
      <c r="D25" s="245"/>
      <c r="E25" s="245"/>
      <c r="F25" s="9"/>
      <c r="G25" s="9"/>
      <c r="H25" s="9"/>
      <c r="I25" s="9"/>
      <c r="J25" s="9"/>
      <c r="K25" s="9"/>
      <c r="L25" s="9"/>
      <c r="M25" s="9"/>
      <c r="N25" s="9"/>
      <c r="O25" s="9"/>
      <c r="P25" s="9"/>
      <c r="Q25" s="9"/>
    </row>
    <row r="26" spans="3:17" ht="14.4" customHeight="1" x14ac:dyDescent="0.3">
      <c r="C26" s="245"/>
      <c r="D26" s="245"/>
      <c r="E26" s="245"/>
      <c r="F26" s="9"/>
      <c r="G26" s="9"/>
      <c r="H26" s="9"/>
      <c r="I26" s="9"/>
      <c r="J26" s="9"/>
      <c r="K26" s="9"/>
      <c r="L26" s="9"/>
      <c r="M26" s="9"/>
      <c r="N26" s="9"/>
      <c r="O26" s="9"/>
      <c r="P26" s="9"/>
      <c r="Q26" s="9"/>
    </row>
    <row r="27" spans="3:17" ht="14.4" customHeight="1" x14ac:dyDescent="0.3">
      <c r="C27" s="245"/>
      <c r="D27" s="245"/>
      <c r="E27" s="245"/>
      <c r="F27" s="10" t="s">
        <v>18</v>
      </c>
      <c r="G27" s="9"/>
      <c r="H27" s="9"/>
      <c r="I27" s="9"/>
      <c r="J27" s="9"/>
      <c r="K27" s="9"/>
      <c r="L27" s="9"/>
      <c r="M27" s="9"/>
      <c r="N27" s="9"/>
      <c r="O27" s="9"/>
      <c r="P27" s="9"/>
      <c r="Q27" s="9"/>
    </row>
    <row r="28" spans="3:17" ht="14.4" customHeight="1" x14ac:dyDescent="0.3">
      <c r="C28" s="245"/>
      <c r="D28" s="245"/>
      <c r="E28" s="245"/>
      <c r="F28" s="10"/>
      <c r="G28" s="9"/>
      <c r="H28" s="9"/>
      <c r="I28" s="9"/>
      <c r="J28" s="9"/>
      <c r="K28" s="9"/>
      <c r="L28" s="9"/>
      <c r="M28" s="9"/>
      <c r="N28" s="9"/>
      <c r="O28" s="9"/>
      <c r="P28" s="9"/>
      <c r="Q28" s="9"/>
    </row>
    <row r="29" spans="3:17" ht="14.4" customHeight="1" x14ac:dyDescent="0.3">
      <c r="C29" s="8"/>
      <c r="D29" s="8"/>
      <c r="E29" s="8"/>
      <c r="F29" s="14"/>
      <c r="G29" s="15"/>
      <c r="H29" s="15"/>
      <c r="I29" s="15"/>
      <c r="J29" s="15"/>
      <c r="K29" s="15"/>
      <c r="L29" s="15"/>
      <c r="M29" s="15"/>
      <c r="N29" s="15"/>
      <c r="O29" s="15"/>
      <c r="P29" s="73" t="s">
        <v>110</v>
      </c>
    </row>
    <row r="30" spans="3:17" ht="14.4" customHeight="1" x14ac:dyDescent="0.3">
      <c r="C30" s="8"/>
      <c r="D30" s="8"/>
      <c r="E30" s="8"/>
      <c r="F30" s="14"/>
      <c r="G30" s="15"/>
      <c r="H30" s="15"/>
      <c r="I30" s="15"/>
      <c r="J30" s="15"/>
      <c r="K30" s="15"/>
      <c r="L30" s="15"/>
      <c r="M30" s="15"/>
      <c r="N30" s="15"/>
      <c r="O30" s="15"/>
    </row>
    <row r="32" spans="3:17" x14ac:dyDescent="0.3">
      <c r="C32" s="250" t="s">
        <v>27</v>
      </c>
      <c r="D32" s="250"/>
      <c r="E32" s="250"/>
      <c r="F32" s="12"/>
      <c r="G32" s="12"/>
      <c r="H32" s="12"/>
      <c r="I32" s="12"/>
      <c r="J32" s="12"/>
      <c r="K32" s="12"/>
      <c r="L32" s="12"/>
      <c r="M32" s="12"/>
      <c r="N32" s="12"/>
      <c r="O32" s="12"/>
      <c r="P32" s="12"/>
      <c r="Q32" s="12"/>
    </row>
    <row r="33" spans="3:17" x14ac:dyDescent="0.3">
      <c r="C33" s="250"/>
      <c r="D33" s="250"/>
      <c r="E33" s="250"/>
      <c r="F33" s="12"/>
      <c r="G33" s="12"/>
      <c r="H33" s="12"/>
      <c r="I33" s="12"/>
      <c r="J33" s="12"/>
      <c r="K33" s="12"/>
      <c r="L33" s="12"/>
      <c r="M33" s="12"/>
      <c r="N33" s="12"/>
      <c r="O33" s="12"/>
      <c r="P33" s="12"/>
      <c r="Q33" s="12"/>
    </row>
    <row r="34" spans="3:17" x14ac:dyDescent="0.3">
      <c r="C34" s="250"/>
      <c r="D34" s="250"/>
      <c r="E34" s="250"/>
      <c r="F34" s="12"/>
      <c r="G34" s="12"/>
      <c r="H34" s="12"/>
      <c r="I34" s="12"/>
      <c r="J34" s="12"/>
      <c r="K34" s="12"/>
      <c r="L34" s="12"/>
      <c r="M34" s="12"/>
      <c r="N34" s="12"/>
      <c r="O34" s="12"/>
      <c r="P34" s="12"/>
      <c r="Q34" s="12"/>
    </row>
    <row r="35" spans="3:17" x14ac:dyDescent="0.3">
      <c r="C35" s="250"/>
      <c r="D35" s="250"/>
      <c r="E35" s="250"/>
      <c r="F35" s="12"/>
      <c r="G35" s="12"/>
      <c r="H35" s="12"/>
      <c r="I35" s="12"/>
      <c r="J35" s="12"/>
      <c r="K35" s="12"/>
      <c r="L35" s="12"/>
      <c r="M35" s="12"/>
      <c r="N35" s="12"/>
      <c r="O35" s="12"/>
      <c r="P35" s="12"/>
      <c r="Q35" s="12"/>
    </row>
    <row r="36" spans="3:17" ht="14.4" customHeight="1" x14ac:dyDescent="0.3">
      <c r="C36" s="250"/>
      <c r="D36" s="250"/>
      <c r="E36" s="250"/>
      <c r="F36" s="247" t="s">
        <v>25</v>
      </c>
      <c r="G36" s="247"/>
      <c r="H36" s="247"/>
      <c r="I36" s="247"/>
      <c r="J36" s="247"/>
      <c r="K36" s="247"/>
      <c r="L36" s="247"/>
      <c r="M36" s="247"/>
      <c r="N36" s="247"/>
      <c r="O36" s="247"/>
      <c r="P36" s="245"/>
      <c r="Q36" s="245"/>
    </row>
    <row r="37" spans="3:17" x14ac:dyDescent="0.3">
      <c r="C37" s="250"/>
      <c r="D37" s="250"/>
      <c r="E37" s="250"/>
      <c r="F37" s="247"/>
      <c r="G37" s="247"/>
      <c r="H37" s="247"/>
      <c r="I37" s="247"/>
      <c r="J37" s="247"/>
      <c r="K37" s="247"/>
      <c r="L37" s="247"/>
      <c r="M37" s="247"/>
      <c r="N37" s="247"/>
      <c r="O37" s="247"/>
      <c r="P37" s="245"/>
      <c r="Q37" s="245"/>
    </row>
    <row r="38" spans="3:17" x14ac:dyDescent="0.3">
      <c r="C38" s="250"/>
      <c r="D38" s="250"/>
      <c r="E38" s="250"/>
      <c r="F38" s="247"/>
      <c r="G38" s="247"/>
      <c r="H38" s="247"/>
      <c r="I38" s="247"/>
      <c r="J38" s="247"/>
      <c r="K38" s="247"/>
      <c r="L38" s="247"/>
      <c r="M38" s="247"/>
      <c r="N38" s="247"/>
      <c r="O38" s="247"/>
      <c r="P38" s="245"/>
      <c r="Q38" s="245"/>
    </row>
    <row r="39" spans="3:17" x14ac:dyDescent="0.3">
      <c r="C39" s="250"/>
      <c r="D39" s="250"/>
      <c r="E39" s="250"/>
      <c r="F39" s="247"/>
      <c r="G39" s="247"/>
      <c r="H39" s="247"/>
      <c r="I39" s="247"/>
      <c r="J39" s="247"/>
      <c r="K39" s="247"/>
      <c r="L39" s="247"/>
      <c r="M39" s="247"/>
      <c r="N39" s="247"/>
      <c r="O39" s="247"/>
      <c r="P39" s="245"/>
      <c r="Q39" s="245"/>
    </row>
    <row r="40" spans="3:17" x14ac:dyDescent="0.3">
      <c r="C40" s="250"/>
      <c r="D40" s="250"/>
      <c r="E40" s="250"/>
      <c r="F40" s="247"/>
      <c r="G40" s="247"/>
      <c r="H40" s="247"/>
      <c r="I40" s="247"/>
      <c r="J40" s="247"/>
      <c r="K40" s="247"/>
      <c r="L40" s="247"/>
      <c r="M40" s="247"/>
      <c r="N40" s="247"/>
      <c r="O40" s="247"/>
      <c r="P40" s="245"/>
      <c r="Q40" s="245"/>
    </row>
    <row r="41" spans="3:17" x14ac:dyDescent="0.3">
      <c r="C41" s="250"/>
      <c r="D41" s="250"/>
      <c r="E41" s="250"/>
      <c r="F41" s="247"/>
      <c r="G41" s="247"/>
      <c r="H41" s="247"/>
      <c r="I41" s="247"/>
      <c r="J41" s="247"/>
      <c r="K41" s="247"/>
      <c r="L41" s="247"/>
      <c r="M41" s="247"/>
      <c r="N41" s="247"/>
      <c r="O41" s="247"/>
      <c r="P41" s="245"/>
      <c r="Q41" s="245"/>
    </row>
    <row r="42" spans="3:17" x14ac:dyDescent="0.3">
      <c r="C42" s="250"/>
      <c r="D42" s="250"/>
      <c r="E42" s="250"/>
      <c r="F42" s="12"/>
      <c r="G42" s="12"/>
      <c r="H42" s="12"/>
      <c r="I42" s="12"/>
      <c r="J42" s="12"/>
      <c r="K42" s="12"/>
      <c r="L42" s="12"/>
      <c r="M42" s="12"/>
      <c r="N42" s="12"/>
      <c r="O42" s="12"/>
      <c r="P42" s="12"/>
      <c r="Q42" s="12"/>
    </row>
    <row r="43" spans="3:17" x14ac:dyDescent="0.3">
      <c r="C43" s="250"/>
      <c r="D43" s="250"/>
      <c r="E43" s="250"/>
      <c r="F43" s="12"/>
      <c r="G43" s="12"/>
      <c r="H43" s="12"/>
      <c r="I43" s="12"/>
      <c r="J43" s="12"/>
      <c r="K43" s="12"/>
      <c r="L43" s="12"/>
      <c r="M43" s="12"/>
      <c r="N43" s="12"/>
      <c r="O43" s="12"/>
      <c r="P43" s="12"/>
      <c r="Q43" s="12"/>
    </row>
    <row r="44" spans="3:17" x14ac:dyDescent="0.3">
      <c r="C44" s="250"/>
      <c r="D44" s="250"/>
      <c r="E44" s="250"/>
      <c r="F44" s="12"/>
      <c r="G44" s="12"/>
      <c r="H44" s="12"/>
      <c r="I44" s="12"/>
      <c r="J44" s="12"/>
      <c r="K44" s="12"/>
      <c r="L44" s="12"/>
      <c r="M44" s="12"/>
      <c r="N44" s="12"/>
      <c r="O44" s="12"/>
      <c r="P44" s="12"/>
      <c r="Q44" s="12"/>
    </row>
    <row r="45" spans="3:17" x14ac:dyDescent="0.3">
      <c r="C45" s="250"/>
      <c r="D45" s="250"/>
      <c r="E45" s="250"/>
      <c r="F45" s="12"/>
      <c r="G45" s="12"/>
      <c r="H45" s="12"/>
      <c r="I45" s="12"/>
      <c r="J45" s="12"/>
      <c r="K45" s="12"/>
      <c r="L45" s="12"/>
      <c r="M45" s="12"/>
      <c r="N45" s="12"/>
      <c r="O45" s="12"/>
      <c r="P45" s="12"/>
      <c r="Q45" s="12"/>
    </row>
    <row r="46" spans="3:17" x14ac:dyDescent="0.3">
      <c r="C46" s="250"/>
      <c r="D46" s="250"/>
      <c r="E46" s="250"/>
      <c r="F46" s="13" t="s">
        <v>26</v>
      </c>
      <c r="G46" s="12"/>
      <c r="H46" s="12"/>
      <c r="I46" s="12"/>
      <c r="J46" s="12"/>
      <c r="K46" s="12"/>
      <c r="L46" s="12"/>
      <c r="M46" s="12"/>
      <c r="N46" s="12"/>
      <c r="O46" s="12"/>
      <c r="P46" s="12"/>
      <c r="Q46" s="12"/>
    </row>
    <row r="47" spans="3:17" x14ac:dyDescent="0.3">
      <c r="C47" s="250"/>
      <c r="D47" s="250"/>
      <c r="E47" s="250"/>
      <c r="F47" s="12"/>
      <c r="G47" s="12"/>
      <c r="H47" s="12"/>
      <c r="I47" s="12"/>
      <c r="J47" s="12"/>
      <c r="K47" s="12"/>
      <c r="L47" s="12"/>
      <c r="M47" s="12"/>
      <c r="N47" s="12"/>
      <c r="O47" s="12"/>
      <c r="P47" s="12"/>
      <c r="Q47" s="12"/>
    </row>
    <row r="48" spans="3:17" x14ac:dyDescent="0.3">
      <c r="C48" s="250"/>
      <c r="D48" s="250"/>
      <c r="E48" s="250"/>
      <c r="F48" s="247" t="s">
        <v>30</v>
      </c>
      <c r="G48" s="245"/>
      <c r="H48" s="245"/>
      <c r="I48" s="245"/>
      <c r="J48" s="245"/>
      <c r="K48" s="245"/>
      <c r="L48" s="245"/>
      <c r="M48" s="245"/>
      <c r="N48" s="245"/>
      <c r="O48" s="245"/>
      <c r="P48" s="245"/>
      <c r="Q48" s="245"/>
    </row>
    <row r="49" spans="3:17" x14ac:dyDescent="0.3">
      <c r="C49" s="250"/>
      <c r="D49" s="250"/>
      <c r="E49" s="250"/>
      <c r="F49" s="245"/>
      <c r="G49" s="245"/>
      <c r="H49" s="245"/>
      <c r="I49" s="245"/>
      <c r="J49" s="245"/>
      <c r="K49" s="245"/>
      <c r="L49" s="245"/>
      <c r="M49" s="245"/>
      <c r="N49" s="245"/>
      <c r="O49" s="245"/>
      <c r="P49" s="245"/>
      <c r="Q49" s="245"/>
    </row>
    <row r="50" spans="3:17" x14ac:dyDescent="0.3">
      <c r="C50" s="250"/>
      <c r="D50" s="250"/>
      <c r="E50" s="250"/>
      <c r="F50" s="245"/>
      <c r="G50" s="245"/>
      <c r="H50" s="245"/>
      <c r="I50" s="245"/>
      <c r="J50" s="245"/>
      <c r="K50" s="245"/>
      <c r="L50" s="245"/>
      <c r="M50" s="245"/>
      <c r="N50" s="245"/>
      <c r="O50" s="245"/>
      <c r="P50" s="245"/>
      <c r="Q50" s="245"/>
    </row>
    <row r="51" spans="3:17" x14ac:dyDescent="0.3">
      <c r="C51" s="250"/>
      <c r="D51" s="250"/>
      <c r="E51" s="250"/>
      <c r="F51" s="245"/>
      <c r="G51" s="245"/>
      <c r="H51" s="245"/>
      <c r="I51" s="245"/>
      <c r="J51" s="245"/>
      <c r="K51" s="245"/>
      <c r="L51" s="245"/>
      <c r="M51" s="245"/>
      <c r="N51" s="245"/>
      <c r="O51" s="245"/>
      <c r="P51" s="245"/>
      <c r="Q51" s="245"/>
    </row>
    <row r="52" spans="3:17" x14ac:dyDescent="0.3">
      <c r="C52" s="250"/>
      <c r="D52" s="250"/>
      <c r="E52" s="250"/>
      <c r="F52" s="245"/>
      <c r="G52" s="245"/>
      <c r="H52" s="245"/>
      <c r="I52" s="245"/>
      <c r="J52" s="245"/>
      <c r="K52" s="245"/>
      <c r="L52" s="245"/>
      <c r="M52" s="245"/>
      <c r="N52" s="245"/>
      <c r="O52" s="245"/>
      <c r="P52" s="245"/>
      <c r="Q52" s="245"/>
    </row>
    <row r="53" spans="3:17" x14ac:dyDescent="0.3">
      <c r="C53" s="250"/>
      <c r="D53" s="250"/>
      <c r="E53" s="250"/>
      <c r="F53" s="245"/>
      <c r="G53" s="245"/>
      <c r="H53" s="245"/>
      <c r="I53" s="245"/>
      <c r="J53" s="245"/>
      <c r="K53" s="245"/>
      <c r="L53" s="245"/>
      <c r="M53" s="245"/>
      <c r="N53" s="245"/>
      <c r="O53" s="245"/>
      <c r="P53" s="245"/>
      <c r="Q53" s="245"/>
    </row>
    <row r="54" spans="3:17" x14ac:dyDescent="0.3">
      <c r="C54" s="250"/>
      <c r="D54" s="250"/>
      <c r="E54" s="250"/>
      <c r="F54" s="245"/>
      <c r="G54" s="245"/>
      <c r="H54" s="245"/>
      <c r="I54" s="245"/>
      <c r="J54" s="245"/>
      <c r="K54" s="245"/>
      <c r="L54" s="245"/>
      <c r="M54" s="245"/>
      <c r="N54" s="245"/>
      <c r="O54" s="245"/>
      <c r="P54" s="245"/>
      <c r="Q54" s="245"/>
    </row>
    <row r="55" spans="3:17" x14ac:dyDescent="0.3">
      <c r="C55" s="250"/>
      <c r="D55" s="250"/>
      <c r="E55" s="250"/>
      <c r="F55" s="245"/>
      <c r="G55" s="245"/>
      <c r="H55" s="245"/>
      <c r="I55" s="245"/>
      <c r="J55" s="245"/>
      <c r="K55" s="245"/>
      <c r="L55" s="245"/>
      <c r="M55" s="245"/>
      <c r="N55" s="245"/>
      <c r="O55" s="245"/>
      <c r="P55" s="245"/>
      <c r="Q55" s="245"/>
    </row>
    <row r="56" spans="3:17" x14ac:dyDescent="0.3">
      <c r="C56" s="250"/>
      <c r="D56" s="250"/>
      <c r="E56" s="250"/>
      <c r="F56" s="12"/>
      <c r="G56" s="12"/>
      <c r="H56" s="12"/>
      <c r="I56" s="12"/>
      <c r="J56" s="12"/>
      <c r="K56" s="12"/>
      <c r="L56" s="12"/>
      <c r="M56" s="12"/>
      <c r="N56" s="12"/>
      <c r="O56" s="12"/>
      <c r="P56" s="12"/>
      <c r="Q56" s="12"/>
    </row>
    <row r="57" spans="3:17" x14ac:dyDescent="0.3">
      <c r="C57" s="245"/>
      <c r="D57" s="245"/>
      <c r="E57" s="245"/>
      <c r="F57" s="12"/>
      <c r="G57" s="12"/>
      <c r="H57" s="12"/>
      <c r="I57" s="12"/>
      <c r="J57" s="12"/>
      <c r="K57" s="12"/>
      <c r="L57" s="12"/>
      <c r="M57" s="12"/>
      <c r="N57" s="12"/>
      <c r="O57" s="12"/>
      <c r="P57" s="12"/>
      <c r="Q57" s="12"/>
    </row>
    <row r="58" spans="3:17" x14ac:dyDescent="0.3">
      <c r="P58" s="73" t="s">
        <v>110</v>
      </c>
    </row>
    <row r="68" spans="3:17" x14ac:dyDescent="0.3">
      <c r="C68" s="244" t="s">
        <v>29</v>
      </c>
      <c r="D68" s="245"/>
      <c r="E68" s="245"/>
      <c r="F68" s="9"/>
      <c r="G68" s="9"/>
      <c r="H68" s="9"/>
      <c r="I68" s="9"/>
      <c r="J68" s="9"/>
      <c r="K68" s="9"/>
      <c r="L68" s="9"/>
      <c r="M68" s="9"/>
      <c r="N68" s="9"/>
      <c r="O68" s="9"/>
      <c r="P68" s="9"/>
      <c r="Q68" s="9"/>
    </row>
    <row r="69" spans="3:17" x14ac:dyDescent="0.3">
      <c r="C69" s="245"/>
      <c r="D69" s="245"/>
      <c r="E69" s="245"/>
      <c r="F69" s="248" t="s">
        <v>31</v>
      </c>
      <c r="G69" s="248"/>
      <c r="H69" s="248"/>
      <c r="I69" s="248"/>
      <c r="J69" s="248"/>
      <c r="K69" s="248"/>
      <c r="L69" s="248"/>
      <c r="M69" s="248"/>
      <c r="N69" s="248"/>
      <c r="O69" s="248"/>
      <c r="P69" s="248"/>
      <c r="Q69" s="248"/>
    </row>
    <row r="70" spans="3:17" x14ac:dyDescent="0.3">
      <c r="C70" s="245"/>
      <c r="D70" s="245"/>
      <c r="E70" s="245"/>
      <c r="F70" s="248"/>
      <c r="G70" s="248"/>
      <c r="H70" s="248"/>
      <c r="I70" s="248"/>
      <c r="J70" s="248"/>
      <c r="K70" s="248"/>
      <c r="L70" s="248"/>
      <c r="M70" s="248"/>
      <c r="N70" s="248"/>
      <c r="O70" s="248"/>
      <c r="P70" s="248"/>
      <c r="Q70" s="248"/>
    </row>
    <row r="71" spans="3:17" x14ac:dyDescent="0.3">
      <c r="C71" s="245"/>
      <c r="D71" s="245"/>
      <c r="E71" s="245"/>
      <c r="F71" s="248"/>
      <c r="G71" s="248"/>
      <c r="H71" s="248"/>
      <c r="I71" s="248"/>
      <c r="J71" s="248"/>
      <c r="K71" s="248"/>
      <c r="L71" s="248"/>
      <c r="M71" s="248"/>
      <c r="N71" s="248"/>
      <c r="O71" s="248"/>
      <c r="P71" s="248"/>
      <c r="Q71" s="248"/>
    </row>
    <row r="72" spans="3:17" x14ac:dyDescent="0.3">
      <c r="C72" s="245"/>
      <c r="D72" s="245"/>
      <c r="E72" s="245"/>
      <c r="F72" s="243" t="s">
        <v>32</v>
      </c>
      <c r="G72" s="243"/>
      <c r="H72" s="243"/>
      <c r="I72" s="243"/>
      <c r="J72" s="243"/>
      <c r="K72" s="243"/>
      <c r="L72" s="243"/>
      <c r="M72" s="243"/>
      <c r="N72" s="243"/>
      <c r="O72" s="243"/>
      <c r="P72" s="243"/>
      <c r="Q72" s="243"/>
    </row>
    <row r="73" spans="3:17" x14ac:dyDescent="0.3">
      <c r="C73" s="245"/>
      <c r="D73" s="245"/>
      <c r="E73" s="245"/>
      <c r="F73" s="243"/>
      <c r="G73" s="243"/>
      <c r="H73" s="243"/>
      <c r="I73" s="243"/>
      <c r="J73" s="243"/>
      <c r="K73" s="243"/>
      <c r="L73" s="243"/>
      <c r="M73" s="243"/>
      <c r="N73" s="243"/>
      <c r="O73" s="243"/>
      <c r="P73" s="243"/>
      <c r="Q73" s="243"/>
    </row>
    <row r="74" spans="3:17" x14ac:dyDescent="0.3">
      <c r="C74" s="245"/>
      <c r="D74" s="245"/>
      <c r="E74" s="245"/>
      <c r="F74" s="243"/>
      <c r="G74" s="243"/>
      <c r="H74" s="243"/>
      <c r="I74" s="243"/>
      <c r="J74" s="243"/>
      <c r="K74" s="243"/>
      <c r="L74" s="243"/>
      <c r="M74" s="243"/>
      <c r="N74" s="243"/>
      <c r="O74" s="243"/>
      <c r="P74" s="243"/>
      <c r="Q74" s="243"/>
    </row>
    <row r="75" spans="3:17" x14ac:dyDescent="0.3">
      <c r="C75" s="245"/>
      <c r="D75" s="245"/>
      <c r="E75" s="245"/>
      <c r="F75" s="9"/>
      <c r="G75" s="9"/>
      <c r="H75" s="9"/>
      <c r="I75" s="9"/>
      <c r="J75" s="9"/>
      <c r="K75" s="9"/>
      <c r="L75" s="9"/>
      <c r="M75" s="9"/>
      <c r="N75" s="9"/>
      <c r="O75" s="9"/>
      <c r="P75" s="9"/>
      <c r="Q75" s="9"/>
    </row>
    <row r="76" spans="3:17" x14ac:dyDescent="0.3">
      <c r="C76" s="245"/>
      <c r="D76" s="245"/>
      <c r="E76" s="245"/>
      <c r="F76" s="241" t="s">
        <v>33</v>
      </c>
      <c r="G76" s="241"/>
      <c r="H76" s="241"/>
      <c r="I76" s="241"/>
      <c r="J76" s="241"/>
      <c r="K76" s="241"/>
      <c r="L76" s="241"/>
      <c r="M76" s="241"/>
      <c r="N76" s="241"/>
      <c r="O76" s="241"/>
      <c r="P76" s="241"/>
      <c r="Q76" s="241"/>
    </row>
    <row r="77" spans="3:17" x14ac:dyDescent="0.3">
      <c r="C77" s="245"/>
      <c r="D77" s="245"/>
      <c r="E77" s="245"/>
      <c r="F77" s="241"/>
      <c r="G77" s="241"/>
      <c r="H77" s="241"/>
      <c r="I77" s="241"/>
      <c r="J77" s="241"/>
      <c r="K77" s="241"/>
      <c r="L77" s="241"/>
      <c r="M77" s="241"/>
      <c r="N77" s="241"/>
      <c r="O77" s="241"/>
      <c r="P77" s="241"/>
      <c r="Q77" s="241"/>
    </row>
    <row r="78" spans="3:17" x14ac:dyDescent="0.3">
      <c r="C78" s="245"/>
      <c r="D78" s="245"/>
      <c r="E78" s="245"/>
      <c r="F78" s="242"/>
      <c r="G78" s="242"/>
      <c r="H78" s="242"/>
      <c r="I78" s="242"/>
      <c r="J78" s="242"/>
      <c r="K78" s="242"/>
      <c r="L78" s="242"/>
      <c r="M78" s="242"/>
      <c r="N78" s="242"/>
      <c r="O78" s="242"/>
      <c r="P78" s="242"/>
      <c r="Q78" s="242"/>
    </row>
    <row r="79" spans="3:17" x14ac:dyDescent="0.3">
      <c r="C79" s="245"/>
      <c r="D79" s="245"/>
      <c r="E79" s="245"/>
      <c r="F79" s="9"/>
      <c r="G79" s="9"/>
      <c r="H79" s="9"/>
      <c r="I79" s="9"/>
      <c r="J79" s="9"/>
      <c r="K79" s="9"/>
      <c r="L79" s="9"/>
      <c r="M79" s="9"/>
      <c r="N79" s="9"/>
      <c r="O79" s="9"/>
      <c r="P79" s="9"/>
      <c r="Q79" s="9"/>
    </row>
    <row r="80" spans="3:17" x14ac:dyDescent="0.3">
      <c r="C80" s="245"/>
      <c r="D80" s="245"/>
      <c r="E80" s="245"/>
      <c r="F80" s="9"/>
      <c r="G80" s="9"/>
      <c r="H80" s="9"/>
      <c r="I80" s="9"/>
      <c r="J80" s="9"/>
      <c r="K80" s="9"/>
      <c r="L80" s="9"/>
      <c r="M80" s="9"/>
      <c r="N80" s="9"/>
      <c r="O80" s="9"/>
      <c r="P80" s="9"/>
      <c r="Q80" s="9"/>
    </row>
    <row r="81" spans="3:17" x14ac:dyDescent="0.3">
      <c r="C81" s="245"/>
      <c r="D81" s="245"/>
      <c r="E81" s="245"/>
      <c r="F81" s="9"/>
      <c r="G81" s="9"/>
      <c r="H81" s="9"/>
      <c r="I81" s="9"/>
      <c r="J81" s="9"/>
      <c r="K81" s="9"/>
      <c r="L81" s="9"/>
      <c r="M81" s="9"/>
      <c r="N81" s="9"/>
      <c r="O81" s="9"/>
      <c r="P81" s="9"/>
      <c r="Q81" s="9"/>
    </row>
    <row r="82" spans="3:17" x14ac:dyDescent="0.3">
      <c r="C82" s="245"/>
      <c r="D82" s="245"/>
      <c r="E82" s="245"/>
      <c r="F82" s="9"/>
      <c r="G82" s="9"/>
      <c r="H82" s="9"/>
      <c r="I82" s="9"/>
      <c r="J82" s="9"/>
      <c r="K82" s="9"/>
      <c r="L82" s="9"/>
      <c r="M82" s="9"/>
      <c r="N82" s="9"/>
      <c r="O82" s="9"/>
      <c r="P82" s="9"/>
      <c r="Q82" s="9"/>
    </row>
    <row r="83" spans="3:17" x14ac:dyDescent="0.3">
      <c r="C83" s="245"/>
      <c r="D83" s="245"/>
      <c r="E83" s="245"/>
      <c r="F83" s="243" t="s">
        <v>34</v>
      </c>
      <c r="G83" s="243"/>
      <c r="H83" s="243"/>
      <c r="I83" s="243"/>
      <c r="J83" s="243"/>
      <c r="K83" s="243"/>
      <c r="L83" s="243"/>
      <c r="M83" s="243"/>
      <c r="N83" s="243"/>
      <c r="O83" s="243"/>
      <c r="P83" s="243"/>
      <c r="Q83" s="243"/>
    </row>
    <row r="84" spans="3:17" x14ac:dyDescent="0.3">
      <c r="C84" s="245"/>
      <c r="D84" s="245"/>
      <c r="E84" s="245"/>
      <c r="F84" s="243"/>
      <c r="G84" s="243"/>
      <c r="H84" s="243"/>
      <c r="I84" s="243"/>
      <c r="J84" s="243"/>
      <c r="K84" s="243"/>
      <c r="L84" s="243"/>
      <c r="M84" s="243"/>
      <c r="N84" s="243"/>
      <c r="O84" s="243"/>
      <c r="P84" s="243"/>
      <c r="Q84" s="243"/>
    </row>
    <row r="85" spans="3:17" x14ac:dyDescent="0.3">
      <c r="C85" s="245"/>
      <c r="D85" s="245"/>
      <c r="E85" s="245"/>
      <c r="F85" s="243"/>
      <c r="G85" s="243"/>
      <c r="H85" s="243"/>
      <c r="I85" s="243"/>
      <c r="J85" s="243"/>
      <c r="K85" s="243"/>
      <c r="L85" s="243"/>
      <c r="M85" s="243"/>
      <c r="N85" s="243"/>
      <c r="O85" s="243"/>
      <c r="P85" s="243"/>
      <c r="Q85" s="243"/>
    </row>
    <row r="86" spans="3:17" x14ac:dyDescent="0.3">
      <c r="C86" s="245"/>
      <c r="D86" s="245"/>
      <c r="E86" s="245"/>
      <c r="F86" s="243"/>
      <c r="G86" s="243"/>
      <c r="H86" s="243"/>
      <c r="I86" s="243"/>
      <c r="J86" s="243"/>
      <c r="K86" s="243"/>
      <c r="L86" s="243"/>
      <c r="M86" s="243"/>
      <c r="N86" s="243"/>
      <c r="O86" s="243"/>
      <c r="P86" s="243"/>
      <c r="Q86" s="243"/>
    </row>
    <row r="87" spans="3:17" x14ac:dyDescent="0.3">
      <c r="C87" s="245"/>
      <c r="D87" s="245"/>
      <c r="E87" s="245"/>
      <c r="F87" s="243"/>
      <c r="G87" s="243"/>
      <c r="H87" s="243"/>
      <c r="I87" s="243"/>
      <c r="J87" s="243"/>
      <c r="K87" s="243"/>
      <c r="L87" s="243"/>
      <c r="M87" s="243"/>
      <c r="N87" s="243"/>
      <c r="O87" s="243"/>
      <c r="P87" s="243"/>
      <c r="Q87" s="243"/>
    </row>
    <row r="88" spans="3:17" x14ac:dyDescent="0.3">
      <c r="C88" s="245"/>
      <c r="D88" s="245"/>
      <c r="E88" s="245"/>
      <c r="F88" s="243"/>
      <c r="G88" s="243"/>
      <c r="H88" s="243"/>
      <c r="I88" s="243"/>
      <c r="J88" s="243"/>
      <c r="K88" s="243"/>
      <c r="L88" s="243"/>
      <c r="M88" s="243"/>
      <c r="N88" s="243"/>
      <c r="O88" s="243"/>
      <c r="P88" s="243"/>
      <c r="Q88" s="243"/>
    </row>
    <row r="89" spans="3:17" x14ac:dyDescent="0.3">
      <c r="C89" s="245"/>
      <c r="D89" s="245"/>
      <c r="E89" s="245"/>
      <c r="F89" s="9"/>
      <c r="G89" s="9"/>
      <c r="H89" s="9"/>
      <c r="I89" s="9"/>
      <c r="J89" s="9"/>
      <c r="K89" s="9"/>
      <c r="L89" s="9"/>
      <c r="M89" s="9"/>
      <c r="N89" s="9"/>
      <c r="O89" s="9"/>
      <c r="P89" s="9"/>
      <c r="Q89" s="9"/>
    </row>
    <row r="90" spans="3:17" x14ac:dyDescent="0.3">
      <c r="C90" s="245"/>
      <c r="D90" s="245"/>
      <c r="E90" s="245"/>
      <c r="F90" s="9"/>
      <c r="G90" s="9"/>
      <c r="H90" s="9"/>
      <c r="I90" s="9"/>
      <c r="J90" s="9"/>
      <c r="K90" s="9"/>
      <c r="L90" s="9"/>
      <c r="M90" s="9"/>
      <c r="N90" s="9"/>
      <c r="O90" s="9"/>
      <c r="P90" s="9"/>
      <c r="Q90" s="9"/>
    </row>
    <row r="91" spans="3:17" x14ac:dyDescent="0.3">
      <c r="C91" s="245"/>
      <c r="D91" s="245"/>
      <c r="E91" s="245"/>
      <c r="F91" s="9"/>
      <c r="G91" s="9"/>
      <c r="H91" s="9"/>
      <c r="I91" s="9"/>
      <c r="J91" s="9"/>
      <c r="K91" s="9"/>
      <c r="L91" s="9"/>
      <c r="M91" s="9"/>
      <c r="N91" s="9"/>
      <c r="O91" s="9"/>
      <c r="P91" s="9"/>
      <c r="Q91" s="9"/>
    </row>
    <row r="92" spans="3:17" x14ac:dyDescent="0.3">
      <c r="C92" s="245"/>
      <c r="D92" s="245"/>
      <c r="E92" s="245"/>
      <c r="F92" s="9"/>
      <c r="G92" s="9"/>
      <c r="H92" s="9"/>
      <c r="I92" s="9"/>
      <c r="J92" s="9"/>
      <c r="K92" s="9"/>
      <c r="L92" s="9"/>
      <c r="M92" s="9"/>
      <c r="N92" s="9"/>
      <c r="O92" s="9"/>
      <c r="P92" s="9"/>
      <c r="Q92" s="9"/>
    </row>
    <row r="93" spans="3:17" x14ac:dyDescent="0.3">
      <c r="C93" s="245"/>
      <c r="D93" s="245"/>
      <c r="E93" s="245"/>
      <c r="F93" s="9"/>
      <c r="G93" s="9"/>
      <c r="H93" s="9"/>
      <c r="I93" s="9"/>
      <c r="J93" s="9"/>
      <c r="K93" s="9"/>
      <c r="L93" s="9"/>
      <c r="M93" s="9"/>
      <c r="N93" s="9"/>
      <c r="O93" s="9"/>
      <c r="P93" s="9"/>
      <c r="Q93" s="9"/>
    </row>
    <row r="94" spans="3:17" x14ac:dyDescent="0.3">
      <c r="P94" s="73" t="s">
        <v>110</v>
      </c>
    </row>
    <row r="101" spans="3:17" ht="17.399999999999999" x14ac:dyDescent="0.3">
      <c r="C101" s="246" t="s">
        <v>35</v>
      </c>
      <c r="D101" s="246"/>
      <c r="E101" s="246"/>
      <c r="F101" s="246"/>
      <c r="G101" s="246"/>
      <c r="H101" s="246"/>
      <c r="I101" s="246"/>
      <c r="J101" s="246"/>
      <c r="K101" s="246"/>
      <c r="L101" s="246"/>
      <c r="M101" s="246"/>
      <c r="N101" s="246"/>
      <c r="O101" s="246"/>
      <c r="P101" s="246"/>
      <c r="Q101" s="246"/>
    </row>
    <row r="102" spans="3:17" x14ac:dyDescent="0.3">
      <c r="C102" s="17"/>
      <c r="D102" s="18"/>
      <c r="E102" s="18"/>
      <c r="F102" s="18"/>
      <c r="G102" s="19"/>
      <c r="H102" s="17"/>
      <c r="I102" s="18"/>
      <c r="J102" s="18"/>
      <c r="K102" s="18"/>
      <c r="L102" s="19"/>
      <c r="M102" s="18"/>
      <c r="N102" s="18"/>
      <c r="O102" s="18"/>
      <c r="P102" s="18"/>
      <c r="Q102" s="19"/>
    </row>
    <row r="103" spans="3:17" x14ac:dyDescent="0.3">
      <c r="C103" s="238" t="s">
        <v>23</v>
      </c>
      <c r="D103" s="239"/>
      <c r="E103" s="239"/>
      <c r="F103" s="239"/>
      <c r="G103" s="240"/>
      <c r="H103" s="238" t="s">
        <v>36</v>
      </c>
      <c r="I103" s="239"/>
      <c r="J103" s="239"/>
      <c r="K103" s="239"/>
      <c r="L103" s="240"/>
      <c r="M103" s="239" t="s">
        <v>29</v>
      </c>
      <c r="N103" s="239"/>
      <c r="O103" s="239"/>
      <c r="P103" s="239"/>
      <c r="Q103" s="240"/>
    </row>
    <row r="104" spans="3:17" x14ac:dyDescent="0.3">
      <c r="C104" s="20"/>
      <c r="D104" s="21"/>
      <c r="E104" s="21"/>
      <c r="F104" s="21"/>
      <c r="G104" s="22"/>
      <c r="H104" s="20"/>
      <c r="I104" s="21"/>
      <c r="J104" s="21"/>
      <c r="K104" s="21"/>
      <c r="L104" s="22"/>
      <c r="M104" s="21"/>
      <c r="N104" s="21"/>
      <c r="O104" s="21"/>
      <c r="P104" s="21"/>
      <c r="Q104" s="22"/>
    </row>
    <row r="105" spans="3:17" x14ac:dyDescent="0.3">
      <c r="C105" s="20"/>
      <c r="D105" s="21"/>
      <c r="E105" s="21"/>
      <c r="F105" s="21"/>
      <c r="G105" s="22"/>
      <c r="H105" s="20"/>
      <c r="I105" s="21"/>
      <c r="J105" s="21"/>
      <c r="K105" s="21"/>
      <c r="L105" s="22"/>
      <c r="M105" s="21"/>
      <c r="N105" s="21"/>
      <c r="O105" s="21"/>
      <c r="P105" s="21"/>
      <c r="Q105" s="22"/>
    </row>
    <row r="106" spans="3:17" x14ac:dyDescent="0.3">
      <c r="C106" s="20"/>
      <c r="D106" s="21"/>
      <c r="E106" s="21"/>
      <c r="F106" s="21"/>
      <c r="G106" s="22"/>
      <c r="H106" s="20"/>
      <c r="I106" s="21"/>
      <c r="J106" s="21"/>
      <c r="K106" s="21"/>
      <c r="L106" s="22"/>
      <c r="M106" s="21"/>
      <c r="N106" s="21"/>
      <c r="O106" s="21"/>
      <c r="P106" s="21"/>
      <c r="Q106" s="22"/>
    </row>
    <row r="107" spans="3:17" x14ac:dyDescent="0.3">
      <c r="C107" s="23"/>
      <c r="D107" s="24"/>
      <c r="E107" s="24"/>
      <c r="F107" s="24"/>
      <c r="G107" s="25"/>
      <c r="H107" s="23"/>
      <c r="I107" s="24"/>
      <c r="J107" s="24"/>
      <c r="K107" s="24"/>
      <c r="L107" s="25"/>
      <c r="M107" s="24"/>
      <c r="N107" s="24"/>
      <c r="O107" s="24"/>
      <c r="P107" s="24"/>
      <c r="Q107" s="25"/>
    </row>
    <row r="108" spans="3:17" x14ac:dyDescent="0.3">
      <c r="P108" s="73" t="s">
        <v>110</v>
      </c>
    </row>
  </sheetData>
  <mergeCells count="17">
    <mergeCell ref="F48:Q55"/>
    <mergeCell ref="F69:Q71"/>
    <mergeCell ref="F72:Q74"/>
    <mergeCell ref="C2:E4"/>
    <mergeCell ref="C32:E57"/>
    <mergeCell ref="C6:E28"/>
    <mergeCell ref="F36:Q41"/>
    <mergeCell ref="F10:O19"/>
    <mergeCell ref="F20:O22"/>
    <mergeCell ref="N1:Q5"/>
    <mergeCell ref="C103:G103"/>
    <mergeCell ref="H103:L103"/>
    <mergeCell ref="M103:Q103"/>
    <mergeCell ref="F76:Q78"/>
    <mergeCell ref="F83:Q88"/>
    <mergeCell ref="C68:E93"/>
    <mergeCell ref="C101:Q10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0"/>
  <sheetViews>
    <sheetView showGridLines="0" zoomScale="129" zoomScaleNormal="129" workbookViewId="0">
      <selection activeCell="R1" sqref="R1:Z1048576"/>
    </sheetView>
  </sheetViews>
  <sheetFormatPr baseColWidth="10" defaultRowHeight="14.4" x14ac:dyDescent="0.3"/>
  <cols>
    <col min="1" max="1" width="13.6640625" customWidth="1"/>
    <col min="2" max="2" width="23.77734375" customWidth="1"/>
    <col min="3" max="3" width="3.33203125" customWidth="1"/>
    <col min="4" max="5" width="13.77734375" customWidth="1"/>
    <col min="9" max="9" width="11.5546875" customWidth="1"/>
    <col min="10" max="10" width="9" customWidth="1"/>
    <col min="11" max="11" width="33.33203125" customWidth="1"/>
    <col min="18" max="19" width="11.5546875" hidden="1" customWidth="1"/>
    <col min="20" max="20" width="11.5546875" style="51" hidden="1" customWidth="1"/>
    <col min="21" max="24" width="11.5546875" hidden="1" customWidth="1"/>
    <col min="25" max="26" width="0" hidden="1" customWidth="1"/>
  </cols>
  <sheetData>
    <row r="1" spans="1:26" ht="14.4" customHeight="1" x14ac:dyDescent="0.3">
      <c r="B1" s="255" t="str">
        <f>IF(W1=1,"Die Option Kontoentwicklung
 zeigt den Trend meines Wettkontos (OrbitExchange) an.
ab 29.11.'20",IF(W1=2,"Risiko %
zeigt die Gesamteinsätze eines jeden Tages im Verhältnis zum Gewinn an. (%)
Ab 29.11.'20",IF(W1=3,"Die Option Profit &amp; Loss
zeigt den Gewinn / Verlust eines jeden Spiels in Prozent an.
Ab 21.11.'20","")))</f>
        <v>Die Option Kontoentwicklung
 zeigt den Trend meines Wettkontos (OrbitExchange) an.
ab 29.11.'20</v>
      </c>
      <c r="C1" s="79"/>
      <c r="K1" s="113"/>
      <c r="R1">
        <f>MAX(R3:R433)</f>
        <v>15</v>
      </c>
      <c r="T1" s="118">
        <v>1</v>
      </c>
      <c r="U1" s="75">
        <v>2</v>
      </c>
      <c r="V1" s="75">
        <v>3</v>
      </c>
      <c r="W1" s="76">
        <v>1</v>
      </c>
      <c r="Y1" t="s">
        <v>123</v>
      </c>
      <c r="Z1" t="s">
        <v>122</v>
      </c>
    </row>
    <row r="2" spans="1:26" ht="14.4" customHeight="1" x14ac:dyDescent="0.3">
      <c r="A2" s="78"/>
      <c r="B2" s="256"/>
      <c r="C2" s="79"/>
      <c r="J2" s="115"/>
      <c r="K2" s="114" t="str">
        <f>IF(W1=1,"= Vorgabe (Kapitalplan)",IF(W1=2,"= tgl. Gewinn %",IF(W1=3,"= tatsächlicher Profit (%)","")))</f>
        <v>= Vorgabe (Kapitalplan)</v>
      </c>
      <c r="R2" s="74" t="s">
        <v>41</v>
      </c>
      <c r="S2" s="74" t="s">
        <v>122</v>
      </c>
      <c r="T2" s="119" t="s">
        <v>90</v>
      </c>
      <c r="U2" s="74" t="s">
        <v>53</v>
      </c>
      <c r="V2" s="74" t="s">
        <v>38</v>
      </c>
    </row>
    <row r="3" spans="1:26" x14ac:dyDescent="0.3">
      <c r="A3" s="78"/>
      <c r="B3" s="256"/>
      <c r="C3" s="79"/>
      <c r="D3" s="254" t="str">
        <f>IF(W1=1,"Konto nach "&amp;R1&amp;" Tagen",IF(W1=2,"Einsätze %","Profit / Loss %"))</f>
        <v>Konto nach 15 Tagen</v>
      </c>
      <c r="E3" s="254"/>
      <c r="F3" s="254"/>
      <c r="G3" s="254"/>
      <c r="H3" s="254"/>
      <c r="I3" s="254"/>
      <c r="J3" s="115"/>
      <c r="K3" s="114" t="str">
        <f>IF(W1=1,"= tatsächliche Kontoentwicklung",IF(W1=2,"= tgl. Gesamteinsatz",IF(W1=3,"= Vorgabe: Profit (6,00%)","")))</f>
        <v>= tatsächliche Kontoentwicklung</v>
      </c>
      <c r="R3">
        <v>1</v>
      </c>
      <c r="S3" s="112">
        <v>106</v>
      </c>
      <c r="T3" s="117">
        <v>112.14999999999999</v>
      </c>
      <c r="U3" s="116">
        <v>6.0834999999999999</v>
      </c>
      <c r="V3" s="116">
        <v>0.12149999999999991</v>
      </c>
      <c r="W3">
        <f>IF($W$1=1,T3,#N/A)</f>
        <v>112.14999999999999</v>
      </c>
      <c r="X3" t="e">
        <f>IF($W$1=2,U3,IF($W$1=3,V3*100,#N/A))</f>
        <v>#N/A</v>
      </c>
      <c r="Y3" t="e">
        <f>IF($W$1=2,V3,IF($W$1=3,6,#N/A))</f>
        <v>#N/A</v>
      </c>
      <c r="Z3" s="2">
        <f>IF($W$1=1,S3,#N/A)</f>
        <v>106</v>
      </c>
    </row>
    <row r="4" spans="1:26" x14ac:dyDescent="0.3">
      <c r="A4" s="253" t="str">
        <f>IF(W1=1,"Euro","Prozent")</f>
        <v>Euro</v>
      </c>
      <c r="B4" s="256"/>
      <c r="C4" s="79"/>
      <c r="D4" s="254"/>
      <c r="E4" s="254"/>
      <c r="F4" s="254"/>
      <c r="G4" s="254"/>
      <c r="H4" s="254"/>
      <c r="I4" s="254"/>
      <c r="K4" s="113"/>
      <c r="R4">
        <v>2</v>
      </c>
      <c r="S4" s="112">
        <v>112.36</v>
      </c>
      <c r="T4" s="117">
        <v>142.46</v>
      </c>
      <c r="U4" s="116">
        <v>11.688987962550158</v>
      </c>
      <c r="V4" s="116">
        <v>0.27026304057066447</v>
      </c>
      <c r="W4">
        <f t="shared" ref="W4:W8" si="0">IF($W$1=1,T4,#N/A)</f>
        <v>142.46</v>
      </c>
      <c r="X4" t="e">
        <f t="shared" ref="X4:X8" si="1">IF($W$1=2,U4,IF($W$1=3,V4*100,#N/A))</f>
        <v>#N/A</v>
      </c>
      <c r="Y4" t="e">
        <f t="shared" ref="Y4:Y8" si="2">IF($W$1=2,V4,IF($W$1=3,6,#N/A))</f>
        <v>#N/A</v>
      </c>
      <c r="Z4" s="2">
        <f t="shared" ref="Z4:Z8" si="3">IF($W$1=1,S4,#N/A)</f>
        <v>112.36</v>
      </c>
    </row>
    <row r="5" spans="1:26" ht="17.399999999999999" x14ac:dyDescent="0.3">
      <c r="A5" s="253"/>
      <c r="B5" s="256"/>
      <c r="C5" s="79"/>
      <c r="D5" s="77"/>
      <c r="E5" s="77"/>
      <c r="F5" s="77"/>
      <c r="G5" s="77"/>
      <c r="K5" s="113"/>
      <c r="R5">
        <v>3</v>
      </c>
      <c r="S5" s="112">
        <v>121.3488</v>
      </c>
      <c r="T5" s="117">
        <v>174.01</v>
      </c>
      <c r="U5" s="116">
        <v>6.8963217745332024</v>
      </c>
      <c r="V5" s="116">
        <v>0.22146567457531927</v>
      </c>
      <c r="W5">
        <f t="shared" si="0"/>
        <v>174.01</v>
      </c>
      <c r="X5" t="e">
        <f t="shared" si="1"/>
        <v>#N/A</v>
      </c>
      <c r="Y5" t="e">
        <f t="shared" si="2"/>
        <v>#N/A</v>
      </c>
      <c r="Z5" s="2">
        <f t="shared" si="3"/>
        <v>121.3488</v>
      </c>
    </row>
    <row r="6" spans="1:26" x14ac:dyDescent="0.3">
      <c r="B6" s="79"/>
      <c r="C6" s="79"/>
      <c r="R6">
        <v>4</v>
      </c>
      <c r="S6" s="112">
        <v>131.056704</v>
      </c>
      <c r="T6" s="117">
        <v>172.71</v>
      </c>
      <c r="U6" s="116">
        <v>7.56864548014482</v>
      </c>
      <c r="V6" s="116">
        <v>-7.4708350094821159E-3</v>
      </c>
      <c r="W6">
        <f t="shared" si="0"/>
        <v>172.71</v>
      </c>
      <c r="X6" t="e">
        <f t="shared" si="1"/>
        <v>#N/A</v>
      </c>
      <c r="Y6" t="e">
        <f t="shared" si="2"/>
        <v>#N/A</v>
      </c>
      <c r="Z6" s="2">
        <f t="shared" si="3"/>
        <v>131.056704</v>
      </c>
    </row>
    <row r="7" spans="1:26" x14ac:dyDescent="0.3">
      <c r="B7" s="79"/>
      <c r="C7" s="79"/>
      <c r="R7">
        <v>5</v>
      </c>
      <c r="S7" s="112">
        <v>141.54124031999999</v>
      </c>
      <c r="T7" s="117">
        <v>222.41</v>
      </c>
      <c r="U7" s="116">
        <v>9.9774187945110295</v>
      </c>
      <c r="V7" s="116">
        <v>0.2877656186671298</v>
      </c>
      <c r="W7">
        <f t="shared" si="0"/>
        <v>222.41</v>
      </c>
      <c r="X7" t="e">
        <f t="shared" si="1"/>
        <v>#N/A</v>
      </c>
      <c r="Y7" t="e">
        <f t="shared" si="2"/>
        <v>#N/A</v>
      </c>
      <c r="Z7" s="2">
        <f t="shared" si="3"/>
        <v>141.54124031999999</v>
      </c>
    </row>
    <row r="8" spans="1:26" x14ac:dyDescent="0.3">
      <c r="B8" s="79"/>
      <c r="C8" s="79"/>
      <c r="R8">
        <v>6</v>
      </c>
      <c r="S8" s="112">
        <v>150.03371473919998</v>
      </c>
      <c r="T8" s="117">
        <v>327.33000000000004</v>
      </c>
      <c r="U8" s="116">
        <v>9.5463333483206689</v>
      </c>
      <c r="V8" s="116">
        <v>0.47174137853513803</v>
      </c>
      <c r="W8">
        <f t="shared" si="0"/>
        <v>327.33000000000004</v>
      </c>
      <c r="X8" t="e">
        <f t="shared" si="1"/>
        <v>#N/A</v>
      </c>
      <c r="Y8" t="e">
        <f t="shared" si="2"/>
        <v>#N/A</v>
      </c>
      <c r="Z8" s="2">
        <f t="shared" si="3"/>
        <v>150.03371473919998</v>
      </c>
    </row>
    <row r="9" spans="1:26" x14ac:dyDescent="0.3">
      <c r="R9">
        <v>7</v>
      </c>
      <c r="S9" s="112">
        <v>159.03573762355197</v>
      </c>
      <c r="T9" s="117">
        <v>463.16000000000008</v>
      </c>
      <c r="U9" s="116">
        <v>5.4960131976904032</v>
      </c>
      <c r="V9" s="116">
        <v>0.4149634924999237</v>
      </c>
      <c r="W9">
        <f t="shared" ref="W9" si="4">IF($W$1=1,T9,#N/A)</f>
        <v>463.16000000000008</v>
      </c>
      <c r="X9" t="e">
        <f t="shared" ref="X9" si="5">IF($W$1=2,U9,IF($W$1=3,V9*100,#N/A))</f>
        <v>#N/A</v>
      </c>
      <c r="Y9" t="e">
        <f t="shared" ref="Y9" si="6">IF($W$1=2,V9,IF($W$1=3,6,#N/A))</f>
        <v>#N/A</v>
      </c>
      <c r="Z9" s="156">
        <f t="shared" ref="Z9" si="7">IF($W$1=1,S9,#N/A)</f>
        <v>159.03573762355197</v>
      </c>
    </row>
    <row r="10" spans="1:26" x14ac:dyDescent="0.3">
      <c r="R10">
        <v>8</v>
      </c>
      <c r="S10" s="112">
        <v>168.57788188096509</v>
      </c>
      <c r="T10" s="117">
        <v>404.11000000000013</v>
      </c>
      <c r="U10" s="116">
        <v>3.9338457552465664</v>
      </c>
      <c r="V10" s="116">
        <v>-0.12749373866482414</v>
      </c>
      <c r="W10">
        <f t="shared" ref="W10:W11" si="8">IF($W$1=1,T10,#N/A)</f>
        <v>404.11000000000013</v>
      </c>
      <c r="X10" t="e">
        <f t="shared" ref="X10:X11" si="9">IF($W$1=2,U10,IF($W$1=3,V10*100,#N/A))</f>
        <v>#N/A</v>
      </c>
      <c r="Y10" t="e">
        <f t="shared" ref="Y10:Y11" si="10">IF($W$1=2,V10,IF($W$1=3,6,#N/A))</f>
        <v>#N/A</v>
      </c>
      <c r="Z10" s="158">
        <f t="shared" ref="Z10:Z11" si="11">IF($W$1=1,S10,#N/A)</f>
        <v>168.57788188096509</v>
      </c>
    </row>
    <row r="11" spans="1:26" x14ac:dyDescent="0.3">
      <c r="R11">
        <v>9</v>
      </c>
      <c r="S11" s="112">
        <v>178.69255479382301</v>
      </c>
      <c r="T11" s="117">
        <v>612.9100000000002</v>
      </c>
      <c r="U11" s="116">
        <v>6.0319962386478911</v>
      </c>
      <c r="V11" s="116">
        <v>0.51669099997525425</v>
      </c>
      <c r="W11">
        <f t="shared" si="8"/>
        <v>612.9100000000002</v>
      </c>
      <c r="X11" t="e">
        <f t="shared" si="9"/>
        <v>#N/A</v>
      </c>
      <c r="Y11" t="e">
        <f t="shared" si="10"/>
        <v>#N/A</v>
      </c>
      <c r="Z11" s="158">
        <f t="shared" si="11"/>
        <v>178.69255479382301</v>
      </c>
    </row>
    <row r="12" spans="1:26" x14ac:dyDescent="0.3">
      <c r="R12">
        <v>10</v>
      </c>
      <c r="S12" s="112">
        <v>192.98795917732883</v>
      </c>
      <c r="T12" s="117">
        <v>658.70000000000027</v>
      </c>
      <c r="U12" s="116">
        <v>3.1344895661679519</v>
      </c>
      <c r="V12" s="116">
        <v>7.4709174267021367E-2</v>
      </c>
      <c r="W12">
        <f t="shared" ref="W12" si="12">IF($W$1=1,T12,#N/A)</f>
        <v>658.70000000000027</v>
      </c>
      <c r="X12" t="e">
        <f t="shared" ref="X12" si="13">IF($W$1=2,U12,IF($W$1=3,V12*100,#N/A))</f>
        <v>#N/A</v>
      </c>
      <c r="Y12" t="e">
        <f t="shared" ref="Y12" si="14">IF($W$1=2,V12,IF($W$1=3,6,#N/A))</f>
        <v>#N/A</v>
      </c>
      <c r="Z12" s="159">
        <f t="shared" ref="Z12" si="15">IF($W$1=1,S12,#N/A)</f>
        <v>192.98795917732883</v>
      </c>
    </row>
    <row r="13" spans="1:26" x14ac:dyDescent="0.3">
      <c r="R13">
        <v>11</v>
      </c>
      <c r="S13" s="112">
        <v>208.42699591151515</v>
      </c>
      <c r="T13" s="117">
        <v>814.33000000000038</v>
      </c>
      <c r="U13" s="116">
        <v>3.7703051465006814</v>
      </c>
      <c r="V13" s="116">
        <v>0.2362684074692577</v>
      </c>
      <c r="W13">
        <f t="shared" ref="W13:W14" si="16">IF($W$1=1,T13,#N/A)</f>
        <v>814.33000000000038</v>
      </c>
      <c r="X13" t="e">
        <f t="shared" ref="X13:X14" si="17">IF($W$1=2,U13,IF($W$1=3,V13*100,#N/A))</f>
        <v>#N/A</v>
      </c>
      <c r="Y13" t="e">
        <f t="shared" ref="Y13:Y14" si="18">IF($W$1=2,V13,IF($W$1=3,6,#N/A))</f>
        <v>#N/A</v>
      </c>
      <c r="Z13" s="160">
        <f t="shared" ref="Z13:Z14" si="19">IF($W$1=1,S13,#N/A)</f>
        <v>208.42699591151515</v>
      </c>
    </row>
    <row r="14" spans="1:26" x14ac:dyDescent="0.3">
      <c r="R14">
        <v>12</v>
      </c>
      <c r="S14" s="112">
        <v>225.10115558443636</v>
      </c>
      <c r="T14" s="117">
        <v>1246.8400000000004</v>
      </c>
      <c r="U14" s="116">
        <v>4.9115346358355927</v>
      </c>
      <c r="V14" s="116">
        <v>0.53112374590153844</v>
      </c>
      <c r="W14">
        <f t="shared" si="16"/>
        <v>1246.8400000000004</v>
      </c>
      <c r="X14" t="e">
        <f t="shared" si="17"/>
        <v>#N/A</v>
      </c>
      <c r="Y14" t="e">
        <f t="shared" si="18"/>
        <v>#N/A</v>
      </c>
      <c r="Z14" s="160">
        <f t="shared" si="19"/>
        <v>225.10115558443636</v>
      </c>
    </row>
    <row r="15" spans="1:26" x14ac:dyDescent="0.3">
      <c r="R15">
        <v>13</v>
      </c>
      <c r="S15" s="112">
        <v>238.60722491950253</v>
      </c>
      <c r="T15" s="117">
        <v>318.61000000000035</v>
      </c>
      <c r="U15" s="116">
        <v>2.840973982227069</v>
      </c>
      <c r="V15" s="116">
        <v>-0.74446601007346547</v>
      </c>
      <c r="W15">
        <f t="shared" ref="W15" si="20">IF($W$1=1,T15,#N/A)</f>
        <v>318.61000000000035</v>
      </c>
      <c r="X15" t="e">
        <f t="shared" ref="X15" si="21">IF($W$1=2,U15,IF($W$1=3,V15*100,#N/A))</f>
        <v>#N/A</v>
      </c>
      <c r="Y15" t="e">
        <f t="shared" ref="Y15" si="22">IF($W$1=2,V15,IF($W$1=3,6,#N/A))</f>
        <v>#N/A</v>
      </c>
      <c r="Z15" s="191">
        <f t="shared" ref="Z15" si="23">IF($W$1=1,S15,#N/A)</f>
        <v>238.60722491950253</v>
      </c>
    </row>
    <row r="16" spans="1:26" x14ac:dyDescent="0.3">
      <c r="R16">
        <v>14</v>
      </c>
      <c r="S16" s="112">
        <v>252.92365841467267</v>
      </c>
      <c r="T16" s="117">
        <v>395.6700000000003</v>
      </c>
      <c r="U16" s="116">
        <v>5.604532186685911</v>
      </c>
      <c r="V16" s="116">
        <v>0.24186309280939036</v>
      </c>
      <c r="W16">
        <f t="shared" ref="W16" si="24">IF($W$1=1,T16,#N/A)</f>
        <v>395.6700000000003</v>
      </c>
      <c r="X16" t="e">
        <f t="shared" ref="X16" si="25">IF($W$1=2,U16,IF($W$1=3,V16*100,#N/A))</f>
        <v>#N/A</v>
      </c>
      <c r="Y16" t="e">
        <f t="shared" ref="Y16" si="26">IF($W$1=2,V16,IF($W$1=3,6,#N/A))</f>
        <v>#N/A</v>
      </c>
      <c r="Z16" s="192">
        <f t="shared" ref="Z16" si="27">IF($W$1=1,S16,#N/A)</f>
        <v>252.92365841467267</v>
      </c>
    </row>
    <row r="17" spans="18:26" x14ac:dyDescent="0.3">
      <c r="R17">
        <v>15</v>
      </c>
      <c r="S17" s="112">
        <v>268.09907791955305</v>
      </c>
      <c r="T17" s="117">
        <v>513.00000000000034</v>
      </c>
      <c r="U17" s="116">
        <v>7.0593423812773217</v>
      </c>
      <c r="V17" s="116">
        <v>0.2965349912806125</v>
      </c>
      <c r="W17">
        <f t="shared" ref="W17" si="28">IF($W$1=1,T17,#N/A)</f>
        <v>513.00000000000034</v>
      </c>
      <c r="X17" t="e">
        <f t="shared" ref="X17" si="29">IF($W$1=2,U17,IF($W$1=3,V17*100,#N/A))</f>
        <v>#N/A</v>
      </c>
      <c r="Y17" t="e">
        <f t="shared" ref="Y17" si="30">IF($W$1=2,V17,IF($W$1=3,6,#N/A))</f>
        <v>#N/A</v>
      </c>
      <c r="Z17" s="197">
        <f t="shared" ref="Z17" si="31">IF($W$1=1,S17,#N/A)</f>
        <v>268.09907791955305</v>
      </c>
    </row>
    <row r="18" spans="18:26" x14ac:dyDescent="0.3">
      <c r="S18" s="112"/>
      <c r="T18" s="117"/>
      <c r="U18" s="116"/>
      <c r="V18" s="116"/>
      <c r="Z18" s="2"/>
    </row>
    <row r="19" spans="18:26" x14ac:dyDescent="0.3">
      <c r="S19" s="112"/>
      <c r="T19" s="117"/>
      <c r="U19" s="116"/>
      <c r="V19" s="116"/>
      <c r="Z19" s="2"/>
    </row>
    <row r="20" spans="18:26" x14ac:dyDescent="0.3">
      <c r="S20" s="112"/>
      <c r="T20" s="117"/>
      <c r="U20" s="116"/>
      <c r="V20" s="116"/>
      <c r="Z20" s="2"/>
    </row>
    <row r="21" spans="18:26" x14ac:dyDescent="0.3">
      <c r="S21" s="112"/>
      <c r="T21" s="117"/>
      <c r="U21" s="116"/>
      <c r="V21" s="116"/>
      <c r="Z21" s="2"/>
    </row>
    <row r="22" spans="18:26" x14ac:dyDescent="0.3">
      <c r="S22" s="112"/>
      <c r="T22" s="117"/>
      <c r="U22" s="116"/>
      <c r="V22" s="116"/>
      <c r="Z22" s="2"/>
    </row>
    <row r="23" spans="18:26" x14ac:dyDescent="0.3">
      <c r="S23" s="112"/>
      <c r="T23" s="117"/>
      <c r="U23" s="116"/>
      <c r="V23" s="116"/>
      <c r="Z23" s="2"/>
    </row>
    <row r="24" spans="18:26" x14ac:dyDescent="0.3">
      <c r="S24" s="112"/>
      <c r="T24" s="117"/>
      <c r="U24" s="116"/>
      <c r="V24" s="116"/>
      <c r="Z24" s="2"/>
    </row>
    <row r="25" spans="18:26" x14ac:dyDescent="0.3">
      <c r="S25" s="112"/>
      <c r="T25" s="117"/>
      <c r="U25" s="116"/>
      <c r="V25" s="116"/>
      <c r="Z25" s="2"/>
    </row>
    <row r="26" spans="18:26" x14ac:dyDescent="0.3">
      <c r="S26" s="112"/>
      <c r="T26" s="117"/>
      <c r="U26" s="116"/>
      <c r="V26" s="116"/>
      <c r="Z26" s="2"/>
    </row>
    <row r="27" spans="18:26" x14ac:dyDescent="0.3">
      <c r="S27" s="112"/>
      <c r="T27" s="117"/>
      <c r="U27" s="116"/>
      <c r="V27" s="116"/>
      <c r="Z27" s="2"/>
    </row>
    <row r="28" spans="18:26" x14ac:dyDescent="0.3">
      <c r="S28" s="112"/>
      <c r="T28" s="117"/>
      <c r="U28" s="116"/>
      <c r="V28" s="116"/>
      <c r="Z28" s="2"/>
    </row>
    <row r="29" spans="18:26" x14ac:dyDescent="0.3">
      <c r="S29" s="112"/>
      <c r="T29" s="117"/>
      <c r="U29" s="116"/>
      <c r="V29" s="116"/>
      <c r="Z29" s="2"/>
    </row>
    <row r="30" spans="18:26" x14ac:dyDescent="0.3">
      <c r="S30" s="112"/>
      <c r="T30" s="117"/>
      <c r="U30" s="116"/>
      <c r="V30" s="116"/>
      <c r="Z30" s="2"/>
    </row>
    <row r="31" spans="18:26" x14ac:dyDescent="0.3">
      <c r="S31" s="112"/>
      <c r="T31" s="117"/>
      <c r="U31" s="116"/>
      <c r="V31" s="116"/>
      <c r="Z31" s="2"/>
    </row>
    <row r="32" spans="18:26" x14ac:dyDescent="0.3">
      <c r="S32" s="112"/>
      <c r="T32" s="117"/>
      <c r="U32" s="116"/>
      <c r="V32" s="116"/>
      <c r="Z32" s="2"/>
    </row>
    <row r="33" spans="19:26" x14ac:dyDescent="0.3">
      <c r="S33" s="112"/>
      <c r="T33" s="117"/>
      <c r="U33" s="116"/>
      <c r="V33" s="116"/>
      <c r="Z33" s="2"/>
    </row>
    <row r="34" spans="19:26" x14ac:dyDescent="0.3">
      <c r="S34" s="112"/>
      <c r="T34" s="117"/>
      <c r="U34" s="116"/>
      <c r="V34" s="116"/>
      <c r="Z34" s="2"/>
    </row>
    <row r="35" spans="19:26" x14ac:dyDescent="0.3">
      <c r="S35" s="112"/>
      <c r="T35" s="117"/>
      <c r="U35" s="116"/>
      <c r="V35" s="116"/>
      <c r="Z35" s="2"/>
    </row>
    <row r="36" spans="19:26" x14ac:dyDescent="0.3">
      <c r="S36" s="112"/>
      <c r="T36" s="117"/>
      <c r="U36" s="116"/>
      <c r="V36" s="116"/>
      <c r="Z36" s="2"/>
    </row>
    <row r="37" spans="19:26" x14ac:dyDescent="0.3">
      <c r="S37" s="112"/>
      <c r="T37" s="117"/>
      <c r="U37" s="116"/>
      <c r="V37" s="116"/>
      <c r="Z37" s="2"/>
    </row>
    <row r="38" spans="19:26" x14ac:dyDescent="0.3">
      <c r="S38" s="112"/>
      <c r="T38" s="117"/>
      <c r="U38" s="116"/>
      <c r="V38" s="116"/>
      <c r="Z38" s="2"/>
    </row>
    <row r="39" spans="19:26" x14ac:dyDescent="0.3">
      <c r="S39" s="112"/>
      <c r="T39" s="117"/>
      <c r="U39" s="116"/>
      <c r="V39" s="116"/>
      <c r="Z39" s="2"/>
    </row>
    <row r="40" spans="19:26" x14ac:dyDescent="0.3">
      <c r="S40" s="112"/>
      <c r="T40" s="117"/>
      <c r="U40" s="116"/>
      <c r="V40" s="116"/>
      <c r="Z40" s="2"/>
    </row>
    <row r="41" spans="19:26" x14ac:dyDescent="0.3">
      <c r="S41" s="112"/>
      <c r="T41" s="117"/>
      <c r="U41" s="116"/>
      <c r="V41" s="116"/>
      <c r="Z41" s="2"/>
    </row>
    <row r="42" spans="19:26" x14ac:dyDescent="0.3">
      <c r="S42" s="112"/>
      <c r="T42" s="117"/>
      <c r="U42" s="116"/>
      <c r="V42" s="116"/>
      <c r="Z42" s="2"/>
    </row>
    <row r="43" spans="19:26" x14ac:dyDescent="0.3">
      <c r="S43" s="112"/>
      <c r="T43" s="117"/>
      <c r="U43" s="116"/>
      <c r="V43" s="116"/>
      <c r="Z43" s="2"/>
    </row>
    <row r="44" spans="19:26" x14ac:dyDescent="0.3">
      <c r="S44" s="112"/>
      <c r="T44" s="117"/>
      <c r="U44" s="116"/>
      <c r="V44" s="116"/>
      <c r="Z44" s="2"/>
    </row>
    <row r="45" spans="19:26" x14ac:dyDescent="0.3">
      <c r="S45" s="112"/>
      <c r="T45" s="117"/>
      <c r="U45" s="116"/>
      <c r="V45" s="116"/>
      <c r="Z45" s="2"/>
    </row>
    <row r="46" spans="19:26" x14ac:dyDescent="0.3">
      <c r="S46" s="112"/>
      <c r="T46" s="117"/>
      <c r="U46" s="116"/>
      <c r="V46" s="116"/>
      <c r="Z46" s="2"/>
    </row>
    <row r="47" spans="19:26" x14ac:dyDescent="0.3">
      <c r="S47" s="112"/>
      <c r="T47" s="117"/>
      <c r="U47" s="116"/>
      <c r="V47" s="116"/>
      <c r="Z47" s="2"/>
    </row>
    <row r="48" spans="19:26" x14ac:dyDescent="0.3">
      <c r="S48" s="112"/>
      <c r="T48" s="117"/>
      <c r="U48" s="116"/>
      <c r="V48" s="116"/>
      <c r="Z48" s="2"/>
    </row>
    <row r="49" spans="19:26" x14ac:dyDescent="0.3">
      <c r="S49" s="112"/>
      <c r="T49" s="117"/>
      <c r="U49" s="116"/>
      <c r="V49" s="116"/>
      <c r="Z49" s="2"/>
    </row>
    <row r="50" spans="19:26" x14ac:dyDescent="0.3">
      <c r="S50" s="112"/>
      <c r="T50" s="117"/>
      <c r="U50" s="116"/>
      <c r="V50" s="116"/>
      <c r="Z50" s="2"/>
    </row>
    <row r="51" spans="19:26" x14ac:dyDescent="0.3">
      <c r="S51" s="112"/>
      <c r="T51" s="117"/>
      <c r="U51" s="116"/>
      <c r="V51" s="116"/>
      <c r="Z51" s="2"/>
    </row>
    <row r="52" spans="19:26" x14ac:dyDescent="0.3">
      <c r="S52" s="112"/>
      <c r="T52" s="117"/>
      <c r="U52" s="116"/>
      <c r="V52" s="116"/>
      <c r="Z52" s="2"/>
    </row>
    <row r="53" spans="19:26" x14ac:dyDescent="0.3">
      <c r="S53" s="112"/>
      <c r="T53" s="117"/>
      <c r="U53" s="116"/>
      <c r="V53" s="116"/>
      <c r="Z53" s="2"/>
    </row>
    <row r="54" spans="19:26" x14ac:dyDescent="0.3">
      <c r="S54" s="112"/>
      <c r="T54" s="117"/>
      <c r="U54" s="116"/>
      <c r="V54" s="116"/>
      <c r="Z54" s="2"/>
    </row>
    <row r="55" spans="19:26" x14ac:dyDescent="0.3">
      <c r="S55" s="112"/>
      <c r="T55" s="117"/>
      <c r="U55" s="116"/>
      <c r="V55" s="116"/>
      <c r="Z55" s="2"/>
    </row>
    <row r="56" spans="19:26" x14ac:dyDescent="0.3">
      <c r="S56" s="112"/>
      <c r="T56" s="117"/>
      <c r="U56" s="116"/>
      <c r="V56" s="116"/>
      <c r="Z56" s="2"/>
    </row>
    <row r="57" spans="19:26" x14ac:dyDescent="0.3">
      <c r="S57" s="112"/>
      <c r="T57" s="117"/>
      <c r="U57" s="116"/>
      <c r="V57" s="116"/>
      <c r="Z57" s="2"/>
    </row>
    <row r="58" spans="19:26" x14ac:dyDescent="0.3">
      <c r="S58" s="112"/>
      <c r="T58" s="117"/>
      <c r="U58" s="116"/>
      <c r="V58" s="116"/>
      <c r="Z58" s="2"/>
    </row>
    <row r="59" spans="19:26" x14ac:dyDescent="0.3">
      <c r="S59" s="112"/>
      <c r="T59" s="117"/>
      <c r="U59" s="116"/>
      <c r="V59" s="116"/>
      <c r="Z59" s="2"/>
    </row>
    <row r="60" spans="19:26" x14ac:dyDescent="0.3">
      <c r="S60" s="112"/>
      <c r="T60" s="117"/>
      <c r="U60" s="116"/>
      <c r="V60" s="116"/>
      <c r="Z60" s="2"/>
    </row>
    <row r="61" spans="19:26" x14ac:dyDescent="0.3">
      <c r="S61" s="112"/>
      <c r="T61" s="117"/>
      <c r="U61" s="116"/>
      <c r="V61" s="116"/>
      <c r="Z61" s="2"/>
    </row>
    <row r="62" spans="19:26" x14ac:dyDescent="0.3">
      <c r="S62" s="112"/>
      <c r="T62" s="117"/>
      <c r="U62" s="116"/>
      <c r="V62" s="116"/>
      <c r="Z62" s="2"/>
    </row>
    <row r="63" spans="19:26" x14ac:dyDescent="0.3">
      <c r="S63" s="112"/>
      <c r="T63" s="117"/>
      <c r="U63" s="116"/>
      <c r="V63" s="116"/>
      <c r="Z63" s="2"/>
    </row>
    <row r="64" spans="19:26" x14ac:dyDescent="0.3">
      <c r="S64" s="112"/>
      <c r="T64" s="117"/>
      <c r="U64" s="116"/>
      <c r="V64" s="116"/>
      <c r="Z64" s="2"/>
    </row>
    <row r="65" spans="19:26" x14ac:dyDescent="0.3">
      <c r="S65" s="112"/>
      <c r="T65" s="117"/>
      <c r="U65" s="116"/>
      <c r="V65" s="116"/>
      <c r="Z65" s="2"/>
    </row>
    <row r="66" spans="19:26" x14ac:dyDescent="0.3">
      <c r="S66" s="112"/>
      <c r="T66" s="117"/>
      <c r="U66" s="116"/>
      <c r="V66" s="116"/>
      <c r="Z66" s="2"/>
    </row>
    <row r="67" spans="19:26" x14ac:dyDescent="0.3">
      <c r="S67" s="112"/>
      <c r="T67" s="117"/>
      <c r="U67" s="116"/>
      <c r="V67" s="116"/>
      <c r="Z67" s="2"/>
    </row>
    <row r="68" spans="19:26" x14ac:dyDescent="0.3">
      <c r="S68" s="112"/>
      <c r="T68" s="117"/>
      <c r="U68" s="116"/>
      <c r="V68" s="116"/>
      <c r="Z68" s="2"/>
    </row>
    <row r="69" spans="19:26" x14ac:dyDescent="0.3">
      <c r="S69" s="112"/>
      <c r="T69" s="117"/>
      <c r="U69" s="116"/>
      <c r="V69" s="116"/>
      <c r="Z69" s="2"/>
    </row>
    <row r="70" spans="19:26" x14ac:dyDescent="0.3">
      <c r="S70" s="112"/>
      <c r="T70" s="117"/>
      <c r="U70" s="116"/>
      <c r="V70" s="116"/>
      <c r="Z70" s="2"/>
    </row>
    <row r="71" spans="19:26" x14ac:dyDescent="0.3">
      <c r="S71" s="112"/>
      <c r="T71" s="117"/>
      <c r="U71" s="116"/>
      <c r="V71" s="116"/>
      <c r="Z71" s="2"/>
    </row>
    <row r="72" spans="19:26" x14ac:dyDescent="0.3">
      <c r="S72" s="112"/>
      <c r="T72" s="117"/>
      <c r="U72" s="116"/>
      <c r="V72" s="116"/>
      <c r="Z72" s="2"/>
    </row>
    <row r="73" spans="19:26" x14ac:dyDescent="0.3">
      <c r="S73" s="112"/>
      <c r="T73" s="117"/>
      <c r="U73" s="116"/>
      <c r="V73" s="116"/>
      <c r="Z73" s="2"/>
    </row>
    <row r="74" spans="19:26" x14ac:dyDescent="0.3">
      <c r="S74" s="112"/>
      <c r="T74" s="117"/>
      <c r="U74" s="116"/>
      <c r="V74" s="116"/>
      <c r="Z74" s="2"/>
    </row>
    <row r="75" spans="19:26" x14ac:dyDescent="0.3">
      <c r="S75" s="112"/>
      <c r="T75" s="117"/>
      <c r="U75" s="116"/>
      <c r="V75" s="116"/>
      <c r="Z75" s="2"/>
    </row>
    <row r="76" spans="19:26" x14ac:dyDescent="0.3">
      <c r="S76" s="112"/>
      <c r="T76" s="117"/>
      <c r="U76" s="116"/>
      <c r="V76" s="116"/>
      <c r="Z76" s="2"/>
    </row>
    <row r="77" spans="19:26" x14ac:dyDescent="0.3">
      <c r="S77" s="112"/>
      <c r="T77" s="117"/>
      <c r="U77" s="116"/>
      <c r="V77" s="116"/>
      <c r="Z77" s="2"/>
    </row>
    <row r="78" spans="19:26" x14ac:dyDescent="0.3">
      <c r="S78" s="112"/>
      <c r="T78" s="117"/>
      <c r="U78" s="116"/>
      <c r="V78" s="116"/>
      <c r="Z78" s="2"/>
    </row>
    <row r="79" spans="19:26" x14ac:dyDescent="0.3">
      <c r="S79" s="112"/>
      <c r="T79" s="117"/>
      <c r="U79" s="116"/>
      <c r="V79" s="116"/>
      <c r="Z79" s="2"/>
    </row>
    <row r="80" spans="19:26" x14ac:dyDescent="0.3">
      <c r="S80" s="112"/>
      <c r="T80" s="117"/>
      <c r="U80" s="116"/>
      <c r="V80" s="116"/>
      <c r="Z80" s="2"/>
    </row>
    <row r="81" spans="19:26" x14ac:dyDescent="0.3">
      <c r="S81" s="112"/>
      <c r="T81" s="117"/>
      <c r="U81" s="116"/>
      <c r="V81" s="116"/>
      <c r="Z81" s="2"/>
    </row>
    <row r="82" spans="19:26" x14ac:dyDescent="0.3">
      <c r="S82" s="112"/>
      <c r="T82" s="117"/>
      <c r="U82" s="116"/>
      <c r="V82" s="116"/>
      <c r="Z82" s="2"/>
    </row>
    <row r="83" spans="19:26" x14ac:dyDescent="0.3">
      <c r="S83" s="112"/>
      <c r="T83" s="117"/>
      <c r="U83" s="116"/>
      <c r="V83" s="116"/>
      <c r="Z83" s="2"/>
    </row>
    <row r="84" spans="19:26" x14ac:dyDescent="0.3">
      <c r="S84" s="112"/>
      <c r="T84" s="117"/>
      <c r="U84" s="116"/>
      <c r="V84" s="116"/>
      <c r="Z84" s="2"/>
    </row>
    <row r="85" spans="19:26" x14ac:dyDescent="0.3">
      <c r="S85" s="112"/>
      <c r="T85" s="117"/>
      <c r="U85" s="116"/>
      <c r="V85" s="116"/>
      <c r="Z85" s="2"/>
    </row>
    <row r="86" spans="19:26" x14ac:dyDescent="0.3">
      <c r="S86" s="112"/>
      <c r="T86" s="117"/>
      <c r="U86" s="116"/>
      <c r="V86" s="116"/>
      <c r="Z86" s="2"/>
    </row>
    <row r="87" spans="19:26" x14ac:dyDescent="0.3">
      <c r="S87" s="112"/>
      <c r="T87" s="117"/>
      <c r="U87" s="116"/>
      <c r="V87" s="116"/>
      <c r="Z87" s="2"/>
    </row>
    <row r="88" spans="19:26" x14ac:dyDescent="0.3">
      <c r="S88" s="112"/>
      <c r="T88" s="117"/>
      <c r="U88" s="116"/>
      <c r="V88" s="116"/>
      <c r="Z88" s="2"/>
    </row>
    <row r="89" spans="19:26" x14ac:dyDescent="0.3">
      <c r="S89" s="112"/>
      <c r="T89" s="117"/>
      <c r="U89" s="116"/>
      <c r="V89" s="116"/>
      <c r="Z89" s="2"/>
    </row>
    <row r="90" spans="19:26" x14ac:dyDescent="0.3">
      <c r="S90" s="112"/>
      <c r="T90" s="117"/>
      <c r="U90" s="116"/>
      <c r="V90" s="116"/>
      <c r="Z90" s="2"/>
    </row>
    <row r="91" spans="19:26" x14ac:dyDescent="0.3">
      <c r="S91" s="112"/>
      <c r="T91" s="117"/>
      <c r="U91" s="116"/>
      <c r="V91" s="116"/>
      <c r="Z91" s="2"/>
    </row>
    <row r="92" spans="19:26" x14ac:dyDescent="0.3">
      <c r="S92" s="112"/>
      <c r="T92" s="117"/>
      <c r="U92" s="116"/>
      <c r="V92" s="116"/>
      <c r="Z92" s="2"/>
    </row>
    <row r="93" spans="19:26" x14ac:dyDescent="0.3">
      <c r="S93" s="112"/>
      <c r="T93" s="117"/>
      <c r="U93" s="116"/>
      <c r="V93" s="116"/>
      <c r="Z93" s="2"/>
    </row>
    <row r="94" spans="19:26" x14ac:dyDescent="0.3">
      <c r="S94" s="112"/>
      <c r="T94" s="117"/>
      <c r="U94" s="116"/>
      <c r="V94" s="116"/>
      <c r="Z94" s="2"/>
    </row>
    <row r="95" spans="19:26" x14ac:dyDescent="0.3">
      <c r="S95" s="112"/>
      <c r="T95" s="117"/>
      <c r="U95" s="116"/>
      <c r="V95" s="116"/>
      <c r="Z95" s="2"/>
    </row>
    <row r="96" spans="19:26" x14ac:dyDescent="0.3">
      <c r="S96" s="112"/>
      <c r="T96" s="117"/>
      <c r="U96" s="116"/>
      <c r="V96" s="116"/>
      <c r="Z96" s="2"/>
    </row>
    <row r="97" spans="19:26" x14ac:dyDescent="0.3">
      <c r="S97" s="112"/>
      <c r="T97" s="117"/>
      <c r="U97" s="116"/>
      <c r="V97" s="116"/>
      <c r="Z97" s="2"/>
    </row>
    <row r="98" spans="19:26" x14ac:dyDescent="0.3">
      <c r="S98" s="112"/>
      <c r="T98" s="117"/>
      <c r="U98" s="116"/>
      <c r="V98" s="116"/>
      <c r="Z98" s="2"/>
    </row>
    <row r="99" spans="19:26" x14ac:dyDescent="0.3">
      <c r="S99" s="112"/>
      <c r="T99" s="117"/>
      <c r="U99" s="116"/>
      <c r="V99" s="116"/>
      <c r="Z99" s="2"/>
    </row>
    <row r="100" spans="19:26" x14ac:dyDescent="0.3">
      <c r="S100" s="112"/>
      <c r="T100" s="117"/>
      <c r="U100" s="116"/>
      <c r="V100" s="116"/>
      <c r="Z100" s="2"/>
    </row>
    <row r="101" spans="19:26" x14ac:dyDescent="0.3">
      <c r="S101" s="112"/>
      <c r="T101" s="117"/>
      <c r="U101" s="116"/>
      <c r="V101" s="116"/>
      <c r="Z101" s="2"/>
    </row>
    <row r="102" spans="19:26" x14ac:dyDescent="0.3">
      <c r="S102" s="112"/>
      <c r="T102" s="117"/>
      <c r="U102" s="116"/>
      <c r="V102" s="116"/>
      <c r="Z102" s="2"/>
    </row>
    <row r="103" spans="19:26" x14ac:dyDescent="0.3">
      <c r="S103" s="112"/>
      <c r="T103" s="117"/>
      <c r="U103" s="116"/>
      <c r="V103" s="116"/>
      <c r="Z103" s="2"/>
    </row>
    <row r="104" spans="19:26" x14ac:dyDescent="0.3">
      <c r="S104" s="112"/>
      <c r="T104" s="117"/>
      <c r="U104" s="116"/>
      <c r="V104" s="116"/>
      <c r="Z104" s="2"/>
    </row>
    <row r="105" spans="19:26" x14ac:dyDescent="0.3">
      <c r="S105" s="112"/>
      <c r="T105" s="117"/>
      <c r="U105" s="116"/>
      <c r="V105" s="116"/>
      <c r="Z105" s="2"/>
    </row>
    <row r="106" spans="19:26" x14ac:dyDescent="0.3">
      <c r="S106" s="112"/>
      <c r="T106" s="117"/>
      <c r="U106" s="116"/>
      <c r="V106" s="116"/>
      <c r="Z106" s="2"/>
    </row>
    <row r="107" spans="19:26" x14ac:dyDescent="0.3">
      <c r="S107" s="112"/>
      <c r="T107" s="117"/>
      <c r="U107" s="116"/>
      <c r="V107" s="116"/>
      <c r="Z107" s="2"/>
    </row>
    <row r="108" spans="19:26" x14ac:dyDescent="0.3">
      <c r="S108" s="112"/>
      <c r="T108" s="117"/>
      <c r="U108" s="116"/>
      <c r="V108" s="116"/>
      <c r="Z108" s="2"/>
    </row>
    <row r="109" spans="19:26" x14ac:dyDescent="0.3">
      <c r="S109" s="112"/>
      <c r="T109" s="117"/>
      <c r="U109" s="116"/>
      <c r="V109" s="116"/>
      <c r="Z109" s="2"/>
    </row>
    <row r="110" spans="19:26" x14ac:dyDescent="0.3">
      <c r="S110" s="112"/>
      <c r="T110" s="117"/>
      <c r="U110" s="116"/>
      <c r="V110" s="116"/>
      <c r="Z110" s="2"/>
    </row>
    <row r="111" spans="19:26" x14ac:dyDescent="0.3">
      <c r="S111" s="112"/>
      <c r="T111" s="117"/>
      <c r="U111" s="116"/>
      <c r="V111" s="116"/>
      <c r="Z111" s="2"/>
    </row>
    <row r="112" spans="19:26" x14ac:dyDescent="0.3">
      <c r="S112" s="112"/>
      <c r="T112" s="117"/>
      <c r="U112" s="116"/>
      <c r="V112" s="116"/>
      <c r="Z112" s="2"/>
    </row>
    <row r="113" spans="19:26" x14ac:dyDescent="0.3">
      <c r="S113" s="112"/>
      <c r="T113" s="117"/>
      <c r="U113" s="116"/>
      <c r="V113" s="116"/>
      <c r="Z113" s="2"/>
    </row>
    <row r="114" spans="19:26" x14ac:dyDescent="0.3">
      <c r="S114" s="112"/>
      <c r="T114" s="117"/>
      <c r="U114" s="116"/>
      <c r="V114" s="116"/>
      <c r="Z114" s="2"/>
    </row>
    <row r="115" spans="19:26" x14ac:dyDescent="0.3">
      <c r="S115" s="112"/>
      <c r="T115" s="117"/>
      <c r="U115" s="116"/>
      <c r="V115" s="116"/>
      <c r="Z115" s="2"/>
    </row>
    <row r="116" spans="19:26" x14ac:dyDescent="0.3">
      <c r="S116" s="112"/>
      <c r="T116" s="117"/>
      <c r="U116" s="116"/>
      <c r="V116" s="116"/>
      <c r="Z116" s="2"/>
    </row>
    <row r="117" spans="19:26" x14ac:dyDescent="0.3">
      <c r="S117" s="112"/>
      <c r="T117" s="117"/>
      <c r="U117" s="116"/>
      <c r="V117" s="116"/>
      <c r="Z117" s="2"/>
    </row>
    <row r="118" spans="19:26" x14ac:dyDescent="0.3">
      <c r="S118" s="112"/>
      <c r="T118" s="117"/>
      <c r="U118" s="116"/>
      <c r="V118" s="116"/>
      <c r="Z118" s="2"/>
    </row>
    <row r="119" spans="19:26" x14ac:dyDescent="0.3">
      <c r="S119" s="112"/>
      <c r="T119" s="117"/>
      <c r="U119" s="116"/>
      <c r="V119" s="116"/>
      <c r="Z119" s="2"/>
    </row>
    <row r="120" spans="19:26" x14ac:dyDescent="0.3">
      <c r="S120" s="112"/>
      <c r="T120" s="117"/>
      <c r="U120" s="116"/>
      <c r="V120" s="116"/>
      <c r="Z120" s="2"/>
    </row>
    <row r="121" spans="19:26" x14ac:dyDescent="0.3">
      <c r="S121" s="112"/>
      <c r="T121" s="117"/>
      <c r="U121" s="116"/>
      <c r="V121" s="116"/>
      <c r="Z121" s="2"/>
    </row>
    <row r="122" spans="19:26" x14ac:dyDescent="0.3">
      <c r="S122" s="112"/>
      <c r="T122" s="117"/>
      <c r="U122" s="116"/>
      <c r="V122" s="116"/>
      <c r="Z122" s="2"/>
    </row>
    <row r="123" spans="19:26" x14ac:dyDescent="0.3">
      <c r="S123" s="112"/>
      <c r="T123" s="117"/>
      <c r="U123" s="116"/>
      <c r="V123" s="116"/>
      <c r="Z123" s="2"/>
    </row>
    <row r="124" spans="19:26" x14ac:dyDescent="0.3">
      <c r="S124" s="112"/>
      <c r="T124" s="117"/>
      <c r="U124" s="116"/>
      <c r="V124" s="116"/>
      <c r="Z124" s="2"/>
    </row>
    <row r="125" spans="19:26" x14ac:dyDescent="0.3">
      <c r="S125" s="112"/>
      <c r="T125" s="117"/>
      <c r="U125" s="116"/>
      <c r="V125" s="116"/>
      <c r="Z125" s="2"/>
    </row>
    <row r="126" spans="19:26" x14ac:dyDescent="0.3">
      <c r="S126" s="112"/>
      <c r="T126" s="117"/>
      <c r="U126" s="116"/>
      <c r="V126" s="116"/>
      <c r="Z126" s="2"/>
    </row>
    <row r="127" spans="19:26" x14ac:dyDescent="0.3">
      <c r="S127" s="112"/>
      <c r="T127" s="117"/>
      <c r="U127" s="116"/>
      <c r="V127" s="116"/>
      <c r="Z127" s="2"/>
    </row>
    <row r="128" spans="19:26" x14ac:dyDescent="0.3">
      <c r="S128" s="112"/>
      <c r="T128" s="117"/>
      <c r="U128" s="116"/>
      <c r="V128" s="116"/>
      <c r="Z128" s="2"/>
    </row>
    <row r="129" spans="19:26" x14ac:dyDescent="0.3">
      <c r="S129" s="112"/>
      <c r="T129" s="117"/>
      <c r="U129" s="116"/>
      <c r="V129" s="116"/>
      <c r="Z129" s="2"/>
    </row>
    <row r="130" spans="19:26" x14ac:dyDescent="0.3">
      <c r="S130" s="112"/>
      <c r="T130" s="117"/>
      <c r="U130" s="116"/>
      <c r="V130" s="116"/>
      <c r="Z130" s="2"/>
    </row>
    <row r="131" spans="19:26" x14ac:dyDescent="0.3">
      <c r="S131" s="112"/>
      <c r="T131" s="117"/>
      <c r="U131" s="116"/>
      <c r="V131" s="116"/>
      <c r="Z131" s="2"/>
    </row>
    <row r="132" spans="19:26" x14ac:dyDescent="0.3">
      <c r="S132" s="112"/>
      <c r="T132" s="117"/>
      <c r="U132" s="116"/>
      <c r="V132" s="116"/>
      <c r="Z132" s="2"/>
    </row>
    <row r="133" spans="19:26" x14ac:dyDescent="0.3">
      <c r="S133" s="112"/>
      <c r="T133" s="117"/>
      <c r="U133" s="116"/>
      <c r="V133" s="116"/>
      <c r="Z133" s="2"/>
    </row>
    <row r="134" spans="19:26" x14ac:dyDescent="0.3">
      <c r="S134" s="112"/>
      <c r="T134" s="117"/>
      <c r="U134" s="116"/>
      <c r="V134" s="116"/>
      <c r="Z134" s="2"/>
    </row>
    <row r="135" spans="19:26" x14ac:dyDescent="0.3">
      <c r="S135" s="112"/>
      <c r="T135" s="117"/>
      <c r="U135" s="116"/>
      <c r="V135" s="116"/>
      <c r="Z135" s="2"/>
    </row>
    <row r="136" spans="19:26" x14ac:dyDescent="0.3">
      <c r="S136" s="112"/>
      <c r="T136" s="117"/>
      <c r="U136" s="116"/>
      <c r="V136" s="116"/>
      <c r="Z136" s="2"/>
    </row>
    <row r="137" spans="19:26" x14ac:dyDescent="0.3">
      <c r="S137" s="112"/>
      <c r="T137" s="117"/>
      <c r="U137" s="116"/>
      <c r="V137" s="116"/>
      <c r="Z137" s="2"/>
    </row>
    <row r="138" spans="19:26" x14ac:dyDescent="0.3">
      <c r="S138" s="112"/>
      <c r="T138" s="117"/>
      <c r="U138" s="116"/>
      <c r="V138" s="116"/>
      <c r="Z138" s="2"/>
    </row>
    <row r="139" spans="19:26" x14ac:dyDescent="0.3">
      <c r="S139" s="112"/>
      <c r="T139" s="117"/>
      <c r="U139" s="116"/>
      <c r="V139" s="116"/>
      <c r="Z139" s="2"/>
    </row>
    <row r="140" spans="19:26" x14ac:dyDescent="0.3">
      <c r="S140" s="112"/>
      <c r="T140" s="117"/>
      <c r="U140" s="116"/>
      <c r="V140" s="116"/>
      <c r="Z140" s="2"/>
    </row>
    <row r="141" spans="19:26" x14ac:dyDescent="0.3">
      <c r="S141" s="112"/>
      <c r="T141" s="117"/>
      <c r="U141" s="116"/>
      <c r="V141" s="116"/>
      <c r="Z141" s="2"/>
    </row>
    <row r="142" spans="19:26" x14ac:dyDescent="0.3">
      <c r="S142" s="112"/>
      <c r="T142" s="117"/>
      <c r="U142" s="116"/>
      <c r="V142" s="116"/>
      <c r="Z142" s="2"/>
    </row>
    <row r="143" spans="19:26" x14ac:dyDescent="0.3">
      <c r="S143" s="112"/>
      <c r="T143" s="117"/>
      <c r="U143" s="116"/>
      <c r="V143" s="116"/>
      <c r="Z143" s="2"/>
    </row>
    <row r="144" spans="19:26" x14ac:dyDescent="0.3">
      <c r="S144" s="112"/>
      <c r="T144" s="117"/>
      <c r="U144" s="116"/>
      <c r="V144" s="116"/>
      <c r="Z144" s="2"/>
    </row>
    <row r="145" spans="19:26" x14ac:dyDescent="0.3">
      <c r="S145" s="112"/>
      <c r="T145" s="117"/>
      <c r="U145" s="116"/>
      <c r="V145" s="116"/>
      <c r="Z145" s="2"/>
    </row>
    <row r="146" spans="19:26" x14ac:dyDescent="0.3">
      <c r="S146" s="112"/>
      <c r="T146" s="117"/>
      <c r="U146" s="116"/>
      <c r="V146" s="116"/>
      <c r="Z146" s="2"/>
    </row>
    <row r="147" spans="19:26" x14ac:dyDescent="0.3">
      <c r="S147" s="112"/>
      <c r="T147" s="117"/>
      <c r="U147" s="116"/>
      <c r="V147" s="116"/>
      <c r="Z147" s="2"/>
    </row>
    <row r="148" spans="19:26" x14ac:dyDescent="0.3">
      <c r="S148" s="112"/>
      <c r="T148" s="117"/>
      <c r="U148" s="116"/>
      <c r="V148" s="116"/>
      <c r="Z148" s="2"/>
    </row>
    <row r="149" spans="19:26" x14ac:dyDescent="0.3">
      <c r="S149" s="112"/>
      <c r="T149" s="117"/>
      <c r="U149" s="116"/>
      <c r="V149" s="116"/>
      <c r="Z149" s="2"/>
    </row>
    <row r="150" spans="19:26" x14ac:dyDescent="0.3">
      <c r="S150" s="112"/>
      <c r="T150" s="117"/>
      <c r="U150" s="116"/>
      <c r="V150" s="116"/>
      <c r="Z150" s="2"/>
    </row>
    <row r="151" spans="19:26" x14ac:dyDescent="0.3">
      <c r="S151" s="112"/>
      <c r="T151" s="117"/>
      <c r="U151" s="116"/>
      <c r="V151" s="116"/>
      <c r="Z151" s="2"/>
    </row>
    <row r="152" spans="19:26" x14ac:dyDescent="0.3">
      <c r="S152" s="112"/>
      <c r="T152" s="117"/>
      <c r="U152" s="116"/>
      <c r="V152" s="116"/>
      <c r="Z152" s="2"/>
    </row>
    <row r="153" spans="19:26" x14ac:dyDescent="0.3">
      <c r="S153" s="112"/>
      <c r="T153" s="117"/>
      <c r="U153" s="116"/>
      <c r="V153" s="116"/>
      <c r="Z153" s="2"/>
    </row>
    <row r="154" spans="19:26" x14ac:dyDescent="0.3">
      <c r="S154" s="112"/>
      <c r="T154" s="117"/>
      <c r="U154" s="116"/>
      <c r="V154" s="116"/>
      <c r="Z154" s="2"/>
    </row>
    <row r="155" spans="19:26" x14ac:dyDescent="0.3">
      <c r="S155" s="112"/>
      <c r="T155" s="117"/>
      <c r="U155" s="116"/>
      <c r="V155" s="116"/>
      <c r="Z155" s="2"/>
    </row>
    <row r="156" spans="19:26" x14ac:dyDescent="0.3">
      <c r="S156" s="112"/>
      <c r="T156" s="117"/>
      <c r="U156" s="116"/>
      <c r="V156" s="116"/>
      <c r="Z156" s="2"/>
    </row>
    <row r="157" spans="19:26" x14ac:dyDescent="0.3">
      <c r="S157" s="112"/>
      <c r="T157" s="117"/>
      <c r="U157" s="116"/>
      <c r="V157" s="116"/>
      <c r="Z157" s="2"/>
    </row>
    <row r="158" spans="19:26" x14ac:dyDescent="0.3">
      <c r="S158" s="112"/>
      <c r="T158" s="117"/>
      <c r="U158" s="116"/>
      <c r="V158" s="116"/>
      <c r="Z158" s="2"/>
    </row>
    <row r="159" spans="19:26" x14ac:dyDescent="0.3">
      <c r="S159" s="112"/>
      <c r="T159" s="117"/>
      <c r="U159" s="116"/>
      <c r="V159" s="116"/>
      <c r="Z159" s="2"/>
    </row>
    <row r="160" spans="19:26" x14ac:dyDescent="0.3">
      <c r="S160" s="112"/>
      <c r="T160" s="117"/>
      <c r="U160" s="116"/>
      <c r="V160" s="116"/>
      <c r="Z160" s="2"/>
    </row>
    <row r="161" spans="19:26" x14ac:dyDescent="0.3">
      <c r="S161" s="112"/>
      <c r="T161" s="117"/>
      <c r="U161" s="116"/>
      <c r="V161" s="116"/>
      <c r="Z161" s="2"/>
    </row>
    <row r="162" spans="19:26" x14ac:dyDescent="0.3">
      <c r="S162" s="112"/>
      <c r="T162" s="117"/>
      <c r="U162" s="116"/>
      <c r="V162" s="116"/>
      <c r="Z162" s="2"/>
    </row>
    <row r="163" spans="19:26" x14ac:dyDescent="0.3">
      <c r="S163" s="112"/>
      <c r="T163" s="117"/>
      <c r="U163" s="116"/>
      <c r="V163" s="116"/>
      <c r="Z163" s="2"/>
    </row>
    <row r="164" spans="19:26" x14ac:dyDescent="0.3">
      <c r="S164" s="112"/>
      <c r="T164" s="117"/>
      <c r="U164" s="116"/>
      <c r="V164" s="116"/>
      <c r="Z164" s="2"/>
    </row>
    <row r="165" spans="19:26" x14ac:dyDescent="0.3">
      <c r="S165" s="112"/>
      <c r="T165" s="117"/>
      <c r="U165" s="116"/>
      <c r="V165" s="116"/>
      <c r="Z165" s="2"/>
    </row>
    <row r="166" spans="19:26" x14ac:dyDescent="0.3">
      <c r="S166" s="112"/>
      <c r="T166" s="117"/>
      <c r="U166" s="116"/>
      <c r="V166" s="116"/>
      <c r="Z166" s="2"/>
    </row>
    <row r="167" spans="19:26" x14ac:dyDescent="0.3">
      <c r="S167" s="112"/>
      <c r="T167" s="117"/>
      <c r="U167" s="116"/>
      <c r="V167" s="116"/>
      <c r="Z167" s="2"/>
    </row>
    <row r="168" spans="19:26" x14ac:dyDescent="0.3">
      <c r="S168" s="112"/>
      <c r="T168" s="117"/>
      <c r="U168" s="116"/>
      <c r="V168" s="116"/>
      <c r="Z168" s="2"/>
    </row>
    <row r="169" spans="19:26" x14ac:dyDescent="0.3">
      <c r="S169" s="112"/>
      <c r="T169" s="117"/>
      <c r="U169" s="116"/>
      <c r="V169" s="116"/>
      <c r="Z169" s="2"/>
    </row>
    <row r="170" spans="19:26" x14ac:dyDescent="0.3">
      <c r="S170" s="112"/>
      <c r="T170" s="117"/>
      <c r="U170" s="116"/>
      <c r="V170" s="116"/>
      <c r="Z170" s="2"/>
    </row>
    <row r="171" spans="19:26" x14ac:dyDescent="0.3">
      <c r="S171" s="112"/>
      <c r="T171" s="117"/>
      <c r="U171" s="116"/>
      <c r="V171" s="116"/>
      <c r="Z171" s="2"/>
    </row>
    <row r="172" spans="19:26" x14ac:dyDescent="0.3">
      <c r="S172" s="112"/>
      <c r="T172" s="117"/>
      <c r="U172" s="116"/>
      <c r="V172" s="116"/>
      <c r="Z172" s="2"/>
    </row>
    <row r="173" spans="19:26" x14ac:dyDescent="0.3">
      <c r="S173" s="112"/>
      <c r="T173" s="117"/>
      <c r="U173" s="116"/>
      <c r="V173" s="116"/>
      <c r="Z173" s="2"/>
    </row>
    <row r="174" spans="19:26" x14ac:dyDescent="0.3">
      <c r="S174" s="112"/>
      <c r="T174" s="117"/>
      <c r="U174" s="116"/>
      <c r="V174" s="116"/>
      <c r="Z174" s="2"/>
    </row>
    <row r="175" spans="19:26" x14ac:dyDescent="0.3">
      <c r="S175" s="112"/>
      <c r="T175" s="117"/>
      <c r="U175" s="116"/>
      <c r="V175" s="116"/>
      <c r="Z175" s="2"/>
    </row>
    <row r="176" spans="19:26" x14ac:dyDescent="0.3">
      <c r="S176" s="112"/>
      <c r="T176" s="117"/>
      <c r="U176" s="116"/>
      <c r="V176" s="116"/>
      <c r="Z176" s="2"/>
    </row>
    <row r="177" spans="19:26" x14ac:dyDescent="0.3">
      <c r="S177" s="112"/>
      <c r="T177" s="117"/>
      <c r="U177" s="116"/>
      <c r="V177" s="116"/>
      <c r="Z177" s="2"/>
    </row>
    <row r="178" spans="19:26" x14ac:dyDescent="0.3">
      <c r="S178" s="112"/>
      <c r="T178" s="117"/>
      <c r="U178" s="116"/>
      <c r="V178" s="116"/>
      <c r="Z178" s="2"/>
    </row>
    <row r="179" spans="19:26" x14ac:dyDescent="0.3">
      <c r="S179" s="112"/>
      <c r="T179" s="117"/>
      <c r="U179" s="116"/>
      <c r="V179" s="116"/>
      <c r="Z179" s="2"/>
    </row>
    <row r="180" spans="19:26" x14ac:dyDescent="0.3">
      <c r="S180" s="112"/>
      <c r="T180" s="117"/>
      <c r="U180" s="116"/>
      <c r="V180" s="116"/>
      <c r="Z180" s="2"/>
    </row>
    <row r="181" spans="19:26" x14ac:dyDescent="0.3">
      <c r="S181" s="112"/>
      <c r="T181" s="117"/>
      <c r="U181" s="116"/>
      <c r="V181" s="116"/>
      <c r="Z181" s="2"/>
    </row>
    <row r="182" spans="19:26" x14ac:dyDescent="0.3">
      <c r="S182" s="112"/>
      <c r="T182" s="117"/>
      <c r="U182" s="116"/>
      <c r="V182" s="116"/>
      <c r="Z182" s="2"/>
    </row>
    <row r="183" spans="19:26" x14ac:dyDescent="0.3">
      <c r="S183" s="112"/>
      <c r="T183" s="117"/>
      <c r="U183" s="116"/>
      <c r="V183" s="116"/>
      <c r="Z183" s="2"/>
    </row>
    <row r="184" spans="19:26" x14ac:dyDescent="0.3">
      <c r="S184" s="112"/>
      <c r="T184" s="117"/>
      <c r="U184" s="116"/>
      <c r="V184" s="116"/>
      <c r="Z184" s="2"/>
    </row>
    <row r="185" spans="19:26" x14ac:dyDescent="0.3">
      <c r="S185" s="112"/>
      <c r="T185" s="117"/>
      <c r="U185" s="116"/>
      <c r="V185" s="116"/>
      <c r="Z185" s="2"/>
    </row>
    <row r="186" spans="19:26" x14ac:dyDescent="0.3">
      <c r="S186" s="112"/>
      <c r="T186" s="117"/>
      <c r="U186" s="116"/>
      <c r="V186" s="116"/>
      <c r="Z186" s="2"/>
    </row>
    <row r="187" spans="19:26" x14ac:dyDescent="0.3">
      <c r="S187" s="112"/>
      <c r="T187" s="117"/>
      <c r="U187" s="116"/>
      <c r="V187" s="116"/>
      <c r="Z187" s="2"/>
    </row>
    <row r="188" spans="19:26" x14ac:dyDescent="0.3">
      <c r="S188" s="112"/>
      <c r="T188" s="117"/>
      <c r="U188" s="116"/>
      <c r="V188" s="116"/>
      <c r="Z188" s="2"/>
    </row>
    <row r="189" spans="19:26" x14ac:dyDescent="0.3">
      <c r="S189" s="112"/>
      <c r="T189" s="117"/>
      <c r="U189" s="116"/>
      <c r="V189" s="116"/>
      <c r="Z189" s="2"/>
    </row>
    <row r="190" spans="19:26" x14ac:dyDescent="0.3">
      <c r="S190" s="112"/>
      <c r="T190" s="117"/>
      <c r="U190" s="116"/>
      <c r="V190" s="116"/>
      <c r="Z190" s="2"/>
    </row>
    <row r="191" spans="19:26" x14ac:dyDescent="0.3">
      <c r="S191" s="112"/>
      <c r="T191" s="117"/>
      <c r="U191" s="116"/>
      <c r="V191" s="116"/>
      <c r="Z191" s="2"/>
    </row>
    <row r="192" spans="19:26" x14ac:dyDescent="0.3">
      <c r="S192" s="112"/>
      <c r="T192" s="117"/>
      <c r="U192" s="116"/>
      <c r="V192" s="116"/>
      <c r="Z192" s="2"/>
    </row>
    <row r="193" spans="19:26" x14ac:dyDescent="0.3">
      <c r="S193" s="112"/>
      <c r="T193" s="117"/>
      <c r="U193" s="116"/>
      <c r="V193" s="116"/>
      <c r="Z193" s="2"/>
    </row>
    <row r="194" spans="19:26" x14ac:dyDescent="0.3">
      <c r="S194" s="112"/>
      <c r="T194" s="117"/>
      <c r="U194" s="116"/>
      <c r="V194" s="116"/>
      <c r="Z194" s="2"/>
    </row>
    <row r="195" spans="19:26" x14ac:dyDescent="0.3">
      <c r="S195" s="112"/>
      <c r="T195" s="117"/>
      <c r="U195" s="116"/>
      <c r="V195" s="116"/>
      <c r="Z195" s="2"/>
    </row>
    <row r="196" spans="19:26" x14ac:dyDescent="0.3">
      <c r="S196" s="112"/>
      <c r="T196" s="117"/>
      <c r="U196" s="116"/>
      <c r="V196" s="116"/>
      <c r="Z196" s="2"/>
    </row>
    <row r="197" spans="19:26" x14ac:dyDescent="0.3">
      <c r="S197" s="112"/>
      <c r="T197" s="117"/>
      <c r="U197" s="116"/>
      <c r="V197" s="116"/>
      <c r="Z197" s="2"/>
    </row>
    <row r="198" spans="19:26" x14ac:dyDescent="0.3">
      <c r="S198" s="112"/>
      <c r="T198" s="117"/>
      <c r="U198" s="116"/>
      <c r="V198" s="116"/>
      <c r="Z198" s="2"/>
    </row>
    <row r="199" spans="19:26" x14ac:dyDescent="0.3">
      <c r="S199" s="112"/>
      <c r="T199" s="117"/>
      <c r="U199" s="116"/>
      <c r="V199" s="116"/>
      <c r="Z199" s="2"/>
    </row>
    <row r="200" spans="19:26" x14ac:dyDescent="0.3">
      <c r="S200" s="112"/>
      <c r="T200" s="117"/>
      <c r="U200" s="116"/>
      <c r="V200" s="116"/>
      <c r="Z200" s="2"/>
    </row>
    <row r="201" spans="19:26" x14ac:dyDescent="0.3">
      <c r="S201" s="112"/>
      <c r="T201" s="117"/>
      <c r="U201" s="116"/>
      <c r="V201" s="116"/>
      <c r="Z201" s="2"/>
    </row>
    <row r="202" spans="19:26" x14ac:dyDescent="0.3">
      <c r="S202" s="112"/>
      <c r="T202" s="117"/>
      <c r="U202" s="116"/>
      <c r="V202" s="116"/>
      <c r="Z202" s="2"/>
    </row>
    <row r="203" spans="19:26" x14ac:dyDescent="0.3">
      <c r="S203" s="112"/>
      <c r="T203" s="117"/>
      <c r="U203" s="116"/>
      <c r="V203" s="116"/>
      <c r="Z203" s="2"/>
    </row>
    <row r="204" spans="19:26" x14ac:dyDescent="0.3">
      <c r="S204" s="112"/>
      <c r="T204" s="117"/>
      <c r="U204" s="116"/>
      <c r="V204" s="116"/>
      <c r="Z204" s="2"/>
    </row>
    <row r="205" spans="19:26" x14ac:dyDescent="0.3">
      <c r="S205" s="112"/>
      <c r="T205" s="117"/>
      <c r="U205" s="116"/>
      <c r="V205" s="116"/>
      <c r="Z205" s="2"/>
    </row>
    <row r="206" spans="19:26" x14ac:dyDescent="0.3">
      <c r="S206" s="112"/>
      <c r="T206" s="117"/>
      <c r="U206" s="116"/>
      <c r="V206" s="116"/>
      <c r="Z206" s="2"/>
    </row>
    <row r="207" spans="19:26" x14ac:dyDescent="0.3">
      <c r="S207" s="112"/>
      <c r="T207" s="117"/>
      <c r="U207" s="116"/>
      <c r="V207" s="116"/>
      <c r="Z207" s="2"/>
    </row>
    <row r="208" spans="19:26" x14ac:dyDescent="0.3">
      <c r="S208" s="112"/>
      <c r="T208" s="117"/>
      <c r="U208" s="116"/>
      <c r="V208" s="116"/>
      <c r="Z208" s="2"/>
    </row>
    <row r="209" spans="19:26" x14ac:dyDescent="0.3">
      <c r="S209" s="112"/>
      <c r="T209" s="117"/>
      <c r="U209" s="116"/>
      <c r="V209" s="116"/>
      <c r="Z209" s="2"/>
    </row>
    <row r="210" spans="19:26" x14ac:dyDescent="0.3">
      <c r="S210" s="112"/>
      <c r="T210" s="117"/>
      <c r="U210" s="116"/>
      <c r="V210" s="116"/>
      <c r="Z210" s="2"/>
    </row>
    <row r="211" spans="19:26" x14ac:dyDescent="0.3">
      <c r="S211" s="112"/>
      <c r="T211" s="117"/>
      <c r="U211" s="116"/>
      <c r="V211" s="116"/>
      <c r="Z211" s="2"/>
    </row>
    <row r="212" spans="19:26" x14ac:dyDescent="0.3">
      <c r="S212" s="112"/>
      <c r="T212" s="117"/>
      <c r="U212" s="116"/>
      <c r="V212" s="116"/>
      <c r="Z212" s="2"/>
    </row>
    <row r="213" spans="19:26" x14ac:dyDescent="0.3">
      <c r="S213" s="112"/>
      <c r="T213" s="117"/>
      <c r="U213" s="116"/>
      <c r="V213" s="116"/>
      <c r="Z213" s="2"/>
    </row>
    <row r="214" spans="19:26" x14ac:dyDescent="0.3">
      <c r="S214" s="112"/>
      <c r="T214" s="117"/>
      <c r="U214" s="116"/>
      <c r="V214" s="116"/>
      <c r="Z214" s="2"/>
    </row>
    <row r="215" spans="19:26" x14ac:dyDescent="0.3">
      <c r="S215" s="112"/>
      <c r="T215" s="117"/>
      <c r="U215" s="116"/>
      <c r="V215" s="116"/>
      <c r="Z215" s="2"/>
    </row>
    <row r="216" spans="19:26" x14ac:dyDescent="0.3">
      <c r="S216" s="112"/>
      <c r="T216" s="117"/>
      <c r="U216" s="116"/>
      <c r="V216" s="116"/>
      <c r="Z216" s="2"/>
    </row>
    <row r="217" spans="19:26" x14ac:dyDescent="0.3">
      <c r="S217" s="112"/>
      <c r="T217" s="117"/>
      <c r="U217" s="116"/>
      <c r="V217" s="116"/>
      <c r="Z217" s="2"/>
    </row>
    <row r="218" spans="19:26" x14ac:dyDescent="0.3">
      <c r="S218" s="112"/>
      <c r="T218" s="117"/>
      <c r="U218" s="116"/>
      <c r="V218" s="116"/>
      <c r="Z218" s="2"/>
    </row>
    <row r="219" spans="19:26" x14ac:dyDescent="0.3">
      <c r="S219" s="112"/>
      <c r="T219" s="117"/>
      <c r="U219" s="116"/>
      <c r="V219" s="116"/>
      <c r="Z219" s="2"/>
    </row>
    <row r="220" spans="19:26" x14ac:dyDescent="0.3">
      <c r="S220" s="112"/>
      <c r="T220" s="117"/>
      <c r="U220" s="116"/>
      <c r="V220" s="116"/>
      <c r="Z220" s="2"/>
    </row>
    <row r="221" spans="19:26" x14ac:dyDescent="0.3">
      <c r="S221" s="112"/>
      <c r="T221" s="117"/>
      <c r="U221" s="116"/>
      <c r="V221" s="116"/>
      <c r="Z221" s="2"/>
    </row>
    <row r="222" spans="19:26" x14ac:dyDescent="0.3">
      <c r="S222" s="112"/>
      <c r="T222" s="117"/>
      <c r="U222" s="116"/>
      <c r="V222" s="116"/>
      <c r="Z222" s="2"/>
    </row>
    <row r="223" spans="19:26" x14ac:dyDescent="0.3">
      <c r="S223" s="112"/>
      <c r="T223" s="117"/>
      <c r="U223" s="116"/>
      <c r="V223" s="116"/>
      <c r="Z223" s="2"/>
    </row>
    <row r="224" spans="19:26" x14ac:dyDescent="0.3">
      <c r="S224" s="112"/>
      <c r="T224" s="117"/>
      <c r="U224" s="116"/>
      <c r="V224" s="116"/>
      <c r="Z224" s="2"/>
    </row>
    <row r="225" spans="19:26" x14ac:dyDescent="0.3">
      <c r="S225" s="112"/>
      <c r="T225" s="117"/>
      <c r="U225" s="116"/>
      <c r="V225" s="116"/>
      <c r="Z225" s="2"/>
    </row>
    <row r="226" spans="19:26" x14ac:dyDescent="0.3">
      <c r="S226" s="112"/>
      <c r="T226" s="117"/>
      <c r="U226" s="116"/>
      <c r="V226" s="116"/>
      <c r="Z226" s="2"/>
    </row>
    <row r="227" spans="19:26" x14ac:dyDescent="0.3">
      <c r="S227" s="112"/>
      <c r="T227" s="117"/>
      <c r="U227" s="116"/>
      <c r="V227" s="116"/>
      <c r="Z227" s="2"/>
    </row>
    <row r="228" spans="19:26" x14ac:dyDescent="0.3">
      <c r="S228" s="112"/>
      <c r="T228" s="117"/>
      <c r="U228" s="116"/>
      <c r="V228" s="116"/>
      <c r="Z228" s="2"/>
    </row>
    <row r="229" spans="19:26" x14ac:dyDescent="0.3">
      <c r="S229" s="112"/>
      <c r="T229" s="117"/>
      <c r="U229" s="116"/>
      <c r="V229" s="116"/>
      <c r="Z229" s="2"/>
    </row>
    <row r="230" spans="19:26" x14ac:dyDescent="0.3">
      <c r="S230" s="112"/>
      <c r="T230" s="117"/>
      <c r="U230" s="116"/>
      <c r="V230" s="116"/>
      <c r="Z230" s="2"/>
    </row>
    <row r="231" spans="19:26" x14ac:dyDescent="0.3">
      <c r="S231" s="112"/>
      <c r="T231" s="117"/>
      <c r="U231" s="116"/>
      <c r="V231" s="116"/>
      <c r="Z231" s="2"/>
    </row>
    <row r="232" spans="19:26" x14ac:dyDescent="0.3">
      <c r="S232" s="112"/>
      <c r="T232" s="117"/>
      <c r="U232" s="116"/>
      <c r="V232" s="116"/>
      <c r="Z232" s="2"/>
    </row>
    <row r="233" spans="19:26" x14ac:dyDescent="0.3">
      <c r="S233" s="112"/>
      <c r="T233" s="117"/>
      <c r="U233" s="116"/>
      <c r="V233" s="116"/>
      <c r="Z233" s="2"/>
    </row>
    <row r="234" spans="19:26" x14ac:dyDescent="0.3">
      <c r="S234" s="112"/>
      <c r="T234" s="117"/>
      <c r="U234" s="116"/>
      <c r="V234" s="116"/>
      <c r="Z234" s="2"/>
    </row>
    <row r="235" spans="19:26" x14ac:dyDescent="0.3">
      <c r="S235" s="112"/>
      <c r="T235" s="117"/>
      <c r="U235" s="116"/>
      <c r="V235" s="116"/>
      <c r="Z235" s="2"/>
    </row>
    <row r="236" spans="19:26" x14ac:dyDescent="0.3">
      <c r="S236" s="112"/>
      <c r="T236" s="117"/>
      <c r="U236" s="116"/>
      <c r="V236" s="116"/>
      <c r="Z236" s="2"/>
    </row>
    <row r="237" spans="19:26" x14ac:dyDescent="0.3">
      <c r="S237" s="112"/>
      <c r="T237" s="117"/>
      <c r="U237" s="116"/>
      <c r="V237" s="116"/>
      <c r="Z237" s="2"/>
    </row>
    <row r="238" spans="19:26" x14ac:dyDescent="0.3">
      <c r="S238" s="112"/>
      <c r="T238" s="117"/>
      <c r="U238" s="116"/>
      <c r="V238" s="116"/>
      <c r="Z238" s="2"/>
    </row>
    <row r="239" spans="19:26" x14ac:dyDescent="0.3">
      <c r="S239" s="112"/>
      <c r="T239" s="117"/>
      <c r="U239" s="116"/>
      <c r="V239" s="116"/>
      <c r="Z239" s="2"/>
    </row>
    <row r="240" spans="19:26" x14ac:dyDescent="0.3">
      <c r="S240" s="112"/>
      <c r="T240" s="117"/>
      <c r="U240" s="116"/>
      <c r="V240" s="116"/>
      <c r="Z240" s="2"/>
    </row>
    <row r="241" spans="19:26" x14ac:dyDescent="0.3">
      <c r="S241" s="112"/>
      <c r="T241" s="117"/>
      <c r="U241" s="116"/>
      <c r="V241" s="116"/>
      <c r="Z241" s="2"/>
    </row>
    <row r="242" spans="19:26" x14ac:dyDescent="0.3">
      <c r="S242" s="112"/>
      <c r="T242" s="117"/>
      <c r="U242" s="116"/>
      <c r="V242" s="116"/>
      <c r="Z242" s="2"/>
    </row>
    <row r="243" spans="19:26" x14ac:dyDescent="0.3">
      <c r="S243" s="112"/>
      <c r="T243" s="117"/>
      <c r="U243" s="116"/>
      <c r="V243" s="116"/>
      <c r="Z243" s="2"/>
    </row>
    <row r="244" spans="19:26" x14ac:dyDescent="0.3">
      <c r="S244" s="112"/>
      <c r="T244" s="117"/>
      <c r="U244" s="116"/>
      <c r="V244" s="116"/>
      <c r="Z244" s="2"/>
    </row>
    <row r="245" spans="19:26" x14ac:dyDescent="0.3">
      <c r="S245" s="112"/>
      <c r="T245" s="117"/>
      <c r="U245" s="116"/>
      <c r="V245" s="116"/>
      <c r="Z245" s="2"/>
    </row>
    <row r="246" spans="19:26" x14ac:dyDescent="0.3">
      <c r="S246" s="112"/>
      <c r="T246" s="117"/>
      <c r="U246" s="116"/>
      <c r="V246" s="116"/>
      <c r="Z246" s="2"/>
    </row>
    <row r="247" spans="19:26" x14ac:dyDescent="0.3">
      <c r="S247" s="112"/>
      <c r="T247" s="117"/>
      <c r="U247" s="116"/>
      <c r="V247" s="116"/>
      <c r="Z247" s="2"/>
    </row>
    <row r="248" spans="19:26" x14ac:dyDescent="0.3">
      <c r="S248" s="112"/>
      <c r="T248" s="117"/>
      <c r="U248" s="116"/>
      <c r="V248" s="116"/>
      <c r="Z248" s="2"/>
    </row>
    <row r="249" spans="19:26" x14ac:dyDescent="0.3">
      <c r="S249" s="112"/>
      <c r="T249" s="117"/>
      <c r="U249" s="116"/>
      <c r="V249" s="116"/>
      <c r="Z249" s="2"/>
    </row>
    <row r="250" spans="19:26" x14ac:dyDescent="0.3">
      <c r="S250" s="112"/>
      <c r="T250" s="117"/>
      <c r="U250" s="116"/>
      <c r="V250" s="116"/>
      <c r="Z250" s="2"/>
    </row>
    <row r="251" spans="19:26" x14ac:dyDescent="0.3">
      <c r="S251" s="112"/>
      <c r="T251" s="117"/>
      <c r="U251" s="116"/>
      <c r="V251" s="116"/>
      <c r="Z251" s="2"/>
    </row>
    <row r="252" spans="19:26" x14ac:dyDescent="0.3">
      <c r="S252" s="112"/>
      <c r="T252" s="117"/>
      <c r="U252" s="116"/>
      <c r="V252" s="116"/>
      <c r="Z252" s="2"/>
    </row>
    <row r="253" spans="19:26" x14ac:dyDescent="0.3">
      <c r="S253" s="112"/>
      <c r="T253" s="117"/>
      <c r="U253" s="116"/>
      <c r="V253" s="116"/>
      <c r="Z253" s="2"/>
    </row>
    <row r="254" spans="19:26" x14ac:dyDescent="0.3">
      <c r="S254" s="112"/>
      <c r="T254" s="117"/>
      <c r="U254" s="116"/>
      <c r="V254" s="116"/>
      <c r="Z254" s="2"/>
    </row>
    <row r="255" spans="19:26" x14ac:dyDescent="0.3">
      <c r="S255" s="112"/>
      <c r="T255" s="117"/>
      <c r="U255" s="116"/>
      <c r="V255" s="116"/>
      <c r="Z255" s="2"/>
    </row>
    <row r="256" spans="19:26" x14ac:dyDescent="0.3">
      <c r="S256" s="112"/>
      <c r="T256" s="117"/>
      <c r="U256" s="116"/>
      <c r="V256" s="116"/>
      <c r="Z256" s="2"/>
    </row>
    <row r="257" spans="19:26" x14ac:dyDescent="0.3">
      <c r="S257" s="112"/>
      <c r="T257" s="117"/>
      <c r="U257" s="116"/>
      <c r="V257" s="116"/>
      <c r="Z257" s="2"/>
    </row>
    <row r="258" spans="19:26" x14ac:dyDescent="0.3">
      <c r="S258" s="112"/>
      <c r="T258" s="117"/>
      <c r="U258" s="116"/>
      <c r="V258" s="116"/>
      <c r="Z258" s="2"/>
    </row>
    <row r="259" spans="19:26" x14ac:dyDescent="0.3">
      <c r="S259" s="112"/>
      <c r="T259" s="117"/>
      <c r="U259" s="116"/>
      <c r="V259" s="116"/>
      <c r="Z259" s="2"/>
    </row>
    <row r="260" spans="19:26" x14ac:dyDescent="0.3">
      <c r="S260" s="112"/>
      <c r="T260" s="117"/>
      <c r="U260" s="116"/>
      <c r="V260" s="116"/>
      <c r="Z260" s="2"/>
    </row>
    <row r="261" spans="19:26" x14ac:dyDescent="0.3">
      <c r="S261" s="112"/>
      <c r="T261" s="117"/>
      <c r="U261" s="116"/>
      <c r="V261" s="116"/>
      <c r="Z261" s="2"/>
    </row>
    <row r="262" spans="19:26" x14ac:dyDescent="0.3">
      <c r="T262" s="117"/>
      <c r="U262" s="116"/>
      <c r="V262" s="116"/>
      <c r="Z262" s="2"/>
    </row>
    <row r="263" spans="19:26" x14ac:dyDescent="0.3">
      <c r="T263" s="117"/>
      <c r="U263" s="116"/>
      <c r="V263" s="116"/>
      <c r="Z263" s="2"/>
    </row>
    <row r="264" spans="19:26" x14ac:dyDescent="0.3">
      <c r="T264" s="117"/>
      <c r="U264" s="116"/>
      <c r="V264" s="116"/>
      <c r="Z264" s="2"/>
    </row>
    <row r="265" spans="19:26" x14ac:dyDescent="0.3">
      <c r="T265" s="117"/>
      <c r="U265" s="116"/>
      <c r="V265" s="116"/>
      <c r="Z265" s="2"/>
    </row>
    <row r="266" spans="19:26" x14ac:dyDescent="0.3">
      <c r="T266" s="117"/>
      <c r="U266" s="116"/>
      <c r="V266" s="116"/>
      <c r="Z266" s="2"/>
    </row>
    <row r="267" spans="19:26" x14ac:dyDescent="0.3">
      <c r="T267" s="117"/>
      <c r="U267" s="116"/>
      <c r="V267" s="116"/>
      <c r="Z267" s="2"/>
    </row>
    <row r="268" spans="19:26" x14ac:dyDescent="0.3">
      <c r="T268" s="117"/>
      <c r="U268" s="116"/>
      <c r="V268" s="116"/>
      <c r="Z268" s="2"/>
    </row>
    <row r="269" spans="19:26" x14ac:dyDescent="0.3">
      <c r="T269" s="117"/>
      <c r="U269" s="116"/>
      <c r="V269" s="116"/>
      <c r="Z269" s="2"/>
    </row>
    <row r="270" spans="19:26" x14ac:dyDescent="0.3">
      <c r="T270" s="117"/>
      <c r="U270" s="116"/>
      <c r="V270" s="116"/>
      <c r="Z270" s="2"/>
    </row>
  </sheetData>
  <mergeCells count="3">
    <mergeCell ref="A4:A5"/>
    <mergeCell ref="D3:I4"/>
    <mergeCell ref="B1:B5"/>
  </mergeCells>
  <conditionalFormatting sqref="D3:I4">
    <cfRule type="cellIs" dxfId="14" priority="8" operator="equal">
      <formula>"Profit / Loss %"</formula>
    </cfRule>
    <cfRule type="cellIs" dxfId="13" priority="9" operator="equal">
      <formula>"Einsätze %"</formula>
    </cfRule>
  </conditionalFormatting>
  <conditionalFormatting sqref="A4:A5">
    <cfRule type="expression" dxfId="12" priority="7">
      <formula>$W$1=1</formula>
    </cfRule>
  </conditionalFormatting>
  <conditionalFormatting sqref="B1:B5">
    <cfRule type="expression" dxfId="11" priority="6">
      <formula>$W$1=1</formula>
    </cfRule>
  </conditionalFormatting>
  <conditionalFormatting sqref="J2">
    <cfRule type="expression" dxfId="10" priority="1">
      <formula>$W$1=3</formula>
    </cfRule>
    <cfRule type="expression" dxfId="9" priority="5">
      <formula>OR($W$1=1,$W$1=2)</formula>
    </cfRule>
  </conditionalFormatting>
  <conditionalFormatting sqref="J3">
    <cfRule type="expression" dxfId="8" priority="2">
      <formula>$W$1=3</formula>
    </cfRule>
    <cfRule type="expression" dxfId="7" priority="3">
      <formula>$W$1=2</formula>
    </cfRule>
    <cfRule type="expression" dxfId="6" priority="4">
      <formula>$W$1=1</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Group Box 3">
              <controlPr defaultSize="0" autoFill="0" autoPict="0">
                <anchor moveWithCells="1">
                  <from>
                    <xdr:col>3</xdr:col>
                    <xdr:colOff>30480</xdr:colOff>
                    <xdr:row>0</xdr:row>
                    <xdr:rowOff>99060</xdr:rowOff>
                  </from>
                  <to>
                    <xdr:col>8</xdr:col>
                    <xdr:colOff>518160</xdr:colOff>
                    <xdr:row>2</xdr:row>
                    <xdr:rowOff>83820</xdr:rowOff>
                  </to>
                </anchor>
              </controlPr>
            </control>
          </mc:Choice>
        </mc:AlternateContent>
        <mc:AlternateContent xmlns:mc="http://schemas.openxmlformats.org/markup-compatibility/2006">
          <mc:Choice Requires="x14">
            <control shapeId="7172" r:id="rId5" name="Option Button 4">
              <controlPr defaultSize="0" autoFill="0" autoLine="0" autoPict="0">
                <anchor moveWithCells="1">
                  <from>
                    <xdr:col>4</xdr:col>
                    <xdr:colOff>342900</xdr:colOff>
                    <xdr:row>1</xdr:row>
                    <xdr:rowOff>15240</xdr:rowOff>
                  </from>
                  <to>
                    <xdr:col>5</xdr:col>
                    <xdr:colOff>68580</xdr:colOff>
                    <xdr:row>1</xdr:row>
                    <xdr:rowOff>160020</xdr:rowOff>
                  </to>
                </anchor>
              </controlPr>
            </control>
          </mc:Choice>
        </mc:AlternateContent>
        <mc:AlternateContent xmlns:mc="http://schemas.openxmlformats.org/markup-compatibility/2006">
          <mc:Choice Requires="x14">
            <control shapeId="7173" r:id="rId6" name="Option Button 5">
              <controlPr defaultSize="0" autoFill="0" autoLine="0" autoPict="0">
                <anchor moveWithCells="1">
                  <from>
                    <xdr:col>5</xdr:col>
                    <xdr:colOff>381000</xdr:colOff>
                    <xdr:row>0</xdr:row>
                    <xdr:rowOff>167640</xdr:rowOff>
                  </from>
                  <to>
                    <xdr:col>6</xdr:col>
                    <xdr:colOff>708660</xdr:colOff>
                    <xdr:row>2</xdr:row>
                    <xdr:rowOff>0</xdr:rowOff>
                  </to>
                </anchor>
              </controlPr>
            </control>
          </mc:Choice>
        </mc:AlternateContent>
        <mc:AlternateContent xmlns:mc="http://schemas.openxmlformats.org/markup-compatibility/2006">
          <mc:Choice Requires="x14">
            <control shapeId="7174" r:id="rId7" name="Option Button 6">
              <controlPr defaultSize="0" autoFill="0" autoLine="0" autoPict="0">
                <anchor moveWithCells="1">
                  <from>
                    <xdr:col>6</xdr:col>
                    <xdr:colOff>563880</xdr:colOff>
                    <xdr:row>0</xdr:row>
                    <xdr:rowOff>137160</xdr:rowOff>
                  </from>
                  <to>
                    <xdr:col>8</xdr:col>
                    <xdr:colOff>205740</xdr:colOff>
                    <xdr:row>2</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dimension ref="A1:T5004"/>
  <sheetViews>
    <sheetView showGridLines="0" workbookViewId="0">
      <pane ySplit="9" topLeftCell="A10" activePane="bottomLeft" state="frozen"/>
      <selection pane="bottomLeft" activeCell="C5" sqref="C5:C6"/>
    </sheetView>
  </sheetViews>
  <sheetFormatPr baseColWidth="10" defaultRowHeight="11.4" x14ac:dyDescent="0.2"/>
  <cols>
    <col min="1" max="1" width="6" style="5" hidden="1" customWidth="1"/>
    <col min="2" max="2" width="16.33203125" style="4" customWidth="1"/>
    <col min="3" max="3" width="30.109375" style="5" bestFit="1" customWidth="1"/>
    <col min="4" max="4" width="42.77734375" style="5" bestFit="1" customWidth="1"/>
    <col min="5" max="5" width="43.33203125" style="5" bestFit="1" customWidth="1"/>
    <col min="6" max="6" width="4.88671875" style="5" bestFit="1" customWidth="1"/>
    <col min="7" max="7" width="5.6640625" style="5" bestFit="1" customWidth="1"/>
    <col min="8" max="8" width="10.44140625" style="30" bestFit="1" customWidth="1"/>
    <col min="9" max="9" width="9.44140625" style="31" bestFit="1" customWidth="1"/>
    <col min="10" max="10" width="10.109375" style="41" bestFit="1" customWidth="1"/>
    <col min="11" max="14" width="11.5546875" style="5" hidden="1" customWidth="1"/>
    <col min="15" max="15" width="4.5546875" style="5" hidden="1" customWidth="1"/>
    <col min="16" max="16" width="2.5546875" style="5" hidden="1" customWidth="1"/>
    <col min="17" max="17" width="11.5546875" style="5" hidden="1" customWidth="1"/>
    <col min="18" max="18" width="4.77734375" style="5" hidden="1" customWidth="1"/>
    <col min="19" max="19" width="2.5546875" style="5" hidden="1" customWidth="1"/>
    <col min="20" max="20" width="0" style="5" hidden="1" customWidth="1"/>
    <col min="21" max="16384" width="11.5546875" style="5"/>
  </cols>
  <sheetData>
    <row r="1" spans="1:20" x14ac:dyDescent="0.2">
      <c r="B1" s="5"/>
      <c r="O1" s="5" t="s">
        <v>37</v>
      </c>
      <c r="P1" s="5">
        <f>INDEX(A:A,MATCH(C5,B:B,0),1)</f>
        <v>1</v>
      </c>
      <c r="R1" s="5" t="s">
        <v>44</v>
      </c>
      <c r="S1" s="5">
        <f>MATCH(Start,$A$10:$A$10000,0)-1</f>
        <v>0</v>
      </c>
    </row>
    <row r="2" spans="1:20" x14ac:dyDescent="0.2">
      <c r="B2" s="5"/>
      <c r="O2" s="5" t="s">
        <v>43</v>
      </c>
      <c r="P2" s="5">
        <f>P1+COUNTIF(B:B,C5)-1</f>
        <v>108</v>
      </c>
      <c r="R2" s="5" t="s">
        <v>45</v>
      </c>
      <c r="S2" s="5">
        <f>MATCH(Ende,$A$10:$A$10000,0)</f>
        <v>108</v>
      </c>
    </row>
    <row r="3" spans="1:20" ht="12" x14ac:dyDescent="0.25">
      <c r="B3" s="5"/>
      <c r="C3" s="46" t="s">
        <v>100</v>
      </c>
      <c r="R3" s="5" t="s">
        <v>46</v>
      </c>
      <c r="S3" s="5">
        <f>S2-S1</f>
        <v>108</v>
      </c>
    </row>
    <row r="4" spans="1:20" ht="12" thickBot="1" x14ac:dyDescent="0.25">
      <c r="B4" s="5"/>
      <c r="C4" s="33" t="s">
        <v>47</v>
      </c>
    </row>
    <row r="5" spans="1:20" x14ac:dyDescent="0.2">
      <c r="B5" s="5"/>
      <c r="C5" s="259">
        <v>44195</v>
      </c>
    </row>
    <row r="6" spans="1:20" ht="12" thickBot="1" x14ac:dyDescent="0.25">
      <c r="B6" s="5"/>
      <c r="C6" s="260"/>
    </row>
    <row r="7" spans="1:20" ht="67.8" customHeight="1" x14ac:dyDescent="0.2">
      <c r="B7" s="5"/>
      <c r="C7" s="149" t="s">
        <v>176</v>
      </c>
      <c r="O7" s="5">
        <f>INDEX(A:A,MATCH(C5,B:B,0),1)</f>
        <v>1</v>
      </c>
    </row>
    <row r="8" spans="1:20" ht="12" x14ac:dyDescent="0.2">
      <c r="A8" s="28" t="s">
        <v>0</v>
      </c>
      <c r="B8" s="257" t="s">
        <v>10</v>
      </c>
      <c r="C8" s="257" t="s">
        <v>1</v>
      </c>
      <c r="D8" s="257" t="s">
        <v>2</v>
      </c>
      <c r="E8" s="257" t="s">
        <v>3</v>
      </c>
      <c r="F8" s="257" t="s">
        <v>82</v>
      </c>
      <c r="G8" s="257" t="s">
        <v>6</v>
      </c>
      <c r="H8" s="257" t="s">
        <v>5</v>
      </c>
      <c r="I8" s="257" t="s">
        <v>53</v>
      </c>
      <c r="J8" s="261" t="s">
        <v>9</v>
      </c>
    </row>
    <row r="9" spans="1:20" ht="12" x14ac:dyDescent="0.2">
      <c r="A9" s="29"/>
      <c r="B9" s="258" t="s">
        <v>10</v>
      </c>
      <c r="C9" s="258"/>
      <c r="D9" s="258"/>
      <c r="E9" s="258"/>
      <c r="F9" s="258"/>
      <c r="G9" s="258"/>
      <c r="H9" s="258"/>
      <c r="I9" s="258"/>
      <c r="J9" s="262"/>
      <c r="K9" s="32" t="s">
        <v>42</v>
      </c>
    </row>
    <row r="10" spans="1:20" ht="14.4" x14ac:dyDescent="0.3">
      <c r="A10">
        <v>1</v>
      </c>
      <c r="B10" s="1">
        <v>44195</v>
      </c>
      <c r="C10" t="s">
        <v>180</v>
      </c>
      <c r="D10" t="s">
        <v>202</v>
      </c>
      <c r="E10" t="s">
        <v>113</v>
      </c>
      <c r="F10" t="s">
        <v>85</v>
      </c>
      <c r="G10" s="45">
        <v>1.01</v>
      </c>
      <c r="H10" s="196">
        <v>20</v>
      </c>
      <c r="I10" s="196">
        <v>20</v>
      </c>
      <c r="J10" s="196">
        <v>0.19</v>
      </c>
      <c r="K10" s="196">
        <v>100.19</v>
      </c>
      <c r="L10" t="s">
        <v>77</v>
      </c>
      <c r="M10" s="44"/>
      <c r="N10" s="1"/>
      <c r="O10"/>
      <c r="P10"/>
      <c r="Q10" s="44"/>
      <c r="R10" s="1"/>
      <c r="S10"/>
      <c r="T10"/>
    </row>
    <row r="11" spans="1:20" ht="14.4" x14ac:dyDescent="0.3">
      <c r="A11">
        <v>2</v>
      </c>
      <c r="B11" s="1">
        <v>44195</v>
      </c>
      <c r="C11" t="s">
        <v>180</v>
      </c>
      <c r="D11" t="s">
        <v>202</v>
      </c>
      <c r="E11" t="s">
        <v>95</v>
      </c>
      <c r="F11" t="s">
        <v>85</v>
      </c>
      <c r="G11" s="45">
        <v>1.1499999999999999</v>
      </c>
      <c r="H11" s="196">
        <v>7</v>
      </c>
      <c r="I11" s="196">
        <v>7</v>
      </c>
      <c r="J11" s="196">
        <v>1.05</v>
      </c>
      <c r="K11" s="196">
        <v>101.24</v>
      </c>
      <c r="L11" t="s">
        <v>75</v>
      </c>
      <c r="M11" s="44"/>
      <c r="N11" s="1"/>
      <c r="O11"/>
      <c r="P11"/>
      <c r="Q11" s="44"/>
      <c r="R11" s="1"/>
      <c r="S11"/>
      <c r="T11"/>
    </row>
    <row r="12" spans="1:20" ht="14.4" x14ac:dyDescent="0.3">
      <c r="A12">
        <v>3</v>
      </c>
      <c r="B12" s="1">
        <v>44195</v>
      </c>
      <c r="C12" t="s">
        <v>180</v>
      </c>
      <c r="D12" t="s">
        <v>202</v>
      </c>
      <c r="E12" t="s">
        <v>112</v>
      </c>
      <c r="F12" t="s">
        <v>93</v>
      </c>
      <c r="G12" s="45">
        <v>1.1100000000000001</v>
      </c>
      <c r="H12" s="196">
        <v>14.5</v>
      </c>
      <c r="I12" s="196">
        <v>1.6</v>
      </c>
      <c r="J12" s="196">
        <v>-1.59</v>
      </c>
      <c r="K12" s="196">
        <v>99.65</v>
      </c>
      <c r="L12" t="s">
        <v>75</v>
      </c>
      <c r="M12" s="44"/>
      <c r="N12" s="1"/>
      <c r="O12"/>
      <c r="P12"/>
      <c r="Q12" s="44"/>
      <c r="R12" s="1"/>
      <c r="S12"/>
      <c r="T12"/>
    </row>
    <row r="13" spans="1:20" ht="14.4" x14ac:dyDescent="0.3">
      <c r="A13">
        <v>4</v>
      </c>
      <c r="B13" s="1">
        <v>44195</v>
      </c>
      <c r="C13" t="s">
        <v>180</v>
      </c>
      <c r="D13" t="s">
        <v>202</v>
      </c>
      <c r="E13" t="s">
        <v>95</v>
      </c>
      <c r="F13" t="s">
        <v>85</v>
      </c>
      <c r="G13" s="45">
        <v>1.1499999999999999</v>
      </c>
      <c r="H13" s="196">
        <v>7</v>
      </c>
      <c r="I13" s="196">
        <v>7</v>
      </c>
      <c r="J13" s="196">
        <v>1.03</v>
      </c>
      <c r="K13" s="196">
        <v>100.68</v>
      </c>
      <c r="L13" t="s">
        <v>75</v>
      </c>
      <c r="M13" s="44"/>
      <c r="N13" s="1"/>
      <c r="O13"/>
      <c r="P13"/>
      <c r="Q13" s="44"/>
      <c r="R13" s="1"/>
      <c r="S13"/>
      <c r="T13"/>
    </row>
    <row r="14" spans="1:20" ht="14.4" x14ac:dyDescent="0.3">
      <c r="A14">
        <v>5</v>
      </c>
      <c r="B14" s="1">
        <v>44195</v>
      </c>
      <c r="C14" t="s">
        <v>154</v>
      </c>
      <c r="D14" t="s">
        <v>203</v>
      </c>
      <c r="E14" t="s">
        <v>144</v>
      </c>
      <c r="F14" t="s">
        <v>93</v>
      </c>
      <c r="G14" s="45">
        <v>1.93</v>
      </c>
      <c r="H14" s="196">
        <v>7</v>
      </c>
      <c r="I14" s="196">
        <v>6.51</v>
      </c>
      <c r="J14" s="196">
        <v>7</v>
      </c>
      <c r="K14" s="196">
        <v>107.68</v>
      </c>
      <c r="L14" t="s">
        <v>142</v>
      </c>
      <c r="M14" s="44"/>
      <c r="N14" s="1"/>
      <c r="O14"/>
      <c r="P14"/>
      <c r="Q14" s="44"/>
      <c r="R14" s="1"/>
      <c r="S14"/>
      <c r="T14"/>
    </row>
    <row r="15" spans="1:20" ht="14.4" x14ac:dyDescent="0.3">
      <c r="A15">
        <v>6</v>
      </c>
      <c r="B15" s="1">
        <v>44195</v>
      </c>
      <c r="C15" t="s">
        <v>154</v>
      </c>
      <c r="D15" t="s">
        <v>203</v>
      </c>
      <c r="E15" t="s">
        <v>143</v>
      </c>
      <c r="F15" t="s">
        <v>85</v>
      </c>
      <c r="G15" s="45">
        <v>1.42</v>
      </c>
      <c r="H15" s="196">
        <v>7</v>
      </c>
      <c r="I15" s="196">
        <v>7</v>
      </c>
      <c r="J15" s="196">
        <v>-7</v>
      </c>
      <c r="K15" s="196">
        <v>100.68</v>
      </c>
      <c r="L15" t="s">
        <v>142</v>
      </c>
      <c r="M15" s="44"/>
      <c r="N15" s="1"/>
      <c r="O15"/>
      <c r="P15"/>
      <c r="Q15" s="44"/>
      <c r="R15" s="1"/>
      <c r="S15"/>
      <c r="T15"/>
    </row>
    <row r="16" spans="1:20" ht="14.4" x14ac:dyDescent="0.3">
      <c r="A16">
        <v>7</v>
      </c>
      <c r="B16" s="1">
        <v>44195</v>
      </c>
      <c r="C16" t="s">
        <v>154</v>
      </c>
      <c r="D16" t="s">
        <v>203</v>
      </c>
      <c r="E16" t="s">
        <v>143</v>
      </c>
      <c r="F16" t="s">
        <v>85</v>
      </c>
      <c r="G16" s="45">
        <v>1.46</v>
      </c>
      <c r="H16" s="196">
        <v>7</v>
      </c>
      <c r="I16" s="196">
        <v>7</v>
      </c>
      <c r="J16" s="196">
        <v>-7</v>
      </c>
      <c r="K16" s="196">
        <v>93.68</v>
      </c>
      <c r="L16" t="s">
        <v>142</v>
      </c>
      <c r="M16" s="44"/>
      <c r="N16" s="1"/>
      <c r="O16"/>
      <c r="P16"/>
      <c r="Q16" s="44"/>
      <c r="R16" s="1"/>
      <c r="S16"/>
      <c r="T16"/>
    </row>
    <row r="17" spans="1:20" ht="14.4" x14ac:dyDescent="0.3">
      <c r="A17">
        <v>8</v>
      </c>
      <c r="B17" s="1">
        <v>44195</v>
      </c>
      <c r="C17" t="s">
        <v>154</v>
      </c>
      <c r="D17" t="s">
        <v>203</v>
      </c>
      <c r="E17" t="s">
        <v>144</v>
      </c>
      <c r="F17" t="s">
        <v>93</v>
      </c>
      <c r="G17" s="45">
        <v>1.59</v>
      </c>
      <c r="H17" s="196">
        <v>7.7</v>
      </c>
      <c r="I17" s="196">
        <v>4.54</v>
      </c>
      <c r="J17" s="196">
        <v>7.7</v>
      </c>
      <c r="K17" s="196">
        <v>101.38</v>
      </c>
      <c r="L17" t="s">
        <v>142</v>
      </c>
      <c r="M17" s="44"/>
      <c r="N17" s="1"/>
      <c r="O17"/>
      <c r="P17"/>
      <c r="Q17" s="44"/>
      <c r="R17" s="1"/>
      <c r="S17"/>
      <c r="T17"/>
    </row>
    <row r="18" spans="1:20" ht="14.4" x14ac:dyDescent="0.3">
      <c r="A18">
        <v>9</v>
      </c>
      <c r="B18" s="1">
        <v>44195</v>
      </c>
      <c r="C18" t="s">
        <v>154</v>
      </c>
      <c r="D18" t="s">
        <v>203</v>
      </c>
      <c r="E18" t="s">
        <v>143</v>
      </c>
      <c r="F18" t="s">
        <v>85</v>
      </c>
      <c r="G18" s="45">
        <v>2.56</v>
      </c>
      <c r="H18" s="196">
        <v>7</v>
      </c>
      <c r="I18" s="196">
        <v>7</v>
      </c>
      <c r="J18" s="196">
        <v>-7</v>
      </c>
      <c r="K18" s="196">
        <v>94.38</v>
      </c>
      <c r="L18" t="s">
        <v>142</v>
      </c>
      <c r="M18" s="44"/>
      <c r="N18" s="1"/>
      <c r="O18"/>
      <c r="P18"/>
      <c r="Q18" s="44"/>
      <c r="R18" s="1"/>
      <c r="S18"/>
      <c r="T18"/>
    </row>
    <row r="19" spans="1:20" ht="14.4" x14ac:dyDescent="0.3">
      <c r="A19">
        <v>10</v>
      </c>
      <c r="B19" s="1">
        <v>44195</v>
      </c>
      <c r="C19" t="s">
        <v>154</v>
      </c>
      <c r="D19" t="s">
        <v>203</v>
      </c>
      <c r="E19" t="s">
        <v>144</v>
      </c>
      <c r="F19" t="s">
        <v>93</v>
      </c>
      <c r="G19" s="45">
        <v>1.7</v>
      </c>
      <c r="H19" s="196">
        <v>7</v>
      </c>
      <c r="I19" s="196">
        <v>4.9000000000000004</v>
      </c>
      <c r="J19" s="196">
        <v>6.97</v>
      </c>
      <c r="K19" s="196">
        <v>101.35</v>
      </c>
      <c r="L19" t="s">
        <v>142</v>
      </c>
      <c r="M19" s="44"/>
      <c r="N19" s="1"/>
      <c r="O19"/>
      <c r="P19"/>
      <c r="Q19" s="44"/>
      <c r="R19" s="1"/>
      <c r="S19"/>
      <c r="T19"/>
    </row>
    <row r="20" spans="1:20" ht="14.4" x14ac:dyDescent="0.3">
      <c r="A20">
        <v>11</v>
      </c>
      <c r="B20" s="1">
        <v>44195</v>
      </c>
      <c r="C20" t="s">
        <v>154</v>
      </c>
      <c r="D20" t="s">
        <v>203</v>
      </c>
      <c r="E20" t="s">
        <v>95</v>
      </c>
      <c r="F20" t="s">
        <v>85</v>
      </c>
      <c r="G20" s="45">
        <v>1.34</v>
      </c>
      <c r="H20" s="196">
        <v>5.79</v>
      </c>
      <c r="I20" s="196">
        <v>5.79</v>
      </c>
      <c r="J20" s="196">
        <v>1.97</v>
      </c>
      <c r="K20" s="196">
        <v>103.32</v>
      </c>
      <c r="L20" t="s">
        <v>60</v>
      </c>
      <c r="M20" s="44"/>
      <c r="N20" s="1"/>
      <c r="O20"/>
      <c r="P20"/>
      <c r="Q20" s="44"/>
      <c r="R20" s="1"/>
      <c r="S20"/>
      <c r="T20"/>
    </row>
    <row r="21" spans="1:20" ht="14.4" x14ac:dyDescent="0.3">
      <c r="A21">
        <v>12</v>
      </c>
      <c r="B21" s="1">
        <v>44195</v>
      </c>
      <c r="C21" t="s">
        <v>154</v>
      </c>
      <c r="D21" t="s">
        <v>203</v>
      </c>
      <c r="E21" t="s">
        <v>112</v>
      </c>
      <c r="F21" t="s">
        <v>93</v>
      </c>
      <c r="G21" s="45">
        <v>1.17</v>
      </c>
      <c r="H21" s="196">
        <v>20</v>
      </c>
      <c r="I21" s="196">
        <v>3.4</v>
      </c>
      <c r="J21" s="196">
        <v>-3.4</v>
      </c>
      <c r="K21" s="196">
        <v>99.92</v>
      </c>
      <c r="L21" t="s">
        <v>60</v>
      </c>
      <c r="M21" s="44"/>
      <c r="N21" s="1"/>
      <c r="O21"/>
      <c r="P21"/>
      <c r="Q21" s="44"/>
      <c r="R21" s="1"/>
      <c r="S21"/>
      <c r="T21"/>
    </row>
    <row r="22" spans="1:20" ht="14.4" x14ac:dyDescent="0.3">
      <c r="A22">
        <v>13</v>
      </c>
      <c r="B22" s="1">
        <v>44195</v>
      </c>
      <c r="C22" t="s">
        <v>154</v>
      </c>
      <c r="D22" t="s">
        <v>203</v>
      </c>
      <c r="E22" t="s">
        <v>112</v>
      </c>
      <c r="F22" t="s">
        <v>93</v>
      </c>
      <c r="G22" s="45">
        <v>1.26</v>
      </c>
      <c r="H22" s="196">
        <v>7</v>
      </c>
      <c r="I22" s="196">
        <v>1.82</v>
      </c>
      <c r="J22" s="196">
        <v>-1.82</v>
      </c>
      <c r="K22" s="196">
        <v>98.1</v>
      </c>
      <c r="L22" t="s">
        <v>60</v>
      </c>
      <c r="M22" s="44"/>
      <c r="N22" s="1"/>
      <c r="O22"/>
      <c r="P22"/>
      <c r="Q22" s="44"/>
      <c r="R22" s="1"/>
      <c r="S22"/>
      <c r="T22"/>
    </row>
    <row r="23" spans="1:20" ht="14.4" x14ac:dyDescent="0.3">
      <c r="A23">
        <v>14</v>
      </c>
      <c r="B23" s="1">
        <v>44195</v>
      </c>
      <c r="C23" t="s">
        <v>154</v>
      </c>
      <c r="D23" t="s">
        <v>203</v>
      </c>
      <c r="E23" t="s">
        <v>95</v>
      </c>
      <c r="F23" t="s">
        <v>85</v>
      </c>
      <c r="G23" s="45">
        <v>1.31</v>
      </c>
      <c r="H23" s="196">
        <v>7</v>
      </c>
      <c r="I23" s="196">
        <v>7</v>
      </c>
      <c r="J23" s="196">
        <v>2.17</v>
      </c>
      <c r="K23" s="196">
        <v>100.27</v>
      </c>
      <c r="L23" t="s">
        <v>60</v>
      </c>
      <c r="M23" s="44"/>
      <c r="N23" s="1"/>
      <c r="O23"/>
      <c r="P23"/>
      <c r="Q23" s="44"/>
      <c r="R23" s="1"/>
      <c r="S23"/>
      <c r="T23"/>
    </row>
    <row r="24" spans="1:20" ht="14.4" x14ac:dyDescent="0.3">
      <c r="A24">
        <v>15</v>
      </c>
      <c r="B24" s="1">
        <v>44195</v>
      </c>
      <c r="C24" t="s">
        <v>154</v>
      </c>
      <c r="D24" t="s">
        <v>203</v>
      </c>
      <c r="E24" t="s">
        <v>95</v>
      </c>
      <c r="F24" t="s">
        <v>85</v>
      </c>
      <c r="G24" s="45">
        <v>1.4</v>
      </c>
      <c r="H24" s="196">
        <v>2.2000000000000002</v>
      </c>
      <c r="I24" s="196">
        <v>2.2000000000000002</v>
      </c>
      <c r="J24" s="196">
        <v>0.88</v>
      </c>
      <c r="K24" s="196">
        <v>101.15</v>
      </c>
      <c r="L24" t="s">
        <v>60</v>
      </c>
      <c r="M24" s="44"/>
      <c r="N24" s="1"/>
      <c r="O24"/>
      <c r="P24"/>
      <c r="Q24" s="44"/>
      <c r="R24" s="1"/>
      <c r="S24"/>
      <c r="T24"/>
    </row>
    <row r="25" spans="1:20" ht="14.4" x14ac:dyDescent="0.3">
      <c r="A25">
        <v>16</v>
      </c>
      <c r="B25" s="1">
        <v>44195</v>
      </c>
      <c r="C25" t="s">
        <v>154</v>
      </c>
      <c r="D25" t="s">
        <v>203</v>
      </c>
      <c r="E25" t="s">
        <v>95</v>
      </c>
      <c r="F25" t="s">
        <v>85</v>
      </c>
      <c r="G25" s="45">
        <v>1.1100000000000001</v>
      </c>
      <c r="H25" s="196">
        <v>7</v>
      </c>
      <c r="I25" s="196">
        <v>7</v>
      </c>
      <c r="J25" s="196">
        <v>0.77</v>
      </c>
      <c r="K25" s="196">
        <v>101.92</v>
      </c>
      <c r="L25" t="s">
        <v>60</v>
      </c>
      <c r="M25" s="44"/>
      <c r="N25" s="1"/>
      <c r="O25"/>
      <c r="P25"/>
      <c r="Q25" s="44"/>
      <c r="R25" s="1"/>
      <c r="S25"/>
      <c r="T25"/>
    </row>
    <row r="26" spans="1:20" ht="14.4" x14ac:dyDescent="0.3">
      <c r="A26">
        <v>17</v>
      </c>
      <c r="B26" s="1">
        <v>44195</v>
      </c>
      <c r="C26" t="s">
        <v>154</v>
      </c>
      <c r="D26" t="s">
        <v>203</v>
      </c>
      <c r="E26" t="s">
        <v>112</v>
      </c>
      <c r="F26" t="s">
        <v>93</v>
      </c>
      <c r="G26" s="45">
        <v>1.07</v>
      </c>
      <c r="H26" s="196">
        <v>7.3</v>
      </c>
      <c r="I26" s="196">
        <v>0.51</v>
      </c>
      <c r="J26" s="196">
        <v>-0.51</v>
      </c>
      <c r="K26" s="196">
        <v>101.41</v>
      </c>
      <c r="L26" t="s">
        <v>60</v>
      </c>
      <c r="M26" s="44"/>
      <c r="N26" s="1"/>
      <c r="O26"/>
      <c r="P26"/>
      <c r="Q26" s="44"/>
      <c r="R26" s="1"/>
      <c r="S26"/>
      <c r="T26"/>
    </row>
    <row r="27" spans="1:20" ht="14.4" x14ac:dyDescent="0.3">
      <c r="A27">
        <v>18</v>
      </c>
      <c r="B27" s="1">
        <v>44195</v>
      </c>
      <c r="C27" t="s">
        <v>154</v>
      </c>
      <c r="D27" t="s">
        <v>203</v>
      </c>
      <c r="E27" t="s">
        <v>95</v>
      </c>
      <c r="F27" t="s">
        <v>85</v>
      </c>
      <c r="G27" s="45">
        <v>1.07</v>
      </c>
      <c r="H27" s="196">
        <v>14</v>
      </c>
      <c r="I27" s="196">
        <v>14</v>
      </c>
      <c r="J27" s="196">
        <v>0.94</v>
      </c>
      <c r="K27" s="196">
        <v>102.35</v>
      </c>
      <c r="L27" t="s">
        <v>60</v>
      </c>
      <c r="M27" s="44"/>
      <c r="N27" s="1"/>
      <c r="O27"/>
      <c r="P27"/>
      <c r="Q27" s="44"/>
      <c r="R27" s="1"/>
      <c r="S27"/>
      <c r="T27"/>
    </row>
    <row r="28" spans="1:20" ht="14.4" x14ac:dyDescent="0.3">
      <c r="A28">
        <v>19</v>
      </c>
      <c r="B28" s="1">
        <v>44195</v>
      </c>
      <c r="C28" t="s">
        <v>154</v>
      </c>
      <c r="D28" t="s">
        <v>203</v>
      </c>
      <c r="E28" t="s">
        <v>119</v>
      </c>
      <c r="F28" t="s">
        <v>85</v>
      </c>
      <c r="G28" s="45">
        <v>1.07</v>
      </c>
      <c r="H28" s="196">
        <v>10</v>
      </c>
      <c r="I28" s="196">
        <v>10</v>
      </c>
      <c r="J28" s="196">
        <v>0.7</v>
      </c>
      <c r="K28" s="196">
        <v>103.05</v>
      </c>
      <c r="L28" t="s">
        <v>111</v>
      </c>
      <c r="M28" s="44"/>
      <c r="N28" s="1"/>
      <c r="O28"/>
      <c r="P28"/>
      <c r="Q28" s="44"/>
      <c r="R28" s="1"/>
      <c r="S28"/>
      <c r="T28"/>
    </row>
    <row r="29" spans="1:20" ht="14.4" x14ac:dyDescent="0.3">
      <c r="A29">
        <v>20</v>
      </c>
      <c r="B29" s="1">
        <v>44195</v>
      </c>
      <c r="C29" t="s">
        <v>154</v>
      </c>
      <c r="D29" t="s">
        <v>203</v>
      </c>
      <c r="E29" t="s">
        <v>114</v>
      </c>
      <c r="F29" t="s">
        <v>93</v>
      </c>
      <c r="G29" s="45">
        <v>1.03</v>
      </c>
      <c r="H29" s="196">
        <v>20</v>
      </c>
      <c r="I29" s="196">
        <v>0.6</v>
      </c>
      <c r="J29" s="196">
        <v>-0.6</v>
      </c>
      <c r="K29" s="196">
        <v>102.45</v>
      </c>
      <c r="L29" t="s">
        <v>111</v>
      </c>
      <c r="M29" s="44"/>
      <c r="N29" s="1"/>
      <c r="O29"/>
      <c r="P29"/>
      <c r="Q29" s="44"/>
      <c r="R29" s="1"/>
      <c r="S29"/>
      <c r="T29"/>
    </row>
    <row r="30" spans="1:20" ht="14.4" x14ac:dyDescent="0.3">
      <c r="A30">
        <v>21</v>
      </c>
      <c r="B30" s="1">
        <v>44195</v>
      </c>
      <c r="C30" t="s">
        <v>154</v>
      </c>
      <c r="D30" t="s">
        <v>203</v>
      </c>
      <c r="E30" t="s">
        <v>119</v>
      </c>
      <c r="F30" t="s">
        <v>85</v>
      </c>
      <c r="G30" s="45">
        <v>1.06</v>
      </c>
      <c r="H30" s="196">
        <v>10</v>
      </c>
      <c r="I30" s="196">
        <v>10</v>
      </c>
      <c r="J30" s="196">
        <v>0.6</v>
      </c>
      <c r="K30" s="196">
        <v>103.05</v>
      </c>
      <c r="L30" t="s">
        <v>111</v>
      </c>
      <c r="M30" s="44"/>
      <c r="N30" s="1"/>
      <c r="O30"/>
      <c r="P30"/>
      <c r="Q30" s="44"/>
      <c r="R30" s="1"/>
      <c r="S30"/>
      <c r="T30"/>
    </row>
    <row r="31" spans="1:20" ht="14.4" x14ac:dyDescent="0.3">
      <c r="A31">
        <v>22</v>
      </c>
      <c r="B31" s="1">
        <v>44195</v>
      </c>
      <c r="C31" t="s">
        <v>154</v>
      </c>
      <c r="D31" t="s">
        <v>203</v>
      </c>
      <c r="E31" t="s">
        <v>264</v>
      </c>
      <c r="F31" t="s">
        <v>85</v>
      </c>
      <c r="G31" s="45">
        <v>1.0900000000000001</v>
      </c>
      <c r="H31" s="196">
        <v>0</v>
      </c>
      <c r="I31" s="196">
        <v>0</v>
      </c>
      <c r="J31" s="196">
        <v>-0.03</v>
      </c>
      <c r="K31" s="196">
        <v>103.02</v>
      </c>
      <c r="L31" t="s">
        <v>111</v>
      </c>
      <c r="M31" s="44"/>
      <c r="N31" s="1"/>
      <c r="O31"/>
      <c r="P31"/>
      <c r="Q31" s="44"/>
      <c r="R31" s="1"/>
      <c r="S31"/>
      <c r="T31"/>
    </row>
    <row r="32" spans="1:20" ht="14.4" x14ac:dyDescent="0.3">
      <c r="A32">
        <v>23</v>
      </c>
      <c r="B32" s="1">
        <v>44195</v>
      </c>
      <c r="C32" t="s">
        <v>168</v>
      </c>
      <c r="D32" t="s">
        <v>204</v>
      </c>
      <c r="E32" t="s">
        <v>265</v>
      </c>
      <c r="F32" t="s">
        <v>85</v>
      </c>
      <c r="G32" s="45">
        <v>1.64</v>
      </c>
      <c r="H32" s="196">
        <v>11.6</v>
      </c>
      <c r="I32" s="196">
        <v>11.6</v>
      </c>
      <c r="J32" s="196">
        <v>7.42</v>
      </c>
      <c r="K32" s="196">
        <v>110.44</v>
      </c>
      <c r="L32" t="s">
        <v>174</v>
      </c>
      <c r="M32" s="44"/>
      <c r="N32" s="1"/>
      <c r="O32"/>
      <c r="P32"/>
      <c r="Q32" s="44"/>
      <c r="R32" s="1"/>
      <c r="S32"/>
      <c r="T32"/>
    </row>
    <row r="33" spans="1:20" ht="14.4" x14ac:dyDescent="0.3">
      <c r="A33">
        <v>24</v>
      </c>
      <c r="B33" s="1">
        <v>44195</v>
      </c>
      <c r="C33" t="s">
        <v>168</v>
      </c>
      <c r="D33" t="s">
        <v>204</v>
      </c>
      <c r="E33" t="s">
        <v>150</v>
      </c>
      <c r="F33" t="s">
        <v>85</v>
      </c>
      <c r="G33" s="45">
        <v>2.72</v>
      </c>
      <c r="H33" s="196">
        <v>7</v>
      </c>
      <c r="I33" s="196">
        <v>7</v>
      </c>
      <c r="J33" s="196">
        <v>-7.02</v>
      </c>
      <c r="K33" s="196">
        <v>103.42</v>
      </c>
      <c r="L33" t="s">
        <v>174</v>
      </c>
      <c r="M33" s="44"/>
      <c r="N33" s="1"/>
      <c r="O33"/>
      <c r="P33"/>
      <c r="Q33" s="44"/>
      <c r="R33" s="1"/>
      <c r="S33"/>
      <c r="T33"/>
    </row>
    <row r="34" spans="1:20" ht="14.4" x14ac:dyDescent="0.3">
      <c r="A34">
        <v>25</v>
      </c>
      <c r="B34" s="1">
        <v>44195</v>
      </c>
      <c r="C34" t="s">
        <v>168</v>
      </c>
      <c r="D34" t="s">
        <v>204</v>
      </c>
      <c r="E34" t="s">
        <v>149</v>
      </c>
      <c r="F34" t="s">
        <v>93</v>
      </c>
      <c r="G34" s="45">
        <v>1.01</v>
      </c>
      <c r="H34" s="196">
        <v>7.55</v>
      </c>
      <c r="I34" s="196">
        <v>0.08</v>
      </c>
      <c r="J34" s="196">
        <v>-0.08</v>
      </c>
      <c r="K34" s="196">
        <v>103.34</v>
      </c>
      <c r="L34" t="s">
        <v>60</v>
      </c>
      <c r="M34" s="44"/>
      <c r="N34" s="1"/>
      <c r="O34"/>
      <c r="P34"/>
      <c r="Q34" s="44"/>
      <c r="R34" s="1"/>
      <c r="S34"/>
      <c r="T34"/>
    </row>
    <row r="35" spans="1:20" ht="14.4" x14ac:dyDescent="0.3">
      <c r="A35">
        <v>26</v>
      </c>
      <c r="B35" s="1">
        <v>44195</v>
      </c>
      <c r="C35" t="s">
        <v>168</v>
      </c>
      <c r="D35" t="s">
        <v>204</v>
      </c>
      <c r="E35" t="s">
        <v>95</v>
      </c>
      <c r="F35" t="s">
        <v>85</v>
      </c>
      <c r="G35" s="45">
        <v>1.0900000000000001</v>
      </c>
      <c r="H35" s="196">
        <v>7</v>
      </c>
      <c r="I35" s="196">
        <v>7</v>
      </c>
      <c r="J35" s="196">
        <v>0.61</v>
      </c>
      <c r="K35" s="196">
        <v>103.95</v>
      </c>
      <c r="L35" t="s">
        <v>60</v>
      </c>
      <c r="M35" s="44"/>
      <c r="N35" s="1"/>
      <c r="O35"/>
      <c r="P35"/>
      <c r="Q35" s="44"/>
      <c r="R35" s="1"/>
      <c r="S35"/>
      <c r="T35"/>
    </row>
    <row r="36" spans="1:20" ht="14.4" x14ac:dyDescent="0.3">
      <c r="A36">
        <v>27</v>
      </c>
      <c r="B36" s="1">
        <v>44195</v>
      </c>
      <c r="C36" t="s">
        <v>168</v>
      </c>
      <c r="D36" t="s">
        <v>204</v>
      </c>
      <c r="E36" t="s">
        <v>143</v>
      </c>
      <c r="F36" t="s">
        <v>85</v>
      </c>
      <c r="G36" s="45">
        <v>1.34</v>
      </c>
      <c r="H36" s="196">
        <v>7</v>
      </c>
      <c r="I36" s="196">
        <v>7</v>
      </c>
      <c r="J36" s="196">
        <v>-7</v>
      </c>
      <c r="K36" s="196">
        <v>96.95</v>
      </c>
      <c r="L36" t="s">
        <v>142</v>
      </c>
      <c r="M36" s="44"/>
      <c r="N36" s="1"/>
      <c r="O36"/>
      <c r="P36"/>
      <c r="Q36" s="44"/>
      <c r="R36" s="1"/>
      <c r="S36"/>
      <c r="T36"/>
    </row>
    <row r="37" spans="1:20" ht="14.4" x14ac:dyDescent="0.3">
      <c r="A37">
        <v>28</v>
      </c>
      <c r="B37" s="1">
        <v>44195</v>
      </c>
      <c r="C37" t="s">
        <v>168</v>
      </c>
      <c r="D37" t="s">
        <v>204</v>
      </c>
      <c r="E37" t="s">
        <v>144</v>
      </c>
      <c r="F37" t="s">
        <v>93</v>
      </c>
      <c r="G37" s="45">
        <v>1.27</v>
      </c>
      <c r="H37" s="196">
        <v>14.2</v>
      </c>
      <c r="I37" s="196">
        <v>3.83</v>
      </c>
      <c r="J37" s="196">
        <v>14.2</v>
      </c>
      <c r="K37" s="196">
        <v>111.15</v>
      </c>
      <c r="L37" t="s">
        <v>142</v>
      </c>
      <c r="M37" s="44"/>
      <c r="N37" s="1"/>
      <c r="O37"/>
      <c r="P37"/>
      <c r="Q37" s="44"/>
      <c r="R37" s="1"/>
      <c r="S37"/>
      <c r="T37"/>
    </row>
    <row r="38" spans="1:20" ht="14.4" x14ac:dyDescent="0.3">
      <c r="A38">
        <v>29</v>
      </c>
      <c r="B38" s="1">
        <v>44195</v>
      </c>
      <c r="C38" t="s">
        <v>168</v>
      </c>
      <c r="D38" t="s">
        <v>204</v>
      </c>
      <c r="E38" t="s">
        <v>144</v>
      </c>
      <c r="F38" t="s">
        <v>93</v>
      </c>
      <c r="G38" s="45">
        <v>1.2</v>
      </c>
      <c r="H38" s="196">
        <v>7</v>
      </c>
      <c r="I38" s="196">
        <v>1.4</v>
      </c>
      <c r="J38" s="196">
        <v>7</v>
      </c>
      <c r="K38" s="196">
        <v>118.15</v>
      </c>
      <c r="L38" t="s">
        <v>142</v>
      </c>
      <c r="M38" s="44"/>
      <c r="N38" s="1"/>
      <c r="O38"/>
      <c r="P38"/>
      <c r="Q38" s="44"/>
      <c r="R38" s="1"/>
      <c r="S38"/>
      <c r="T38"/>
    </row>
    <row r="39" spans="1:20" ht="14.4" x14ac:dyDescent="0.3">
      <c r="A39">
        <v>30</v>
      </c>
      <c r="B39" s="1">
        <v>44195</v>
      </c>
      <c r="C39" t="s">
        <v>168</v>
      </c>
      <c r="D39" t="s">
        <v>204</v>
      </c>
      <c r="E39" t="s">
        <v>143</v>
      </c>
      <c r="F39" t="s">
        <v>85</v>
      </c>
      <c r="G39" s="45">
        <v>1.04</v>
      </c>
      <c r="H39" s="196">
        <v>7</v>
      </c>
      <c r="I39" s="196">
        <v>7</v>
      </c>
      <c r="J39" s="196">
        <v>-7</v>
      </c>
      <c r="K39" s="196">
        <v>111.15</v>
      </c>
      <c r="L39" t="s">
        <v>142</v>
      </c>
      <c r="M39" s="44"/>
      <c r="N39" s="1"/>
      <c r="O39"/>
      <c r="P39"/>
      <c r="Q39" s="44"/>
      <c r="R39" s="1"/>
      <c r="S39"/>
      <c r="T39"/>
    </row>
    <row r="40" spans="1:20" ht="14.4" x14ac:dyDescent="0.3">
      <c r="A40">
        <v>31</v>
      </c>
      <c r="B40" s="1">
        <v>44195</v>
      </c>
      <c r="C40" t="s">
        <v>168</v>
      </c>
      <c r="D40" t="s">
        <v>204</v>
      </c>
      <c r="E40" t="s">
        <v>143</v>
      </c>
      <c r="F40" t="s">
        <v>85</v>
      </c>
      <c r="G40" s="45">
        <v>1.34</v>
      </c>
      <c r="H40" s="196">
        <v>7</v>
      </c>
      <c r="I40" s="196">
        <v>7</v>
      </c>
      <c r="J40" s="196">
        <v>-7</v>
      </c>
      <c r="K40" s="196">
        <v>104.15</v>
      </c>
      <c r="L40" t="s">
        <v>142</v>
      </c>
      <c r="M40" s="44"/>
      <c r="N40" s="1"/>
      <c r="O40"/>
      <c r="P40"/>
      <c r="Q40" s="44"/>
      <c r="R40" s="1"/>
      <c r="S40"/>
      <c r="T40"/>
    </row>
    <row r="41" spans="1:20" ht="14.4" x14ac:dyDescent="0.3">
      <c r="A41">
        <v>32</v>
      </c>
      <c r="B41" s="1">
        <v>44195</v>
      </c>
      <c r="C41" t="s">
        <v>168</v>
      </c>
      <c r="D41" t="s">
        <v>204</v>
      </c>
      <c r="E41" t="s">
        <v>143</v>
      </c>
      <c r="F41" t="s">
        <v>85</v>
      </c>
      <c r="G41" s="45">
        <v>1.28</v>
      </c>
      <c r="H41" s="196">
        <v>7</v>
      </c>
      <c r="I41" s="196">
        <v>7</v>
      </c>
      <c r="J41" s="196">
        <v>-7</v>
      </c>
      <c r="K41" s="196">
        <v>97.15</v>
      </c>
      <c r="L41" t="s">
        <v>142</v>
      </c>
      <c r="M41" s="44"/>
      <c r="N41" s="1"/>
      <c r="O41"/>
      <c r="P41"/>
      <c r="Q41" s="44"/>
      <c r="R41" s="1"/>
      <c r="S41"/>
      <c r="T41"/>
    </row>
    <row r="42" spans="1:20" ht="14.4" x14ac:dyDescent="0.3">
      <c r="A42">
        <v>33</v>
      </c>
      <c r="B42" s="1">
        <v>44195</v>
      </c>
      <c r="C42" t="s">
        <v>168</v>
      </c>
      <c r="D42" t="s">
        <v>204</v>
      </c>
      <c r="E42" t="s">
        <v>148</v>
      </c>
      <c r="F42" t="s">
        <v>93</v>
      </c>
      <c r="G42" s="45">
        <v>1.17</v>
      </c>
      <c r="H42" s="196">
        <v>7.32</v>
      </c>
      <c r="I42" s="196">
        <v>1.24</v>
      </c>
      <c r="J42" s="196">
        <v>7.3</v>
      </c>
      <c r="K42" s="196">
        <v>104.45</v>
      </c>
      <c r="L42" t="s">
        <v>142</v>
      </c>
      <c r="M42" s="44"/>
      <c r="N42" s="1"/>
      <c r="O42"/>
      <c r="P42"/>
      <c r="Q42" s="44"/>
      <c r="R42" s="1"/>
      <c r="S42"/>
      <c r="T42"/>
    </row>
    <row r="43" spans="1:20" ht="14.4" x14ac:dyDescent="0.3">
      <c r="A43">
        <v>34</v>
      </c>
      <c r="B43" s="1">
        <v>44195</v>
      </c>
      <c r="C43" t="s">
        <v>168</v>
      </c>
      <c r="D43" t="s">
        <v>204</v>
      </c>
      <c r="E43" t="s">
        <v>145</v>
      </c>
      <c r="F43" t="s">
        <v>85</v>
      </c>
      <c r="G43" s="45">
        <v>1.31</v>
      </c>
      <c r="H43" s="196">
        <v>7</v>
      </c>
      <c r="I43" s="196">
        <v>7</v>
      </c>
      <c r="J43" s="196">
        <v>-7</v>
      </c>
      <c r="K43" s="196">
        <v>97.45</v>
      </c>
      <c r="L43" t="s">
        <v>57</v>
      </c>
      <c r="M43" s="44"/>
      <c r="N43" s="1"/>
      <c r="O43"/>
      <c r="P43"/>
      <c r="Q43" s="44"/>
      <c r="R43" s="1"/>
      <c r="S43"/>
      <c r="T43"/>
    </row>
    <row r="44" spans="1:20" ht="14.4" x14ac:dyDescent="0.3">
      <c r="A44">
        <v>35</v>
      </c>
      <c r="B44" s="1">
        <v>44195</v>
      </c>
      <c r="C44" t="s">
        <v>168</v>
      </c>
      <c r="D44" t="s">
        <v>204</v>
      </c>
      <c r="E44" t="s">
        <v>151</v>
      </c>
      <c r="F44" t="s">
        <v>93</v>
      </c>
      <c r="G44" s="45">
        <v>1.29</v>
      </c>
      <c r="H44" s="196">
        <v>7</v>
      </c>
      <c r="I44" s="196">
        <v>2.0299999999999998</v>
      </c>
      <c r="J44" s="196">
        <v>7</v>
      </c>
      <c r="K44" s="196">
        <v>104.45</v>
      </c>
      <c r="L44" t="s">
        <v>57</v>
      </c>
      <c r="M44" s="44"/>
      <c r="N44" s="1"/>
      <c r="O44"/>
      <c r="P44"/>
      <c r="Q44" s="44"/>
      <c r="R44" s="1"/>
      <c r="S44"/>
      <c r="T44"/>
    </row>
    <row r="45" spans="1:20" ht="14.4" x14ac:dyDescent="0.3">
      <c r="A45">
        <v>36</v>
      </c>
      <c r="B45" s="1">
        <v>44195</v>
      </c>
      <c r="C45" t="s">
        <v>168</v>
      </c>
      <c r="D45" t="s">
        <v>204</v>
      </c>
      <c r="E45" t="s">
        <v>98</v>
      </c>
      <c r="F45" t="s">
        <v>93</v>
      </c>
      <c r="G45" s="45">
        <v>1.02</v>
      </c>
      <c r="H45" s="196">
        <v>14</v>
      </c>
      <c r="I45" s="196">
        <v>0.28000000000000003</v>
      </c>
      <c r="J45" s="196">
        <v>-0.28000000000000003</v>
      </c>
      <c r="K45" s="196">
        <v>104.17</v>
      </c>
      <c r="L45" t="s">
        <v>79</v>
      </c>
      <c r="M45" s="44"/>
      <c r="N45" s="1"/>
      <c r="O45"/>
      <c r="P45"/>
      <c r="Q45" s="44"/>
      <c r="R45" s="1"/>
      <c r="S45"/>
      <c r="T45"/>
    </row>
    <row r="46" spans="1:20" ht="14.4" x14ac:dyDescent="0.3">
      <c r="A46">
        <v>37</v>
      </c>
      <c r="B46" s="1">
        <v>44195</v>
      </c>
      <c r="C46" t="s">
        <v>168</v>
      </c>
      <c r="D46" t="s">
        <v>204</v>
      </c>
      <c r="E46" t="s">
        <v>97</v>
      </c>
      <c r="F46" t="s">
        <v>85</v>
      </c>
      <c r="G46" s="45">
        <v>1.04</v>
      </c>
      <c r="H46" s="196">
        <v>7</v>
      </c>
      <c r="I46" s="196">
        <v>7</v>
      </c>
      <c r="J46" s="196">
        <v>0.28000000000000003</v>
      </c>
      <c r="K46" s="196">
        <v>104.45</v>
      </c>
      <c r="L46" t="s">
        <v>79</v>
      </c>
      <c r="M46" s="44"/>
      <c r="N46" s="1"/>
      <c r="O46"/>
      <c r="P46"/>
      <c r="Q46" s="44"/>
      <c r="R46" s="1"/>
      <c r="S46"/>
      <c r="T46"/>
    </row>
    <row r="47" spans="1:20" ht="14.4" x14ac:dyDescent="0.3">
      <c r="A47">
        <v>38</v>
      </c>
      <c r="B47" s="1">
        <v>44195</v>
      </c>
      <c r="C47" t="s">
        <v>168</v>
      </c>
      <c r="D47" t="s">
        <v>204</v>
      </c>
      <c r="E47" t="s">
        <v>97</v>
      </c>
      <c r="F47" t="s">
        <v>85</v>
      </c>
      <c r="G47" s="45">
        <v>1.04</v>
      </c>
      <c r="H47" s="196">
        <v>7</v>
      </c>
      <c r="I47" s="196">
        <v>7</v>
      </c>
      <c r="J47" s="196">
        <v>0.28000000000000003</v>
      </c>
      <c r="K47" s="196">
        <v>104.73</v>
      </c>
      <c r="L47" t="s">
        <v>79</v>
      </c>
      <c r="M47" s="44"/>
      <c r="N47" s="1"/>
      <c r="O47"/>
      <c r="P47"/>
      <c r="Q47" s="44"/>
      <c r="R47" s="1"/>
      <c r="S47"/>
      <c r="T47"/>
    </row>
    <row r="48" spans="1:20" ht="14.4" x14ac:dyDescent="0.3">
      <c r="A48">
        <v>39</v>
      </c>
      <c r="B48" s="1">
        <v>44195</v>
      </c>
      <c r="C48" t="s">
        <v>168</v>
      </c>
      <c r="D48" t="s">
        <v>204</v>
      </c>
      <c r="E48" t="s">
        <v>97</v>
      </c>
      <c r="F48" t="s">
        <v>85</v>
      </c>
      <c r="G48" s="45">
        <v>1.01</v>
      </c>
      <c r="H48" s="196">
        <v>10</v>
      </c>
      <c r="I48" s="196">
        <v>10</v>
      </c>
      <c r="J48" s="196">
        <v>0.08</v>
      </c>
      <c r="K48" s="196">
        <v>104.81</v>
      </c>
      <c r="L48" t="s">
        <v>79</v>
      </c>
      <c r="M48" s="44"/>
      <c r="N48" s="1"/>
      <c r="O48"/>
      <c r="P48"/>
      <c r="Q48" s="44"/>
      <c r="R48" s="1"/>
      <c r="S48"/>
      <c r="T48"/>
    </row>
    <row r="49" spans="1:20" ht="14.4" x14ac:dyDescent="0.3">
      <c r="A49">
        <v>40</v>
      </c>
      <c r="B49" s="1">
        <v>44195</v>
      </c>
      <c r="C49" t="s">
        <v>168</v>
      </c>
      <c r="D49" t="s">
        <v>204</v>
      </c>
      <c r="E49" t="s">
        <v>119</v>
      </c>
      <c r="F49" t="s">
        <v>85</v>
      </c>
      <c r="G49" s="45">
        <v>1.05</v>
      </c>
      <c r="H49" s="196">
        <v>10</v>
      </c>
      <c r="I49" s="196">
        <v>10</v>
      </c>
      <c r="J49" s="196">
        <v>0.5</v>
      </c>
      <c r="K49" s="196">
        <v>105.31</v>
      </c>
      <c r="L49" t="s">
        <v>111</v>
      </c>
      <c r="M49" s="44"/>
      <c r="N49" s="1"/>
      <c r="O49"/>
      <c r="P49"/>
      <c r="Q49" s="44"/>
      <c r="R49" s="1"/>
      <c r="S49"/>
      <c r="T49"/>
    </row>
    <row r="50" spans="1:20" ht="14.4" x14ac:dyDescent="0.3">
      <c r="A50">
        <v>41</v>
      </c>
      <c r="B50" s="1">
        <v>44195</v>
      </c>
      <c r="C50" t="s">
        <v>168</v>
      </c>
      <c r="D50" t="s">
        <v>204</v>
      </c>
      <c r="E50" t="s">
        <v>114</v>
      </c>
      <c r="F50" t="s">
        <v>93</v>
      </c>
      <c r="G50" s="45">
        <v>1.03</v>
      </c>
      <c r="H50" s="196">
        <v>10</v>
      </c>
      <c r="I50" s="196">
        <v>0.3</v>
      </c>
      <c r="J50" s="196">
        <v>-0.31</v>
      </c>
      <c r="K50" s="196">
        <v>105</v>
      </c>
      <c r="L50" t="s">
        <v>111</v>
      </c>
      <c r="M50" s="44"/>
      <c r="N50" s="1"/>
      <c r="O50"/>
      <c r="P50"/>
      <c r="Q50" s="44"/>
      <c r="R50" s="1"/>
      <c r="S50"/>
      <c r="T50"/>
    </row>
    <row r="51" spans="1:20" ht="14.4" x14ac:dyDescent="0.3">
      <c r="A51">
        <v>42</v>
      </c>
      <c r="B51" s="1">
        <v>44195</v>
      </c>
      <c r="C51" t="s">
        <v>165</v>
      </c>
      <c r="D51" t="s">
        <v>205</v>
      </c>
      <c r="E51" t="s">
        <v>112</v>
      </c>
      <c r="F51" t="s">
        <v>93</v>
      </c>
      <c r="G51" s="45">
        <v>1.0900000000000001</v>
      </c>
      <c r="H51" s="196">
        <v>7.2</v>
      </c>
      <c r="I51" s="196">
        <v>0.65</v>
      </c>
      <c r="J51" s="196">
        <v>-0.65</v>
      </c>
      <c r="K51" s="196">
        <v>104.35</v>
      </c>
      <c r="L51" t="s">
        <v>60</v>
      </c>
      <c r="M51" s="44"/>
      <c r="N51" s="1"/>
      <c r="O51"/>
      <c r="P51"/>
      <c r="Q51" s="44"/>
      <c r="R51" s="1"/>
      <c r="S51"/>
      <c r="T51"/>
    </row>
    <row r="52" spans="1:20" ht="14.4" x14ac:dyDescent="0.3">
      <c r="A52">
        <v>43</v>
      </c>
      <c r="B52" s="1">
        <v>44195</v>
      </c>
      <c r="C52" t="s">
        <v>165</v>
      </c>
      <c r="D52" t="s">
        <v>205</v>
      </c>
      <c r="E52" t="s">
        <v>95</v>
      </c>
      <c r="F52" t="s">
        <v>85</v>
      </c>
      <c r="G52" s="45">
        <v>1.37</v>
      </c>
      <c r="H52" s="196">
        <v>7</v>
      </c>
      <c r="I52" s="196">
        <v>7</v>
      </c>
      <c r="J52" s="196">
        <v>2.59</v>
      </c>
      <c r="K52" s="196">
        <v>106.94</v>
      </c>
      <c r="L52" t="s">
        <v>60</v>
      </c>
      <c r="M52" s="44"/>
      <c r="N52" s="1"/>
      <c r="O52"/>
      <c r="P52"/>
      <c r="Q52" s="44"/>
      <c r="R52" s="1"/>
      <c r="S52"/>
      <c r="T52"/>
    </row>
    <row r="53" spans="1:20" ht="14.4" x14ac:dyDescent="0.3">
      <c r="A53">
        <v>44</v>
      </c>
      <c r="B53" s="1">
        <v>44195</v>
      </c>
      <c r="C53" t="s">
        <v>165</v>
      </c>
      <c r="D53" t="s">
        <v>205</v>
      </c>
      <c r="E53" t="s">
        <v>95</v>
      </c>
      <c r="F53" t="s">
        <v>85</v>
      </c>
      <c r="G53" s="45">
        <v>1.3</v>
      </c>
      <c r="H53" s="196">
        <v>0.2</v>
      </c>
      <c r="I53" s="196">
        <v>0.2</v>
      </c>
      <c r="J53" s="196">
        <v>0.06</v>
      </c>
      <c r="K53" s="196">
        <v>107</v>
      </c>
      <c r="L53" t="s">
        <v>60</v>
      </c>
      <c r="M53" s="44"/>
      <c r="N53" s="1"/>
      <c r="O53"/>
      <c r="P53"/>
      <c r="Q53" s="44"/>
      <c r="R53" s="1"/>
      <c r="S53"/>
      <c r="T53"/>
    </row>
    <row r="54" spans="1:20" ht="14.4" x14ac:dyDescent="0.3">
      <c r="A54">
        <v>45</v>
      </c>
      <c r="B54" s="1">
        <v>44195</v>
      </c>
      <c r="C54" t="s">
        <v>165</v>
      </c>
      <c r="D54" t="s">
        <v>205</v>
      </c>
      <c r="E54" t="s">
        <v>149</v>
      </c>
      <c r="F54" t="s">
        <v>93</v>
      </c>
      <c r="G54" s="45">
        <v>1.29</v>
      </c>
      <c r="H54" s="196">
        <v>19.14</v>
      </c>
      <c r="I54" s="196">
        <v>5.55</v>
      </c>
      <c r="J54" s="196">
        <v>-5.55</v>
      </c>
      <c r="K54" s="196">
        <v>101.45</v>
      </c>
      <c r="L54" t="s">
        <v>60</v>
      </c>
      <c r="M54" s="44"/>
      <c r="N54" s="1"/>
      <c r="O54"/>
      <c r="P54"/>
      <c r="Q54" s="44"/>
      <c r="R54" s="1"/>
      <c r="S54"/>
      <c r="T54"/>
    </row>
    <row r="55" spans="1:20" ht="14.4" x14ac:dyDescent="0.3">
      <c r="A55">
        <v>46</v>
      </c>
      <c r="B55" s="1">
        <v>44195</v>
      </c>
      <c r="C55" t="s">
        <v>165</v>
      </c>
      <c r="D55" t="s">
        <v>205</v>
      </c>
      <c r="E55" t="s">
        <v>95</v>
      </c>
      <c r="F55" t="s">
        <v>85</v>
      </c>
      <c r="G55" s="45">
        <v>1.18</v>
      </c>
      <c r="H55" s="196">
        <v>10</v>
      </c>
      <c r="I55" s="196">
        <v>10</v>
      </c>
      <c r="J55" s="196">
        <v>1.8</v>
      </c>
      <c r="K55" s="196">
        <v>103.25</v>
      </c>
      <c r="L55" t="s">
        <v>60</v>
      </c>
      <c r="M55" s="44"/>
      <c r="N55" s="1"/>
      <c r="O55"/>
      <c r="P55"/>
      <c r="Q55" s="44"/>
      <c r="R55" s="1"/>
      <c r="S55"/>
      <c r="T55"/>
    </row>
    <row r="56" spans="1:20" ht="14.4" x14ac:dyDescent="0.3">
      <c r="A56">
        <v>47</v>
      </c>
      <c r="B56" s="1">
        <v>44195</v>
      </c>
      <c r="C56" t="s">
        <v>165</v>
      </c>
      <c r="D56" t="s">
        <v>205</v>
      </c>
      <c r="E56" t="s">
        <v>112</v>
      </c>
      <c r="F56" t="s">
        <v>93</v>
      </c>
      <c r="G56" s="45">
        <v>1.1399999999999999</v>
      </c>
      <c r="H56" s="196">
        <v>16.5</v>
      </c>
      <c r="I56" s="196">
        <v>2.31</v>
      </c>
      <c r="J56" s="196">
        <v>-2.31</v>
      </c>
      <c r="K56" s="196">
        <v>100.94</v>
      </c>
      <c r="L56" t="s">
        <v>60</v>
      </c>
      <c r="M56" s="44"/>
      <c r="N56" s="1"/>
      <c r="O56"/>
      <c r="P56"/>
      <c r="Q56" s="44"/>
      <c r="R56" s="1"/>
      <c r="S56"/>
      <c r="T56"/>
    </row>
    <row r="57" spans="1:20" ht="14.4" x14ac:dyDescent="0.3">
      <c r="A57">
        <v>48</v>
      </c>
      <c r="B57" s="1">
        <v>44195</v>
      </c>
      <c r="C57" t="s">
        <v>165</v>
      </c>
      <c r="D57" t="s">
        <v>205</v>
      </c>
      <c r="E57" t="s">
        <v>95</v>
      </c>
      <c r="F57" t="s">
        <v>85</v>
      </c>
      <c r="G57" s="45">
        <v>1.38</v>
      </c>
      <c r="H57" s="196">
        <v>7</v>
      </c>
      <c r="I57" s="196">
        <v>7</v>
      </c>
      <c r="J57" s="196">
        <v>2.66</v>
      </c>
      <c r="K57" s="196">
        <v>103.6</v>
      </c>
      <c r="L57" t="s">
        <v>60</v>
      </c>
      <c r="M57" s="44"/>
      <c r="N57" s="1"/>
      <c r="O57"/>
      <c r="P57"/>
      <c r="Q57" s="44"/>
      <c r="R57" s="1"/>
      <c r="S57"/>
      <c r="T57"/>
    </row>
    <row r="58" spans="1:20" ht="14.4" x14ac:dyDescent="0.3">
      <c r="A58">
        <v>49</v>
      </c>
      <c r="B58" s="1">
        <v>44195</v>
      </c>
      <c r="C58" t="s">
        <v>165</v>
      </c>
      <c r="D58" t="s">
        <v>205</v>
      </c>
      <c r="E58" t="s">
        <v>95</v>
      </c>
      <c r="F58" t="s">
        <v>85</v>
      </c>
      <c r="G58" s="45">
        <v>1.55</v>
      </c>
      <c r="H58" s="196">
        <v>7</v>
      </c>
      <c r="I58" s="196">
        <v>7</v>
      </c>
      <c r="J58" s="196">
        <v>3.85</v>
      </c>
      <c r="K58" s="196">
        <v>107.45</v>
      </c>
      <c r="L58" t="s">
        <v>60</v>
      </c>
      <c r="M58" s="44"/>
      <c r="N58" s="1"/>
      <c r="O58"/>
      <c r="P58"/>
      <c r="Q58" s="44"/>
      <c r="R58" s="1"/>
      <c r="S58"/>
      <c r="T58"/>
    </row>
    <row r="59" spans="1:20" ht="14.4" x14ac:dyDescent="0.3">
      <c r="A59">
        <v>50</v>
      </c>
      <c r="B59" s="1">
        <v>44195</v>
      </c>
      <c r="C59" t="s">
        <v>165</v>
      </c>
      <c r="D59" t="s">
        <v>205</v>
      </c>
      <c r="E59" t="s">
        <v>95</v>
      </c>
      <c r="F59" t="s">
        <v>85</v>
      </c>
      <c r="G59" s="45">
        <v>1.1200000000000001</v>
      </c>
      <c r="H59" s="196">
        <v>7</v>
      </c>
      <c r="I59" s="196">
        <v>7</v>
      </c>
      <c r="J59" s="196">
        <v>0.84</v>
      </c>
      <c r="K59" s="196">
        <v>108.29</v>
      </c>
      <c r="L59" t="s">
        <v>60</v>
      </c>
      <c r="M59" s="44"/>
      <c r="N59" s="1"/>
      <c r="O59"/>
      <c r="P59"/>
      <c r="Q59" s="44"/>
      <c r="R59" s="1"/>
      <c r="S59"/>
      <c r="T59"/>
    </row>
    <row r="60" spans="1:20" ht="14.4" x14ac:dyDescent="0.3">
      <c r="A60">
        <v>51</v>
      </c>
      <c r="B60" s="1">
        <v>44195</v>
      </c>
      <c r="C60" t="s">
        <v>165</v>
      </c>
      <c r="D60" t="s">
        <v>205</v>
      </c>
      <c r="E60" t="s">
        <v>149</v>
      </c>
      <c r="F60" t="s">
        <v>93</v>
      </c>
      <c r="G60" s="45">
        <v>1.34</v>
      </c>
      <c r="H60" s="196">
        <v>14.61</v>
      </c>
      <c r="I60" s="196">
        <v>4.97</v>
      </c>
      <c r="J60" s="196">
        <v>-4.97</v>
      </c>
      <c r="K60" s="196">
        <v>103.32</v>
      </c>
      <c r="L60" t="s">
        <v>60</v>
      </c>
      <c r="M60" s="44"/>
      <c r="N60" s="1"/>
      <c r="O60"/>
      <c r="P60"/>
      <c r="Q60" s="44"/>
      <c r="R60" s="1"/>
      <c r="S60"/>
      <c r="T60"/>
    </row>
    <row r="61" spans="1:20" ht="14.4" x14ac:dyDescent="0.3">
      <c r="A61">
        <v>52</v>
      </c>
      <c r="B61" s="1">
        <v>44195</v>
      </c>
      <c r="C61" t="s">
        <v>165</v>
      </c>
      <c r="D61" t="s">
        <v>205</v>
      </c>
      <c r="E61" t="s">
        <v>112</v>
      </c>
      <c r="F61" t="s">
        <v>93</v>
      </c>
      <c r="G61" s="45">
        <v>1.49</v>
      </c>
      <c r="H61" s="196">
        <v>7.1</v>
      </c>
      <c r="I61" s="196">
        <v>3.48</v>
      </c>
      <c r="J61" s="196">
        <v>-3.48</v>
      </c>
      <c r="K61" s="196">
        <v>99.84</v>
      </c>
      <c r="L61" t="s">
        <v>60</v>
      </c>
      <c r="M61" s="44"/>
      <c r="N61" s="1"/>
      <c r="O61"/>
      <c r="P61"/>
      <c r="Q61" s="44"/>
      <c r="R61" s="1"/>
      <c r="S61"/>
      <c r="T61"/>
    </row>
    <row r="62" spans="1:20" ht="14.4" x14ac:dyDescent="0.3">
      <c r="A62">
        <v>53</v>
      </c>
      <c r="B62" s="1">
        <v>44195</v>
      </c>
      <c r="C62" t="s">
        <v>165</v>
      </c>
      <c r="D62" t="s">
        <v>205</v>
      </c>
      <c r="E62" t="s">
        <v>112</v>
      </c>
      <c r="F62" t="s">
        <v>93</v>
      </c>
      <c r="G62" s="45">
        <v>1.21</v>
      </c>
      <c r="H62" s="196">
        <v>10.1</v>
      </c>
      <c r="I62" s="196">
        <v>2.12</v>
      </c>
      <c r="J62" s="196">
        <v>-2.12</v>
      </c>
      <c r="K62" s="196">
        <v>97.72</v>
      </c>
      <c r="L62" t="s">
        <v>60</v>
      </c>
      <c r="M62" s="44"/>
      <c r="N62" s="1"/>
      <c r="O62"/>
      <c r="P62"/>
      <c r="Q62" s="44"/>
      <c r="R62" s="1"/>
      <c r="S62"/>
      <c r="T62"/>
    </row>
    <row r="63" spans="1:20" ht="14.4" x14ac:dyDescent="0.3">
      <c r="A63">
        <v>54</v>
      </c>
      <c r="B63" s="1">
        <v>44195</v>
      </c>
      <c r="C63" t="s">
        <v>165</v>
      </c>
      <c r="D63" t="s">
        <v>205</v>
      </c>
      <c r="E63" t="s">
        <v>95</v>
      </c>
      <c r="F63" t="s">
        <v>85</v>
      </c>
      <c r="G63" s="45">
        <v>1.31</v>
      </c>
      <c r="H63" s="196">
        <v>18.8</v>
      </c>
      <c r="I63" s="196">
        <v>18.8</v>
      </c>
      <c r="J63" s="196">
        <v>5.83</v>
      </c>
      <c r="K63" s="196">
        <v>103.55</v>
      </c>
      <c r="L63" t="s">
        <v>60</v>
      </c>
      <c r="M63" s="44"/>
      <c r="N63" s="1"/>
      <c r="O63"/>
      <c r="P63"/>
      <c r="Q63" s="44"/>
      <c r="R63" s="1"/>
      <c r="S63"/>
      <c r="T63"/>
    </row>
    <row r="64" spans="1:20" ht="14.4" x14ac:dyDescent="0.3">
      <c r="A64">
        <v>55</v>
      </c>
      <c r="B64" s="1">
        <v>44195</v>
      </c>
      <c r="C64" t="s">
        <v>165</v>
      </c>
      <c r="D64" t="s">
        <v>205</v>
      </c>
      <c r="E64" t="s">
        <v>112</v>
      </c>
      <c r="F64" t="s">
        <v>93</v>
      </c>
      <c r="G64" s="45">
        <v>1.48</v>
      </c>
      <c r="H64" s="196">
        <v>7.2</v>
      </c>
      <c r="I64" s="196">
        <v>3.46</v>
      </c>
      <c r="J64" s="196">
        <v>-3.46</v>
      </c>
      <c r="K64" s="196">
        <v>100.09</v>
      </c>
      <c r="L64" t="s">
        <v>60</v>
      </c>
      <c r="M64" s="44"/>
      <c r="N64" s="1"/>
      <c r="O64"/>
      <c r="P64"/>
      <c r="Q64" s="44"/>
      <c r="R64" s="1"/>
      <c r="S64"/>
      <c r="T64"/>
    </row>
    <row r="65" spans="1:20" ht="14.4" x14ac:dyDescent="0.3">
      <c r="A65">
        <v>56</v>
      </c>
      <c r="B65" s="1">
        <v>44195</v>
      </c>
      <c r="C65" t="s">
        <v>165</v>
      </c>
      <c r="D65" t="s">
        <v>205</v>
      </c>
      <c r="E65" t="s">
        <v>95</v>
      </c>
      <c r="F65" t="s">
        <v>85</v>
      </c>
      <c r="G65" s="45">
        <v>1.17</v>
      </c>
      <c r="H65" s="196">
        <v>7</v>
      </c>
      <c r="I65" s="196">
        <v>7</v>
      </c>
      <c r="J65" s="196">
        <v>1.19</v>
      </c>
      <c r="K65" s="196">
        <v>101.28</v>
      </c>
      <c r="L65" t="s">
        <v>60</v>
      </c>
      <c r="M65" s="44"/>
      <c r="N65" s="1"/>
      <c r="O65"/>
      <c r="P65"/>
      <c r="Q65" s="44"/>
      <c r="R65" s="1"/>
      <c r="S65"/>
      <c r="T65"/>
    </row>
    <row r="66" spans="1:20" ht="14.4" x14ac:dyDescent="0.3">
      <c r="A66">
        <v>57</v>
      </c>
      <c r="B66" s="1">
        <v>44195</v>
      </c>
      <c r="C66" t="s">
        <v>165</v>
      </c>
      <c r="D66" t="s">
        <v>205</v>
      </c>
      <c r="E66" t="s">
        <v>95</v>
      </c>
      <c r="F66" t="s">
        <v>85</v>
      </c>
      <c r="G66" s="45">
        <v>1.53</v>
      </c>
      <c r="H66" s="196">
        <v>7</v>
      </c>
      <c r="I66" s="196">
        <v>7</v>
      </c>
      <c r="J66" s="196">
        <v>3.71</v>
      </c>
      <c r="K66" s="196">
        <v>104.99</v>
      </c>
      <c r="L66" t="s">
        <v>60</v>
      </c>
      <c r="M66" s="44"/>
      <c r="N66" s="1"/>
      <c r="O66"/>
      <c r="P66"/>
      <c r="Q66" s="44"/>
      <c r="R66" s="1"/>
      <c r="S66"/>
      <c r="T66"/>
    </row>
    <row r="67" spans="1:20" ht="14.4" x14ac:dyDescent="0.3">
      <c r="A67">
        <v>58</v>
      </c>
      <c r="B67" s="1">
        <v>44195</v>
      </c>
      <c r="C67" t="s">
        <v>165</v>
      </c>
      <c r="D67" t="s">
        <v>205</v>
      </c>
      <c r="E67" t="s">
        <v>95</v>
      </c>
      <c r="F67" t="s">
        <v>85</v>
      </c>
      <c r="G67" s="45">
        <v>1.25</v>
      </c>
      <c r="H67" s="196">
        <v>10</v>
      </c>
      <c r="I67" s="196">
        <v>10</v>
      </c>
      <c r="J67" s="196">
        <v>2.4</v>
      </c>
      <c r="K67" s="196">
        <v>107.39</v>
      </c>
      <c r="L67" t="s">
        <v>60</v>
      </c>
      <c r="M67" s="44"/>
      <c r="N67" s="1"/>
      <c r="O67"/>
      <c r="P67"/>
      <c r="Q67" s="44"/>
      <c r="R67" s="1"/>
      <c r="S67"/>
      <c r="T67"/>
    </row>
    <row r="68" spans="1:20" ht="14.4" x14ac:dyDescent="0.3">
      <c r="A68">
        <v>59</v>
      </c>
      <c r="B68" s="1">
        <v>44195</v>
      </c>
      <c r="C68" t="s">
        <v>165</v>
      </c>
      <c r="D68" t="s">
        <v>205</v>
      </c>
      <c r="E68" t="s">
        <v>97</v>
      </c>
      <c r="F68" t="s">
        <v>85</v>
      </c>
      <c r="G68" s="45">
        <v>1.02</v>
      </c>
      <c r="H68" s="196">
        <v>7</v>
      </c>
      <c r="I68" s="196">
        <v>7</v>
      </c>
      <c r="J68" s="196">
        <v>0.13</v>
      </c>
      <c r="K68" s="196">
        <v>107.52</v>
      </c>
      <c r="L68" t="s">
        <v>79</v>
      </c>
      <c r="M68" s="44"/>
      <c r="N68" s="1"/>
      <c r="O68"/>
      <c r="P68"/>
      <c r="Q68" s="44"/>
      <c r="R68" s="1"/>
      <c r="S68"/>
      <c r="T68"/>
    </row>
    <row r="69" spans="1:20" ht="14.4" x14ac:dyDescent="0.3">
      <c r="A69">
        <v>60</v>
      </c>
      <c r="B69" s="1">
        <v>44195</v>
      </c>
      <c r="C69" t="s">
        <v>165</v>
      </c>
      <c r="D69" t="s">
        <v>205</v>
      </c>
      <c r="E69" t="s">
        <v>113</v>
      </c>
      <c r="F69" t="s">
        <v>85</v>
      </c>
      <c r="G69" s="45">
        <v>1.1499999999999999</v>
      </c>
      <c r="H69" s="196">
        <v>7</v>
      </c>
      <c r="I69" s="196">
        <v>7</v>
      </c>
      <c r="J69" s="196">
        <v>1.06</v>
      </c>
      <c r="K69" s="196">
        <v>108.58</v>
      </c>
      <c r="L69" t="s">
        <v>77</v>
      </c>
      <c r="M69" s="44"/>
      <c r="N69" s="1"/>
      <c r="O69"/>
      <c r="P69"/>
      <c r="Q69" s="44"/>
      <c r="R69" s="1"/>
      <c r="S69"/>
      <c r="T69"/>
    </row>
    <row r="70" spans="1:20" ht="14.4" x14ac:dyDescent="0.3">
      <c r="A70">
        <v>61</v>
      </c>
      <c r="B70" s="1">
        <v>44195</v>
      </c>
      <c r="C70" t="s">
        <v>165</v>
      </c>
      <c r="D70" t="s">
        <v>205</v>
      </c>
      <c r="E70" t="s">
        <v>94</v>
      </c>
      <c r="F70" t="s">
        <v>93</v>
      </c>
      <c r="G70" s="45">
        <v>1.03</v>
      </c>
      <c r="H70" s="196">
        <v>8.1</v>
      </c>
      <c r="I70" s="196">
        <v>0.24</v>
      </c>
      <c r="J70" s="196">
        <v>-0.24</v>
      </c>
      <c r="K70" s="196">
        <v>108.34</v>
      </c>
      <c r="L70" t="s">
        <v>77</v>
      </c>
      <c r="M70" s="44"/>
      <c r="N70" s="1"/>
      <c r="O70"/>
      <c r="P70"/>
      <c r="Q70" s="44"/>
      <c r="R70" s="1"/>
      <c r="S70"/>
      <c r="T70"/>
    </row>
    <row r="71" spans="1:20" ht="14.4" x14ac:dyDescent="0.3">
      <c r="A71">
        <v>62</v>
      </c>
      <c r="B71" s="1">
        <v>44195</v>
      </c>
      <c r="C71" t="s">
        <v>165</v>
      </c>
      <c r="D71" t="s">
        <v>205</v>
      </c>
      <c r="E71" t="s">
        <v>94</v>
      </c>
      <c r="F71" t="s">
        <v>93</v>
      </c>
      <c r="G71" s="45">
        <v>1.06</v>
      </c>
      <c r="H71" s="196">
        <v>7</v>
      </c>
      <c r="I71" s="196">
        <v>0.42</v>
      </c>
      <c r="J71" s="196">
        <v>-0.42</v>
      </c>
      <c r="K71" s="196">
        <v>107.92</v>
      </c>
      <c r="L71" t="s">
        <v>77</v>
      </c>
      <c r="M71" s="44"/>
      <c r="N71" s="1"/>
      <c r="O71"/>
      <c r="P71"/>
      <c r="Q71" s="44"/>
      <c r="R71" s="1"/>
      <c r="S71"/>
      <c r="T71"/>
    </row>
    <row r="72" spans="1:20" ht="14.4" x14ac:dyDescent="0.3">
      <c r="A72">
        <v>63</v>
      </c>
      <c r="B72" s="1">
        <v>44195</v>
      </c>
      <c r="C72" t="s">
        <v>165</v>
      </c>
      <c r="D72" t="s">
        <v>205</v>
      </c>
      <c r="E72" t="s">
        <v>113</v>
      </c>
      <c r="F72" t="s">
        <v>85</v>
      </c>
      <c r="G72" s="45">
        <v>1.07</v>
      </c>
      <c r="H72" s="196">
        <v>10</v>
      </c>
      <c r="I72" s="196">
        <v>10</v>
      </c>
      <c r="J72" s="196">
        <v>0.72</v>
      </c>
      <c r="K72" s="196">
        <v>108.64</v>
      </c>
      <c r="L72" t="s">
        <v>77</v>
      </c>
      <c r="M72" s="44"/>
      <c r="N72" s="1"/>
      <c r="O72"/>
      <c r="P72"/>
      <c r="Q72" s="44"/>
      <c r="R72" s="1"/>
      <c r="S72"/>
      <c r="T72"/>
    </row>
    <row r="73" spans="1:20" ht="14.4" x14ac:dyDescent="0.3">
      <c r="A73">
        <v>64</v>
      </c>
      <c r="B73" s="1">
        <v>44195</v>
      </c>
      <c r="C73" t="s">
        <v>165</v>
      </c>
      <c r="D73" t="s">
        <v>205</v>
      </c>
      <c r="E73" t="s">
        <v>113</v>
      </c>
      <c r="F73" t="s">
        <v>85</v>
      </c>
      <c r="G73" s="45">
        <v>1.19</v>
      </c>
      <c r="H73" s="196">
        <v>7</v>
      </c>
      <c r="I73" s="196">
        <v>7</v>
      </c>
      <c r="J73" s="196">
        <v>1.33</v>
      </c>
      <c r="K73" s="196">
        <v>109.97</v>
      </c>
      <c r="L73" t="s">
        <v>77</v>
      </c>
      <c r="M73" s="44"/>
      <c r="N73" s="1"/>
      <c r="O73"/>
      <c r="P73"/>
      <c r="Q73" s="44"/>
      <c r="R73" s="1"/>
      <c r="S73"/>
      <c r="T73"/>
    </row>
    <row r="74" spans="1:20" ht="14.4" x14ac:dyDescent="0.3">
      <c r="A74">
        <v>65</v>
      </c>
      <c r="B74" s="1">
        <v>44195</v>
      </c>
      <c r="C74" t="s">
        <v>165</v>
      </c>
      <c r="D74" t="s">
        <v>205</v>
      </c>
      <c r="E74" t="s">
        <v>113</v>
      </c>
      <c r="F74" t="s">
        <v>85</v>
      </c>
      <c r="G74" s="45">
        <v>1.04</v>
      </c>
      <c r="H74" s="196">
        <v>8</v>
      </c>
      <c r="I74" s="196">
        <v>8</v>
      </c>
      <c r="J74" s="196">
        <v>0.32</v>
      </c>
      <c r="K74" s="196">
        <v>110.29</v>
      </c>
      <c r="L74" t="s">
        <v>77</v>
      </c>
      <c r="M74" s="44"/>
      <c r="N74" s="1"/>
      <c r="O74"/>
      <c r="P74"/>
      <c r="Q74" s="44"/>
      <c r="R74" s="1"/>
      <c r="S74"/>
      <c r="T74"/>
    </row>
    <row r="75" spans="1:20" ht="14.4" x14ac:dyDescent="0.3">
      <c r="A75">
        <v>66</v>
      </c>
      <c r="B75" s="1">
        <v>44195</v>
      </c>
      <c r="C75" t="s">
        <v>165</v>
      </c>
      <c r="D75" t="s">
        <v>205</v>
      </c>
      <c r="E75" t="s">
        <v>94</v>
      </c>
      <c r="F75" t="s">
        <v>93</v>
      </c>
      <c r="G75" s="45">
        <v>1.05</v>
      </c>
      <c r="H75" s="196">
        <v>10.199999999999999</v>
      </c>
      <c r="I75" s="196">
        <v>0.51</v>
      </c>
      <c r="J75" s="196">
        <v>-0.51</v>
      </c>
      <c r="K75" s="196">
        <v>109.78</v>
      </c>
      <c r="L75" t="s">
        <v>77</v>
      </c>
      <c r="M75" s="44"/>
      <c r="N75" s="1"/>
      <c r="O75"/>
      <c r="P75"/>
      <c r="Q75" s="44"/>
      <c r="R75" s="1"/>
      <c r="S75"/>
      <c r="T75"/>
    </row>
    <row r="76" spans="1:20" ht="14.4" x14ac:dyDescent="0.3">
      <c r="A76">
        <v>67</v>
      </c>
      <c r="B76" s="1">
        <v>44195</v>
      </c>
      <c r="C76" t="s">
        <v>165</v>
      </c>
      <c r="D76" t="s">
        <v>205</v>
      </c>
      <c r="E76" t="s">
        <v>94</v>
      </c>
      <c r="F76" t="s">
        <v>93</v>
      </c>
      <c r="G76" s="45">
        <v>1.1299999999999999</v>
      </c>
      <c r="H76" s="196">
        <v>7</v>
      </c>
      <c r="I76" s="196">
        <v>0.91</v>
      </c>
      <c r="J76" s="196">
        <v>-0.91</v>
      </c>
      <c r="K76" s="196">
        <v>108.87</v>
      </c>
      <c r="L76" t="s">
        <v>77</v>
      </c>
      <c r="M76" s="44"/>
      <c r="N76" s="1"/>
      <c r="O76"/>
      <c r="P76"/>
      <c r="Q76" s="44"/>
      <c r="R76" s="1"/>
      <c r="S76"/>
      <c r="T76"/>
    </row>
    <row r="77" spans="1:20" ht="14.4" x14ac:dyDescent="0.3">
      <c r="A77">
        <v>68</v>
      </c>
      <c r="B77" s="1">
        <v>44195</v>
      </c>
      <c r="C77" t="s">
        <v>165</v>
      </c>
      <c r="D77" t="s">
        <v>205</v>
      </c>
      <c r="E77" t="s">
        <v>113</v>
      </c>
      <c r="F77" t="s">
        <v>85</v>
      </c>
      <c r="G77" s="45">
        <v>1.1200000000000001</v>
      </c>
      <c r="H77" s="196">
        <v>7</v>
      </c>
      <c r="I77" s="196">
        <v>7</v>
      </c>
      <c r="J77" s="196">
        <v>0.84</v>
      </c>
      <c r="K77" s="196">
        <v>109.71</v>
      </c>
      <c r="L77" t="s">
        <v>77</v>
      </c>
      <c r="M77" s="44"/>
      <c r="N77" s="1"/>
      <c r="O77"/>
      <c r="P77"/>
      <c r="Q77" s="44"/>
      <c r="R77" s="1"/>
      <c r="S77"/>
      <c r="T77"/>
    </row>
    <row r="78" spans="1:20" ht="14.4" x14ac:dyDescent="0.3">
      <c r="A78">
        <v>69</v>
      </c>
      <c r="B78" s="1">
        <v>44195</v>
      </c>
      <c r="C78" t="s">
        <v>165</v>
      </c>
      <c r="D78" t="s">
        <v>205</v>
      </c>
      <c r="E78" t="s">
        <v>94</v>
      </c>
      <c r="F78" t="s">
        <v>93</v>
      </c>
      <c r="G78" s="45">
        <v>1.1200000000000001</v>
      </c>
      <c r="H78" s="196">
        <v>7.1</v>
      </c>
      <c r="I78" s="196">
        <v>0.85</v>
      </c>
      <c r="J78" s="196">
        <v>-0.9</v>
      </c>
      <c r="K78" s="196">
        <v>108.81</v>
      </c>
      <c r="L78" t="s">
        <v>77</v>
      </c>
      <c r="M78" s="44"/>
      <c r="N78" s="1"/>
      <c r="O78"/>
      <c r="P78"/>
      <c r="Q78" s="44"/>
      <c r="R78" s="1"/>
      <c r="S78"/>
      <c r="T78"/>
    </row>
    <row r="79" spans="1:20" ht="14.4" x14ac:dyDescent="0.3">
      <c r="A79">
        <v>70</v>
      </c>
      <c r="B79" s="1">
        <v>44195</v>
      </c>
      <c r="C79" t="s">
        <v>182</v>
      </c>
      <c r="D79" t="s">
        <v>206</v>
      </c>
      <c r="E79" t="s">
        <v>144</v>
      </c>
      <c r="F79" t="s">
        <v>93</v>
      </c>
      <c r="G79" s="45">
        <v>1.44</v>
      </c>
      <c r="H79" s="196">
        <v>34</v>
      </c>
      <c r="I79" s="196">
        <v>14.96</v>
      </c>
      <c r="J79" s="196">
        <v>34</v>
      </c>
      <c r="K79" s="196">
        <v>142.81</v>
      </c>
      <c r="L79" t="s">
        <v>142</v>
      </c>
      <c r="M79" s="44"/>
      <c r="N79" s="1"/>
      <c r="O79"/>
      <c r="P79"/>
      <c r="Q79" s="44"/>
      <c r="R79" s="1"/>
      <c r="S79"/>
      <c r="T79"/>
    </row>
    <row r="80" spans="1:20" ht="14.4" x14ac:dyDescent="0.3">
      <c r="A80">
        <v>71</v>
      </c>
      <c r="B80" s="1">
        <v>44195</v>
      </c>
      <c r="C80" t="s">
        <v>182</v>
      </c>
      <c r="D80" t="s">
        <v>206</v>
      </c>
      <c r="E80" t="s">
        <v>143</v>
      </c>
      <c r="F80" t="s">
        <v>85</v>
      </c>
      <c r="G80" s="45">
        <v>1.75</v>
      </c>
      <c r="H80" s="196">
        <v>17</v>
      </c>
      <c r="I80" s="196">
        <v>17</v>
      </c>
      <c r="J80" s="196">
        <v>-17</v>
      </c>
      <c r="K80" s="196">
        <v>125.81</v>
      </c>
      <c r="L80" t="s">
        <v>142</v>
      </c>
      <c r="M80" s="44"/>
      <c r="N80" s="1"/>
      <c r="O80"/>
      <c r="P80"/>
      <c r="Q80" s="44"/>
      <c r="R80" s="1"/>
      <c r="S80"/>
      <c r="T80"/>
    </row>
    <row r="81" spans="1:20" ht="14.4" x14ac:dyDescent="0.3">
      <c r="A81">
        <v>72</v>
      </c>
      <c r="B81" s="1">
        <v>44195</v>
      </c>
      <c r="C81" t="s">
        <v>182</v>
      </c>
      <c r="D81" t="s">
        <v>206</v>
      </c>
      <c r="E81" t="s">
        <v>143</v>
      </c>
      <c r="F81" t="s">
        <v>85</v>
      </c>
      <c r="G81" s="45">
        <v>1.1499999999999999</v>
      </c>
      <c r="H81" s="196">
        <v>10</v>
      </c>
      <c r="I81" s="196">
        <v>10</v>
      </c>
      <c r="J81" s="196">
        <v>-10</v>
      </c>
      <c r="K81" s="196">
        <v>115.81</v>
      </c>
      <c r="L81" t="s">
        <v>142</v>
      </c>
      <c r="M81" s="44"/>
      <c r="N81" s="1"/>
      <c r="O81"/>
      <c r="P81"/>
      <c r="Q81" s="44"/>
      <c r="R81" s="1"/>
      <c r="S81"/>
      <c r="T81"/>
    </row>
    <row r="82" spans="1:20" ht="14.4" x14ac:dyDescent="0.3">
      <c r="A82">
        <v>73</v>
      </c>
      <c r="B82" s="1">
        <v>44195</v>
      </c>
      <c r="C82" t="s">
        <v>182</v>
      </c>
      <c r="D82" t="s">
        <v>206</v>
      </c>
      <c r="E82" t="s">
        <v>143</v>
      </c>
      <c r="F82" t="s">
        <v>85</v>
      </c>
      <c r="G82" s="45">
        <v>1.1599999999999999</v>
      </c>
      <c r="H82" s="196">
        <v>7</v>
      </c>
      <c r="I82" s="196">
        <v>7</v>
      </c>
      <c r="J82" s="196">
        <v>-7</v>
      </c>
      <c r="K82" s="196">
        <v>108.81</v>
      </c>
      <c r="L82" t="s">
        <v>142</v>
      </c>
      <c r="M82" s="44"/>
      <c r="N82" s="1"/>
      <c r="O82"/>
      <c r="P82"/>
      <c r="Q82" s="44"/>
      <c r="R82" s="1"/>
      <c r="S82"/>
      <c r="T82"/>
    </row>
    <row r="83" spans="1:20" ht="14.4" x14ac:dyDescent="0.3">
      <c r="A83">
        <v>74</v>
      </c>
      <c r="B83" s="1">
        <v>44195</v>
      </c>
      <c r="C83" t="s">
        <v>182</v>
      </c>
      <c r="D83" t="s">
        <v>206</v>
      </c>
      <c r="E83" t="s">
        <v>95</v>
      </c>
      <c r="F83" t="s">
        <v>85</v>
      </c>
      <c r="G83" s="45">
        <v>1.1000000000000001</v>
      </c>
      <c r="H83" s="196">
        <v>7</v>
      </c>
      <c r="I83" s="196">
        <v>7</v>
      </c>
      <c r="J83" s="196">
        <v>0.7</v>
      </c>
      <c r="K83" s="196">
        <v>109.51</v>
      </c>
      <c r="L83" t="s">
        <v>60</v>
      </c>
      <c r="M83" s="44"/>
      <c r="N83" s="1"/>
      <c r="O83"/>
      <c r="P83"/>
      <c r="Q83" s="44"/>
      <c r="R83" s="1"/>
      <c r="S83"/>
      <c r="T83"/>
    </row>
    <row r="84" spans="1:20" ht="14.4" x14ac:dyDescent="0.3">
      <c r="A84">
        <v>75</v>
      </c>
      <c r="B84" s="1">
        <v>44195</v>
      </c>
      <c r="C84" t="s">
        <v>182</v>
      </c>
      <c r="D84" t="s">
        <v>206</v>
      </c>
      <c r="E84" t="s">
        <v>95</v>
      </c>
      <c r="F84" t="s">
        <v>85</v>
      </c>
      <c r="G84" s="45">
        <v>1.04</v>
      </c>
      <c r="H84" s="196">
        <v>10</v>
      </c>
      <c r="I84" s="196">
        <v>10</v>
      </c>
      <c r="J84" s="196">
        <v>0.4</v>
      </c>
      <c r="K84" s="196">
        <v>109.91</v>
      </c>
      <c r="L84" t="s">
        <v>60</v>
      </c>
      <c r="M84" s="44"/>
      <c r="N84" s="1"/>
      <c r="O84"/>
      <c r="P84"/>
      <c r="Q84" s="44"/>
      <c r="R84" s="1"/>
      <c r="S84"/>
      <c r="T84"/>
    </row>
    <row r="85" spans="1:20" ht="14.4" x14ac:dyDescent="0.3">
      <c r="A85">
        <v>76</v>
      </c>
      <c r="B85" s="1">
        <v>44195</v>
      </c>
      <c r="C85" t="s">
        <v>182</v>
      </c>
      <c r="D85" t="s">
        <v>206</v>
      </c>
      <c r="E85" t="s">
        <v>112</v>
      </c>
      <c r="F85" t="s">
        <v>93</v>
      </c>
      <c r="G85" s="45">
        <v>1.03</v>
      </c>
      <c r="H85" s="196">
        <v>10</v>
      </c>
      <c r="I85" s="196">
        <v>0.3</v>
      </c>
      <c r="J85" s="196">
        <v>-0.3</v>
      </c>
      <c r="K85" s="196">
        <v>109.61</v>
      </c>
      <c r="L85" t="s">
        <v>60</v>
      </c>
      <c r="M85" s="44"/>
      <c r="N85" s="1"/>
      <c r="O85"/>
      <c r="P85"/>
      <c r="Q85" s="44"/>
      <c r="R85" s="1"/>
      <c r="S85"/>
      <c r="T85"/>
    </row>
    <row r="86" spans="1:20" ht="14.4" x14ac:dyDescent="0.3">
      <c r="A86">
        <v>77</v>
      </c>
      <c r="B86" s="1">
        <v>44195</v>
      </c>
      <c r="C86" t="s">
        <v>182</v>
      </c>
      <c r="D86" t="s">
        <v>206</v>
      </c>
      <c r="E86" t="s">
        <v>112</v>
      </c>
      <c r="F86" t="s">
        <v>93</v>
      </c>
      <c r="G86" s="45">
        <v>1.07</v>
      </c>
      <c r="H86" s="196">
        <v>7.02</v>
      </c>
      <c r="I86" s="196">
        <v>0.49</v>
      </c>
      <c r="J86" s="196">
        <v>-0.5</v>
      </c>
      <c r="K86" s="196">
        <v>109.11</v>
      </c>
      <c r="L86" t="s">
        <v>60</v>
      </c>
      <c r="M86" s="44"/>
      <c r="N86" s="1"/>
      <c r="O86"/>
      <c r="P86"/>
      <c r="Q86" s="44"/>
      <c r="R86" s="1"/>
      <c r="S86"/>
      <c r="T86"/>
    </row>
    <row r="87" spans="1:20" ht="14.4" x14ac:dyDescent="0.3">
      <c r="A87">
        <v>78</v>
      </c>
      <c r="B87" s="1">
        <v>44195</v>
      </c>
      <c r="C87" t="s">
        <v>182</v>
      </c>
      <c r="D87" t="s">
        <v>206</v>
      </c>
      <c r="E87" t="s">
        <v>119</v>
      </c>
      <c r="F87" t="s">
        <v>85</v>
      </c>
      <c r="G87" s="45">
        <v>1.06</v>
      </c>
      <c r="H87" s="196">
        <v>10</v>
      </c>
      <c r="I87" s="196">
        <v>10</v>
      </c>
      <c r="J87" s="196">
        <v>0.6</v>
      </c>
      <c r="K87" s="196">
        <v>109.71</v>
      </c>
      <c r="L87" t="s">
        <v>111</v>
      </c>
      <c r="M87" s="44"/>
      <c r="N87" s="1"/>
      <c r="O87"/>
      <c r="P87"/>
      <c r="Q87" s="44"/>
      <c r="R87" s="1"/>
      <c r="S87"/>
      <c r="T87"/>
    </row>
    <row r="88" spans="1:20" ht="14.4" x14ac:dyDescent="0.3">
      <c r="A88">
        <v>79</v>
      </c>
      <c r="B88" s="1">
        <v>44195</v>
      </c>
      <c r="C88" t="s">
        <v>182</v>
      </c>
      <c r="D88" t="s">
        <v>206</v>
      </c>
      <c r="E88" t="s">
        <v>114</v>
      </c>
      <c r="F88" t="s">
        <v>93</v>
      </c>
      <c r="G88" s="45">
        <v>1.02</v>
      </c>
      <c r="H88" s="196">
        <v>13</v>
      </c>
      <c r="I88" s="196">
        <v>0.26</v>
      </c>
      <c r="J88" s="196">
        <v>-0.26</v>
      </c>
      <c r="K88" s="196">
        <v>109.45</v>
      </c>
      <c r="L88" t="s">
        <v>111</v>
      </c>
      <c r="M88" s="44"/>
      <c r="N88" s="1"/>
      <c r="O88"/>
      <c r="P88"/>
      <c r="Q88" s="44"/>
      <c r="R88" s="1"/>
      <c r="S88"/>
      <c r="T88"/>
    </row>
    <row r="89" spans="1:20" ht="14.4" x14ac:dyDescent="0.3">
      <c r="A89">
        <v>80</v>
      </c>
      <c r="B89" s="1">
        <v>44195</v>
      </c>
      <c r="C89" t="s">
        <v>182</v>
      </c>
      <c r="D89" t="s">
        <v>206</v>
      </c>
      <c r="E89" t="s">
        <v>119</v>
      </c>
      <c r="F89" t="s">
        <v>85</v>
      </c>
      <c r="G89" s="45">
        <v>1.0900000000000001</v>
      </c>
      <c r="H89" s="196">
        <v>10</v>
      </c>
      <c r="I89" s="196">
        <v>10</v>
      </c>
      <c r="J89" s="196">
        <v>0.9</v>
      </c>
      <c r="K89" s="196">
        <v>110.35</v>
      </c>
      <c r="L89" t="s">
        <v>111</v>
      </c>
      <c r="M89" s="44"/>
      <c r="N89" s="1"/>
      <c r="O89"/>
      <c r="P89"/>
      <c r="Q89" s="44"/>
      <c r="R89" s="1"/>
      <c r="S89"/>
      <c r="T89"/>
    </row>
    <row r="90" spans="1:20" ht="14.4" x14ac:dyDescent="0.3">
      <c r="A90">
        <v>81</v>
      </c>
      <c r="B90" s="1">
        <v>44195</v>
      </c>
      <c r="C90" t="s">
        <v>182</v>
      </c>
      <c r="D90" t="s">
        <v>206</v>
      </c>
      <c r="E90" t="s">
        <v>114</v>
      </c>
      <c r="F90" t="s">
        <v>93</v>
      </c>
      <c r="G90" s="45">
        <v>1.03</v>
      </c>
      <c r="H90" s="196">
        <v>7</v>
      </c>
      <c r="I90" s="196">
        <v>0.21</v>
      </c>
      <c r="J90" s="196">
        <v>-0.25</v>
      </c>
      <c r="K90" s="196">
        <v>110.1</v>
      </c>
      <c r="L90" t="s">
        <v>111</v>
      </c>
      <c r="M90" s="44"/>
      <c r="N90" s="1"/>
      <c r="O90"/>
      <c r="P90"/>
      <c r="Q90" s="44"/>
      <c r="R90" s="1"/>
      <c r="S90"/>
      <c r="T90"/>
    </row>
    <row r="91" spans="1:20" ht="14.4" x14ac:dyDescent="0.3">
      <c r="A91">
        <v>82</v>
      </c>
      <c r="B91" s="1">
        <v>44195</v>
      </c>
      <c r="C91" t="s">
        <v>182</v>
      </c>
      <c r="D91" t="s">
        <v>206</v>
      </c>
      <c r="E91" t="s">
        <v>97</v>
      </c>
      <c r="F91" t="s">
        <v>85</v>
      </c>
      <c r="G91" s="45">
        <v>1.1100000000000001</v>
      </c>
      <c r="H91" s="196">
        <v>8</v>
      </c>
      <c r="I91" s="196">
        <v>8</v>
      </c>
      <c r="J91" s="196">
        <v>0.88</v>
      </c>
      <c r="K91" s="196">
        <v>110.98</v>
      </c>
      <c r="L91" t="s">
        <v>79</v>
      </c>
      <c r="M91" s="44"/>
      <c r="N91" s="1"/>
      <c r="O91"/>
      <c r="P91"/>
      <c r="Q91" s="44"/>
      <c r="R91" s="1"/>
      <c r="S91"/>
      <c r="T91"/>
    </row>
    <row r="92" spans="1:20" ht="14.4" x14ac:dyDescent="0.3">
      <c r="A92">
        <v>83</v>
      </c>
      <c r="B92" s="1">
        <v>44195</v>
      </c>
      <c r="C92" t="s">
        <v>182</v>
      </c>
      <c r="D92" t="s">
        <v>206</v>
      </c>
      <c r="E92" t="s">
        <v>98</v>
      </c>
      <c r="F92" t="s">
        <v>93</v>
      </c>
      <c r="G92" s="45">
        <v>1.0900000000000001</v>
      </c>
      <c r="H92" s="196">
        <v>8.1</v>
      </c>
      <c r="I92" s="196">
        <v>0.73</v>
      </c>
      <c r="J92" s="196">
        <v>-0.73</v>
      </c>
      <c r="K92" s="196">
        <v>110.25</v>
      </c>
      <c r="L92" t="s">
        <v>79</v>
      </c>
      <c r="M92" s="44"/>
      <c r="N92" s="1"/>
      <c r="O92"/>
      <c r="P92"/>
      <c r="Q92" s="44"/>
      <c r="R92" s="1"/>
      <c r="S92"/>
      <c r="T92"/>
    </row>
    <row r="93" spans="1:20" ht="14.4" x14ac:dyDescent="0.3">
      <c r="A93">
        <v>84</v>
      </c>
      <c r="B93" s="1">
        <v>44195</v>
      </c>
      <c r="C93" t="s">
        <v>182</v>
      </c>
      <c r="D93" t="s">
        <v>206</v>
      </c>
      <c r="E93" t="s">
        <v>98</v>
      </c>
      <c r="F93" t="s">
        <v>93</v>
      </c>
      <c r="G93" s="45">
        <v>1.1599999999999999</v>
      </c>
      <c r="H93" s="196">
        <v>10.5</v>
      </c>
      <c r="I93" s="196">
        <v>1.68</v>
      </c>
      <c r="J93" s="196">
        <v>-1.68</v>
      </c>
      <c r="K93" s="196">
        <v>108.57</v>
      </c>
      <c r="L93" t="s">
        <v>79</v>
      </c>
      <c r="M93" s="44"/>
      <c r="N93" s="1"/>
      <c r="O93"/>
      <c r="P93"/>
      <c r="Q93" s="44"/>
      <c r="R93" s="1"/>
      <c r="S93"/>
      <c r="T93"/>
    </row>
    <row r="94" spans="1:20" ht="14.4" x14ac:dyDescent="0.3">
      <c r="A94">
        <v>85</v>
      </c>
      <c r="B94" s="1">
        <v>44195</v>
      </c>
      <c r="C94" t="s">
        <v>182</v>
      </c>
      <c r="D94" t="s">
        <v>206</v>
      </c>
      <c r="E94" t="s">
        <v>98</v>
      </c>
      <c r="F94" t="s">
        <v>93</v>
      </c>
      <c r="G94" s="45">
        <v>1.04</v>
      </c>
      <c r="H94" s="196">
        <v>7</v>
      </c>
      <c r="I94" s="196">
        <v>0.28000000000000003</v>
      </c>
      <c r="J94" s="196">
        <v>-0.28000000000000003</v>
      </c>
      <c r="K94" s="196">
        <v>108.29</v>
      </c>
      <c r="L94" t="s">
        <v>79</v>
      </c>
      <c r="M94" s="44"/>
      <c r="N94" s="1"/>
      <c r="O94"/>
      <c r="P94"/>
      <c r="Q94" s="44"/>
      <c r="R94" s="1"/>
      <c r="S94"/>
      <c r="T94"/>
    </row>
    <row r="95" spans="1:20" ht="14.4" x14ac:dyDescent="0.3">
      <c r="A95">
        <v>86</v>
      </c>
      <c r="B95" s="1">
        <v>44195</v>
      </c>
      <c r="C95" t="s">
        <v>182</v>
      </c>
      <c r="D95" t="s">
        <v>206</v>
      </c>
      <c r="E95" t="s">
        <v>97</v>
      </c>
      <c r="F95" t="s">
        <v>85</v>
      </c>
      <c r="G95" s="45">
        <v>1.28</v>
      </c>
      <c r="H95" s="196">
        <v>7</v>
      </c>
      <c r="I95" s="196">
        <v>7</v>
      </c>
      <c r="J95" s="196">
        <v>1.96</v>
      </c>
      <c r="K95" s="196">
        <v>110.25</v>
      </c>
      <c r="L95" t="s">
        <v>79</v>
      </c>
      <c r="M95" s="44"/>
      <c r="N95" s="1"/>
      <c r="O95"/>
      <c r="P95"/>
      <c r="Q95" s="44"/>
      <c r="R95" s="1"/>
      <c r="S95"/>
      <c r="T95"/>
    </row>
    <row r="96" spans="1:20" ht="14.4" x14ac:dyDescent="0.3">
      <c r="A96">
        <v>87</v>
      </c>
      <c r="B96" s="1">
        <v>44195</v>
      </c>
      <c r="C96" t="s">
        <v>182</v>
      </c>
      <c r="D96" t="s">
        <v>206</v>
      </c>
      <c r="E96" t="s">
        <v>98</v>
      </c>
      <c r="F96" t="s">
        <v>93</v>
      </c>
      <c r="G96" s="45">
        <v>1.21</v>
      </c>
      <c r="H96" s="196">
        <v>7.2</v>
      </c>
      <c r="I96" s="196">
        <v>1.51</v>
      </c>
      <c r="J96" s="196">
        <v>-1.51</v>
      </c>
      <c r="K96" s="196">
        <v>108.74</v>
      </c>
      <c r="L96" t="s">
        <v>79</v>
      </c>
      <c r="M96" s="44"/>
      <c r="N96" s="1"/>
      <c r="O96"/>
      <c r="P96"/>
      <c r="Q96" s="44"/>
      <c r="R96" s="1"/>
      <c r="S96"/>
      <c r="T96"/>
    </row>
    <row r="97" spans="1:20" ht="14.4" x14ac:dyDescent="0.3">
      <c r="A97">
        <v>88</v>
      </c>
      <c r="B97" s="1">
        <v>44195</v>
      </c>
      <c r="C97" t="s">
        <v>182</v>
      </c>
      <c r="D97" t="s">
        <v>206</v>
      </c>
      <c r="E97" t="s">
        <v>98</v>
      </c>
      <c r="F97" t="s">
        <v>93</v>
      </c>
      <c r="G97" s="45">
        <v>1.25</v>
      </c>
      <c r="H97" s="196">
        <v>7.01</v>
      </c>
      <c r="I97" s="196">
        <v>1.75</v>
      </c>
      <c r="J97" s="196">
        <v>-1.75</v>
      </c>
      <c r="K97" s="196">
        <v>106.99</v>
      </c>
      <c r="L97" t="s">
        <v>79</v>
      </c>
      <c r="M97" s="44"/>
      <c r="N97" s="1"/>
      <c r="O97"/>
      <c r="P97"/>
      <c r="Q97" s="44"/>
      <c r="R97" s="1"/>
      <c r="S97"/>
      <c r="T97"/>
    </row>
    <row r="98" spans="1:20" ht="14.4" x14ac:dyDescent="0.3">
      <c r="A98">
        <v>89</v>
      </c>
      <c r="B98" s="1">
        <v>44195</v>
      </c>
      <c r="C98" t="s">
        <v>182</v>
      </c>
      <c r="D98" t="s">
        <v>206</v>
      </c>
      <c r="E98" t="s">
        <v>97</v>
      </c>
      <c r="F98" t="s">
        <v>85</v>
      </c>
      <c r="G98" s="45">
        <v>1.24</v>
      </c>
      <c r="H98" s="196">
        <v>7</v>
      </c>
      <c r="I98" s="196">
        <v>7</v>
      </c>
      <c r="J98" s="196">
        <v>1.68</v>
      </c>
      <c r="K98" s="196">
        <v>108.67</v>
      </c>
      <c r="L98" t="s">
        <v>79</v>
      </c>
      <c r="M98" s="44"/>
      <c r="N98" s="1"/>
      <c r="O98"/>
      <c r="P98"/>
      <c r="Q98" s="44"/>
      <c r="R98" s="1"/>
      <c r="S98"/>
      <c r="T98"/>
    </row>
    <row r="99" spans="1:20" ht="14.4" x14ac:dyDescent="0.3">
      <c r="A99">
        <v>90</v>
      </c>
      <c r="B99" s="1">
        <v>44195</v>
      </c>
      <c r="C99" t="s">
        <v>182</v>
      </c>
      <c r="D99" t="s">
        <v>206</v>
      </c>
      <c r="E99" t="s">
        <v>97</v>
      </c>
      <c r="F99" t="s">
        <v>85</v>
      </c>
      <c r="G99" s="45">
        <v>1.05</v>
      </c>
      <c r="H99" s="196">
        <v>7</v>
      </c>
      <c r="I99" s="196">
        <v>7</v>
      </c>
      <c r="J99" s="196">
        <v>0.35</v>
      </c>
      <c r="K99" s="196">
        <v>109.02</v>
      </c>
      <c r="L99" t="s">
        <v>79</v>
      </c>
      <c r="M99" s="44"/>
      <c r="N99" s="1"/>
      <c r="O99"/>
      <c r="P99"/>
      <c r="Q99" s="44"/>
      <c r="R99" s="1"/>
      <c r="S99"/>
      <c r="T99"/>
    </row>
    <row r="100" spans="1:20" ht="14.4" x14ac:dyDescent="0.3">
      <c r="A100">
        <v>91</v>
      </c>
      <c r="B100" s="1">
        <v>44195</v>
      </c>
      <c r="C100" t="s">
        <v>182</v>
      </c>
      <c r="D100" t="s">
        <v>206</v>
      </c>
      <c r="E100" t="s">
        <v>97</v>
      </c>
      <c r="F100" t="s">
        <v>85</v>
      </c>
      <c r="G100" s="45">
        <v>1.06</v>
      </c>
      <c r="H100" s="196">
        <v>7</v>
      </c>
      <c r="I100" s="196">
        <v>7</v>
      </c>
      <c r="J100" s="196">
        <v>0.42</v>
      </c>
      <c r="K100" s="196">
        <v>109.44</v>
      </c>
      <c r="L100" t="s">
        <v>79</v>
      </c>
      <c r="M100" s="44"/>
      <c r="N100" s="1"/>
      <c r="O100"/>
      <c r="P100"/>
      <c r="Q100" s="44"/>
      <c r="R100" s="1"/>
      <c r="S100"/>
      <c r="T100"/>
    </row>
    <row r="101" spans="1:20" ht="14.4" x14ac:dyDescent="0.3">
      <c r="A101">
        <v>92</v>
      </c>
      <c r="B101" s="1">
        <v>44195</v>
      </c>
      <c r="C101" t="s">
        <v>182</v>
      </c>
      <c r="D101" t="s">
        <v>206</v>
      </c>
      <c r="E101" t="s">
        <v>98</v>
      </c>
      <c r="F101" t="s">
        <v>93</v>
      </c>
      <c r="G101" s="45">
        <v>1.0900000000000001</v>
      </c>
      <c r="H101" s="196">
        <v>7.1</v>
      </c>
      <c r="I101" s="196">
        <v>0.64</v>
      </c>
      <c r="J101" s="196">
        <v>-0.64</v>
      </c>
      <c r="K101" s="196">
        <v>108.8</v>
      </c>
      <c r="L101" t="s">
        <v>79</v>
      </c>
      <c r="M101" s="44"/>
      <c r="N101" s="1"/>
      <c r="O101"/>
      <c r="P101"/>
      <c r="Q101" s="44"/>
      <c r="R101" s="1"/>
      <c r="S101"/>
      <c r="T101"/>
    </row>
    <row r="102" spans="1:20" ht="14.4" x14ac:dyDescent="0.3">
      <c r="A102">
        <v>93</v>
      </c>
      <c r="B102" s="1">
        <v>44195</v>
      </c>
      <c r="C102" t="s">
        <v>182</v>
      </c>
      <c r="D102" t="s">
        <v>206</v>
      </c>
      <c r="E102" t="s">
        <v>98</v>
      </c>
      <c r="F102" t="s">
        <v>93</v>
      </c>
      <c r="G102" s="45">
        <v>1.03</v>
      </c>
      <c r="H102" s="196">
        <v>7</v>
      </c>
      <c r="I102" s="196">
        <v>0.21</v>
      </c>
      <c r="J102" s="196">
        <v>-0.21</v>
      </c>
      <c r="K102" s="196">
        <v>108.59</v>
      </c>
      <c r="L102" t="s">
        <v>79</v>
      </c>
      <c r="M102" s="44"/>
      <c r="N102" s="1"/>
      <c r="O102"/>
      <c r="P102"/>
      <c r="Q102" s="44"/>
      <c r="R102" s="1"/>
      <c r="S102"/>
      <c r="T102"/>
    </row>
    <row r="103" spans="1:20" ht="14.4" x14ac:dyDescent="0.3">
      <c r="A103">
        <v>94</v>
      </c>
      <c r="B103" s="1">
        <v>44195</v>
      </c>
      <c r="C103" t="s">
        <v>182</v>
      </c>
      <c r="D103" t="s">
        <v>206</v>
      </c>
      <c r="E103" t="s">
        <v>97</v>
      </c>
      <c r="F103" t="s">
        <v>85</v>
      </c>
      <c r="G103" s="45">
        <v>1.1299999999999999</v>
      </c>
      <c r="H103" s="196">
        <v>7</v>
      </c>
      <c r="I103" s="196">
        <v>7</v>
      </c>
      <c r="J103" s="196">
        <v>0.91</v>
      </c>
      <c r="K103" s="196">
        <v>109.5</v>
      </c>
      <c r="L103" t="s">
        <v>79</v>
      </c>
      <c r="M103" s="44"/>
      <c r="N103" s="1"/>
      <c r="O103"/>
      <c r="P103"/>
      <c r="Q103" s="44"/>
      <c r="R103" s="1"/>
      <c r="S103"/>
      <c r="T103"/>
    </row>
    <row r="104" spans="1:20" ht="14.4" x14ac:dyDescent="0.3">
      <c r="A104">
        <v>95</v>
      </c>
      <c r="B104" s="1">
        <v>44195</v>
      </c>
      <c r="C104" t="s">
        <v>182</v>
      </c>
      <c r="D104" t="s">
        <v>206</v>
      </c>
      <c r="E104" t="s">
        <v>97</v>
      </c>
      <c r="F104" t="s">
        <v>85</v>
      </c>
      <c r="G104" s="45">
        <v>1.19</v>
      </c>
      <c r="H104" s="196">
        <v>10</v>
      </c>
      <c r="I104" s="196">
        <v>10</v>
      </c>
      <c r="J104" s="196">
        <v>1.85</v>
      </c>
      <c r="K104" s="196">
        <v>111.35</v>
      </c>
      <c r="L104" t="s">
        <v>79</v>
      </c>
      <c r="M104" s="44"/>
      <c r="N104" s="1"/>
      <c r="O104"/>
      <c r="P104"/>
      <c r="Q104" s="44"/>
      <c r="R104" s="1"/>
      <c r="S104"/>
      <c r="T104"/>
    </row>
    <row r="105" spans="1:20" ht="14.4" x14ac:dyDescent="0.3">
      <c r="A105">
        <v>96</v>
      </c>
      <c r="B105" s="1">
        <v>44195</v>
      </c>
      <c r="C105" t="s">
        <v>182</v>
      </c>
      <c r="D105" t="s">
        <v>206</v>
      </c>
      <c r="E105" t="s">
        <v>113</v>
      </c>
      <c r="F105" t="s">
        <v>85</v>
      </c>
      <c r="G105" s="45">
        <v>1.2</v>
      </c>
      <c r="H105" s="196">
        <v>7</v>
      </c>
      <c r="I105" s="196">
        <v>7</v>
      </c>
      <c r="J105" s="196">
        <v>1.4</v>
      </c>
      <c r="K105" s="196">
        <v>112.75</v>
      </c>
      <c r="L105" t="s">
        <v>77</v>
      </c>
      <c r="M105" s="44"/>
      <c r="N105" s="1"/>
      <c r="O105"/>
      <c r="P105"/>
      <c r="Q105" s="44"/>
      <c r="R105" s="1"/>
      <c r="S105"/>
      <c r="T105"/>
    </row>
    <row r="106" spans="1:20" ht="14.4" x14ac:dyDescent="0.3">
      <c r="A106">
        <v>97</v>
      </c>
      <c r="B106" s="1">
        <v>44195</v>
      </c>
      <c r="C106" t="s">
        <v>182</v>
      </c>
      <c r="D106" t="s">
        <v>206</v>
      </c>
      <c r="E106" t="s">
        <v>113</v>
      </c>
      <c r="F106" t="s">
        <v>85</v>
      </c>
      <c r="G106" s="45">
        <v>1.1000000000000001</v>
      </c>
      <c r="H106" s="196">
        <v>7</v>
      </c>
      <c r="I106" s="196">
        <v>7</v>
      </c>
      <c r="J106" s="196">
        <v>0.7</v>
      </c>
      <c r="K106" s="196">
        <v>113.45</v>
      </c>
      <c r="L106" t="s">
        <v>77</v>
      </c>
      <c r="M106" s="44"/>
      <c r="N106" s="1"/>
      <c r="O106"/>
      <c r="P106"/>
      <c r="Q106" s="44"/>
      <c r="R106" s="1"/>
      <c r="S106"/>
      <c r="T106"/>
    </row>
    <row r="107" spans="1:20" ht="14.4" x14ac:dyDescent="0.3">
      <c r="A107">
        <v>98</v>
      </c>
      <c r="B107" s="1">
        <v>44195</v>
      </c>
      <c r="C107" t="s">
        <v>182</v>
      </c>
      <c r="D107" t="s">
        <v>206</v>
      </c>
      <c r="E107" t="s">
        <v>172</v>
      </c>
      <c r="F107" t="s">
        <v>93</v>
      </c>
      <c r="G107" s="45">
        <v>1.17</v>
      </c>
      <c r="H107" s="196">
        <v>7.17</v>
      </c>
      <c r="I107" s="196">
        <v>1.22</v>
      </c>
      <c r="J107" s="196">
        <v>-1.22</v>
      </c>
      <c r="K107" s="196">
        <v>112.23</v>
      </c>
      <c r="L107" t="s">
        <v>77</v>
      </c>
      <c r="M107" s="44"/>
      <c r="N107" s="1"/>
      <c r="O107"/>
      <c r="P107"/>
      <c r="Q107" s="44"/>
      <c r="R107" s="1"/>
      <c r="S107"/>
      <c r="T107"/>
    </row>
    <row r="108" spans="1:20" ht="14.4" x14ac:dyDescent="0.3">
      <c r="A108">
        <v>99</v>
      </c>
      <c r="B108" s="1">
        <v>44195</v>
      </c>
      <c r="C108" t="s">
        <v>182</v>
      </c>
      <c r="D108" t="s">
        <v>206</v>
      </c>
      <c r="E108" t="s">
        <v>94</v>
      </c>
      <c r="F108" t="s">
        <v>93</v>
      </c>
      <c r="G108" s="45">
        <v>1.56</v>
      </c>
      <c r="H108" s="196">
        <v>7</v>
      </c>
      <c r="I108" s="196">
        <v>3.92</v>
      </c>
      <c r="J108" s="196">
        <v>-3.92</v>
      </c>
      <c r="K108" s="196">
        <v>108.31</v>
      </c>
      <c r="L108" t="s">
        <v>77</v>
      </c>
      <c r="M108" s="44"/>
      <c r="N108" s="1"/>
      <c r="O108"/>
      <c r="P108"/>
      <c r="Q108" s="44"/>
      <c r="R108" s="1"/>
      <c r="S108"/>
      <c r="T108"/>
    </row>
    <row r="109" spans="1:20" ht="14.4" x14ac:dyDescent="0.3">
      <c r="A109">
        <v>100</v>
      </c>
      <c r="B109" s="1">
        <v>44195</v>
      </c>
      <c r="C109" t="s">
        <v>182</v>
      </c>
      <c r="D109" t="s">
        <v>206</v>
      </c>
      <c r="E109" t="s">
        <v>94</v>
      </c>
      <c r="F109" t="s">
        <v>93</v>
      </c>
      <c r="G109" s="45">
        <v>1.5</v>
      </c>
      <c r="H109" s="196">
        <v>7</v>
      </c>
      <c r="I109" s="196">
        <v>3.5</v>
      </c>
      <c r="J109" s="196">
        <v>-3.5</v>
      </c>
      <c r="K109" s="196">
        <v>104.81</v>
      </c>
      <c r="L109" t="s">
        <v>77</v>
      </c>
      <c r="M109" s="44"/>
      <c r="N109" s="1"/>
      <c r="O109"/>
      <c r="P109"/>
      <c r="Q109" s="44"/>
      <c r="R109" s="1"/>
      <c r="S109"/>
      <c r="T109"/>
    </row>
    <row r="110" spans="1:20" ht="14.4" x14ac:dyDescent="0.3">
      <c r="A110">
        <v>101</v>
      </c>
      <c r="B110" s="1">
        <v>44195</v>
      </c>
      <c r="C110" t="s">
        <v>182</v>
      </c>
      <c r="D110" t="s">
        <v>206</v>
      </c>
      <c r="E110" t="s">
        <v>113</v>
      </c>
      <c r="F110" t="s">
        <v>85</v>
      </c>
      <c r="G110" s="45">
        <v>1.59</v>
      </c>
      <c r="H110" s="196">
        <v>14</v>
      </c>
      <c r="I110" s="196">
        <v>14</v>
      </c>
      <c r="J110" s="196">
        <v>8.26</v>
      </c>
      <c r="K110" s="196">
        <v>113.07</v>
      </c>
      <c r="L110" t="s">
        <v>77</v>
      </c>
      <c r="M110" s="44"/>
      <c r="N110" s="1"/>
      <c r="O110"/>
      <c r="P110"/>
      <c r="Q110" s="44"/>
      <c r="R110" s="1"/>
      <c r="S110"/>
      <c r="T110"/>
    </row>
    <row r="111" spans="1:20" ht="14.4" x14ac:dyDescent="0.3">
      <c r="A111">
        <v>102</v>
      </c>
      <c r="B111" s="1">
        <v>44195</v>
      </c>
      <c r="C111" t="s">
        <v>182</v>
      </c>
      <c r="D111" t="s">
        <v>206</v>
      </c>
      <c r="E111" t="s">
        <v>94</v>
      </c>
      <c r="F111" t="s">
        <v>93</v>
      </c>
      <c r="G111" s="45">
        <v>1.24</v>
      </c>
      <c r="H111" s="196">
        <v>7</v>
      </c>
      <c r="I111" s="196">
        <v>1.68</v>
      </c>
      <c r="J111" s="196">
        <v>-1.68</v>
      </c>
      <c r="K111" s="196">
        <v>111.39</v>
      </c>
      <c r="L111" t="s">
        <v>77</v>
      </c>
      <c r="M111" s="44"/>
      <c r="N111" s="1"/>
      <c r="O111"/>
      <c r="P111"/>
      <c r="Q111" s="44"/>
      <c r="R111" s="1"/>
      <c r="S111"/>
      <c r="T111"/>
    </row>
    <row r="112" spans="1:20" ht="14.4" x14ac:dyDescent="0.3">
      <c r="A112">
        <v>103</v>
      </c>
      <c r="B112" s="1">
        <v>44195</v>
      </c>
      <c r="C112" t="s">
        <v>168</v>
      </c>
      <c r="D112" t="s">
        <v>207</v>
      </c>
      <c r="E112" t="s">
        <v>113</v>
      </c>
      <c r="F112" t="s">
        <v>85</v>
      </c>
      <c r="G112" s="45">
        <v>1.1000000000000001</v>
      </c>
      <c r="H112" s="196">
        <v>7</v>
      </c>
      <c r="I112" s="196">
        <v>7</v>
      </c>
      <c r="J112" s="196">
        <v>0.7</v>
      </c>
      <c r="K112" s="196">
        <v>112.09</v>
      </c>
      <c r="L112" t="s">
        <v>77</v>
      </c>
      <c r="M112" s="44"/>
      <c r="N112" s="1"/>
      <c r="O112"/>
      <c r="P112"/>
      <c r="Q112" s="44"/>
      <c r="R112" s="1"/>
      <c r="S112"/>
      <c r="T112"/>
    </row>
    <row r="113" spans="1:20" ht="14.4" x14ac:dyDescent="0.3">
      <c r="A113">
        <v>104</v>
      </c>
      <c r="B113" s="1">
        <v>44195</v>
      </c>
      <c r="C113" t="s">
        <v>168</v>
      </c>
      <c r="D113" t="s">
        <v>207</v>
      </c>
      <c r="E113" t="s">
        <v>94</v>
      </c>
      <c r="F113" t="s">
        <v>93</v>
      </c>
      <c r="G113" s="45">
        <v>1.08</v>
      </c>
      <c r="H113" s="196">
        <v>7</v>
      </c>
      <c r="I113" s="196">
        <v>0.56000000000000005</v>
      </c>
      <c r="J113" s="196">
        <v>-0.56999999999999995</v>
      </c>
      <c r="K113" s="196">
        <v>111.52</v>
      </c>
      <c r="L113" t="s">
        <v>77</v>
      </c>
      <c r="M113" s="44"/>
      <c r="N113" s="1"/>
      <c r="O113"/>
      <c r="P113"/>
      <c r="Q113" s="44"/>
      <c r="R113" s="1"/>
      <c r="S113"/>
      <c r="T113"/>
    </row>
    <row r="114" spans="1:20" ht="14.4" x14ac:dyDescent="0.3">
      <c r="A114">
        <v>105</v>
      </c>
      <c r="B114" s="1">
        <v>44195</v>
      </c>
      <c r="C114" t="s">
        <v>168</v>
      </c>
      <c r="D114" t="s">
        <v>207</v>
      </c>
      <c r="E114" t="s">
        <v>97</v>
      </c>
      <c r="F114" t="s">
        <v>85</v>
      </c>
      <c r="G114" s="45">
        <v>1.02</v>
      </c>
      <c r="H114" s="196">
        <v>7</v>
      </c>
      <c r="I114" s="196">
        <v>7</v>
      </c>
      <c r="J114" s="196">
        <v>0.14000000000000001</v>
      </c>
      <c r="K114" s="196">
        <v>111.66</v>
      </c>
      <c r="L114" t="s">
        <v>79</v>
      </c>
      <c r="M114" s="44"/>
      <c r="N114" s="1"/>
      <c r="O114"/>
      <c r="P114"/>
      <c r="Q114" s="44"/>
      <c r="R114" s="1"/>
      <c r="S114"/>
      <c r="T114"/>
    </row>
    <row r="115" spans="1:20" ht="14.4" x14ac:dyDescent="0.3">
      <c r="A115">
        <v>106</v>
      </c>
      <c r="B115" s="1">
        <v>44195</v>
      </c>
      <c r="C115" t="s">
        <v>168</v>
      </c>
      <c r="D115" t="s">
        <v>207</v>
      </c>
      <c r="E115" t="s">
        <v>97</v>
      </c>
      <c r="F115" t="s">
        <v>85</v>
      </c>
      <c r="G115" s="45">
        <v>1.08</v>
      </c>
      <c r="H115" s="196">
        <v>7</v>
      </c>
      <c r="I115" s="196">
        <v>7</v>
      </c>
      <c r="J115" s="196">
        <v>0.56000000000000005</v>
      </c>
      <c r="K115" s="196">
        <v>112.22</v>
      </c>
      <c r="L115" t="s">
        <v>79</v>
      </c>
      <c r="M115" s="44"/>
      <c r="N115" s="1"/>
      <c r="O115"/>
      <c r="P115"/>
      <c r="Q115" s="44"/>
      <c r="R115" s="1"/>
      <c r="S115"/>
      <c r="T115"/>
    </row>
    <row r="116" spans="1:20" ht="14.4" x14ac:dyDescent="0.3">
      <c r="A116">
        <v>107</v>
      </c>
      <c r="B116" s="1">
        <v>44195</v>
      </c>
      <c r="C116" t="s">
        <v>168</v>
      </c>
      <c r="D116" t="s">
        <v>207</v>
      </c>
      <c r="E116" t="s">
        <v>98</v>
      </c>
      <c r="F116" t="s">
        <v>93</v>
      </c>
      <c r="G116" s="45">
        <v>1.05</v>
      </c>
      <c r="H116" s="196">
        <v>7</v>
      </c>
      <c r="I116" s="196">
        <v>0.35</v>
      </c>
      <c r="J116" s="196">
        <v>-0.36</v>
      </c>
      <c r="K116" s="196">
        <v>111.86</v>
      </c>
      <c r="L116" t="s">
        <v>79</v>
      </c>
      <c r="M116" s="44"/>
      <c r="N116" s="1"/>
      <c r="O116"/>
      <c r="P116"/>
      <c r="Q116" s="44"/>
      <c r="R116" s="1"/>
      <c r="S116"/>
      <c r="T116"/>
    </row>
    <row r="117" spans="1:20" ht="14.4" x14ac:dyDescent="0.3">
      <c r="A117">
        <v>108</v>
      </c>
      <c r="B117" s="1">
        <v>44195</v>
      </c>
      <c r="C117" t="s">
        <v>168</v>
      </c>
      <c r="D117" t="s">
        <v>207</v>
      </c>
      <c r="E117" t="s">
        <v>127</v>
      </c>
      <c r="F117" t="s">
        <v>85</v>
      </c>
      <c r="G117" s="45">
        <v>1.03</v>
      </c>
      <c r="H117" s="196">
        <v>10</v>
      </c>
      <c r="I117" s="196">
        <v>10</v>
      </c>
      <c r="J117" s="196">
        <v>0.28999999999999998</v>
      </c>
      <c r="K117" s="196">
        <v>112.15</v>
      </c>
      <c r="L117" t="s">
        <v>57</v>
      </c>
      <c r="M117" s="44"/>
      <c r="N117" s="1"/>
      <c r="O117"/>
      <c r="P117"/>
      <c r="Q117" s="44"/>
      <c r="R117" s="1"/>
      <c r="S117"/>
      <c r="T117"/>
    </row>
    <row r="118" spans="1:20" ht="14.4" x14ac:dyDescent="0.3">
      <c r="A118">
        <v>109</v>
      </c>
      <c r="B118" s="1">
        <v>44196</v>
      </c>
      <c r="C118" t="s">
        <v>192</v>
      </c>
      <c r="D118" t="s">
        <v>208</v>
      </c>
      <c r="E118" t="s">
        <v>148</v>
      </c>
      <c r="F118" t="s">
        <v>93</v>
      </c>
      <c r="G118" s="45">
        <v>1.06</v>
      </c>
      <c r="H118" s="196">
        <v>7.19</v>
      </c>
      <c r="I118" s="196">
        <v>0.43</v>
      </c>
      <c r="J118" s="196">
        <v>-0.43</v>
      </c>
      <c r="K118" s="196">
        <v>111.72</v>
      </c>
      <c r="L118" t="s">
        <v>142</v>
      </c>
      <c r="M118" s="44"/>
      <c r="N118" s="1"/>
      <c r="O118"/>
      <c r="P118"/>
      <c r="Q118" s="44"/>
      <c r="R118" s="1"/>
      <c r="S118"/>
      <c r="T118"/>
    </row>
    <row r="119" spans="1:20" ht="14.4" x14ac:dyDescent="0.3">
      <c r="A119">
        <v>110</v>
      </c>
      <c r="B119" s="1">
        <v>44196</v>
      </c>
      <c r="C119" t="s">
        <v>192</v>
      </c>
      <c r="D119" t="s">
        <v>208</v>
      </c>
      <c r="E119" t="s">
        <v>143</v>
      </c>
      <c r="F119" t="s">
        <v>85</v>
      </c>
      <c r="G119" s="45">
        <v>1.0900000000000001</v>
      </c>
      <c r="H119" s="196">
        <v>7</v>
      </c>
      <c r="I119" s="196">
        <v>7</v>
      </c>
      <c r="J119" s="196">
        <v>0.62</v>
      </c>
      <c r="K119" s="196">
        <v>112.34</v>
      </c>
      <c r="L119" t="s">
        <v>142</v>
      </c>
      <c r="M119" s="44"/>
      <c r="N119" s="1"/>
      <c r="O119"/>
      <c r="P119"/>
      <c r="Q119" s="44"/>
      <c r="R119" s="1"/>
      <c r="S119"/>
      <c r="T119"/>
    </row>
    <row r="120" spans="1:20" ht="14.4" x14ac:dyDescent="0.3">
      <c r="A120">
        <v>111</v>
      </c>
      <c r="B120" s="1">
        <v>44196</v>
      </c>
      <c r="C120" t="s">
        <v>161</v>
      </c>
      <c r="D120" t="s">
        <v>209</v>
      </c>
      <c r="E120" t="s">
        <v>113</v>
      </c>
      <c r="F120" t="s">
        <v>85</v>
      </c>
      <c r="G120" s="45">
        <v>1.08</v>
      </c>
      <c r="H120" s="196">
        <v>10</v>
      </c>
      <c r="I120" s="196">
        <v>10</v>
      </c>
      <c r="J120" s="196">
        <v>0.77</v>
      </c>
      <c r="K120" s="196">
        <v>113.11</v>
      </c>
      <c r="L120" t="s">
        <v>77</v>
      </c>
      <c r="M120" s="44"/>
      <c r="N120" s="1"/>
      <c r="O120"/>
      <c r="P120"/>
      <c r="Q120" s="44"/>
      <c r="R120" s="1"/>
      <c r="S120"/>
      <c r="T120"/>
    </row>
    <row r="121" spans="1:20" ht="14.4" x14ac:dyDescent="0.3">
      <c r="A121">
        <v>112</v>
      </c>
      <c r="B121" s="1">
        <v>44196</v>
      </c>
      <c r="C121" t="s">
        <v>192</v>
      </c>
      <c r="D121" t="s">
        <v>210</v>
      </c>
      <c r="E121" t="s">
        <v>144</v>
      </c>
      <c r="F121" t="s">
        <v>93</v>
      </c>
      <c r="G121" s="45">
        <v>1.05</v>
      </c>
      <c r="H121" s="196">
        <v>7.01</v>
      </c>
      <c r="I121" s="196">
        <v>0.35</v>
      </c>
      <c r="J121" s="196">
        <v>-0.35</v>
      </c>
      <c r="K121" s="196">
        <v>112.76</v>
      </c>
      <c r="L121" t="s">
        <v>142</v>
      </c>
      <c r="M121" s="44"/>
      <c r="N121" s="1"/>
      <c r="O121"/>
      <c r="P121"/>
      <c r="Q121" s="44"/>
      <c r="R121" s="1"/>
      <c r="S121"/>
      <c r="T121"/>
    </row>
    <row r="122" spans="1:20" ht="14.4" x14ac:dyDescent="0.3">
      <c r="A122">
        <v>113</v>
      </c>
      <c r="B122" s="1">
        <v>44196</v>
      </c>
      <c r="C122" t="s">
        <v>192</v>
      </c>
      <c r="D122" t="s">
        <v>210</v>
      </c>
      <c r="E122" t="s">
        <v>148</v>
      </c>
      <c r="F122" t="s">
        <v>93</v>
      </c>
      <c r="G122" s="45">
        <v>1.1200000000000001</v>
      </c>
      <c r="H122" s="196">
        <v>10.53</v>
      </c>
      <c r="I122" s="196">
        <v>1.26</v>
      </c>
      <c r="J122" s="196">
        <v>-1.26</v>
      </c>
      <c r="K122" s="196">
        <v>111.5</v>
      </c>
      <c r="L122" t="s">
        <v>142</v>
      </c>
      <c r="M122" s="44"/>
      <c r="N122" s="1"/>
      <c r="O122"/>
      <c r="P122"/>
      <c r="Q122" s="44"/>
      <c r="R122" s="1"/>
      <c r="S122"/>
      <c r="T122"/>
    </row>
    <row r="123" spans="1:20" ht="14.4" x14ac:dyDescent="0.3">
      <c r="A123">
        <v>114</v>
      </c>
      <c r="B123" s="1">
        <v>44196</v>
      </c>
      <c r="C123" t="s">
        <v>192</v>
      </c>
      <c r="D123" t="s">
        <v>210</v>
      </c>
      <c r="E123" t="s">
        <v>143</v>
      </c>
      <c r="F123" t="s">
        <v>85</v>
      </c>
      <c r="G123" s="45">
        <v>1.07</v>
      </c>
      <c r="H123" s="196">
        <v>7</v>
      </c>
      <c r="I123" s="196">
        <v>7</v>
      </c>
      <c r="J123" s="196">
        <v>0.49</v>
      </c>
      <c r="K123" s="196">
        <v>111.99</v>
      </c>
      <c r="L123" t="s">
        <v>142</v>
      </c>
      <c r="M123" s="44"/>
      <c r="N123" s="1"/>
      <c r="O123"/>
      <c r="P123"/>
      <c r="Q123" s="44"/>
      <c r="R123" s="1"/>
      <c r="S123"/>
      <c r="T123"/>
    </row>
    <row r="124" spans="1:20" ht="14.4" x14ac:dyDescent="0.3">
      <c r="A124">
        <v>115</v>
      </c>
      <c r="B124" s="1">
        <v>44196</v>
      </c>
      <c r="C124" t="s">
        <v>192</v>
      </c>
      <c r="D124" t="s">
        <v>210</v>
      </c>
      <c r="E124" t="s">
        <v>143</v>
      </c>
      <c r="F124" t="s">
        <v>85</v>
      </c>
      <c r="G124" s="45">
        <v>1.18</v>
      </c>
      <c r="H124" s="196">
        <v>10</v>
      </c>
      <c r="I124" s="196">
        <v>10</v>
      </c>
      <c r="J124" s="196">
        <v>1.77</v>
      </c>
      <c r="K124" s="196">
        <v>113.76</v>
      </c>
      <c r="L124" t="s">
        <v>142</v>
      </c>
      <c r="M124" s="44"/>
      <c r="N124" s="1"/>
      <c r="O124"/>
      <c r="P124"/>
      <c r="Q124" s="44"/>
      <c r="R124" s="1"/>
      <c r="S124"/>
      <c r="T124"/>
    </row>
    <row r="125" spans="1:20" ht="14.4" x14ac:dyDescent="0.3">
      <c r="A125">
        <v>116</v>
      </c>
      <c r="B125" s="1">
        <v>44196</v>
      </c>
      <c r="C125" t="s">
        <v>192</v>
      </c>
      <c r="D125" t="s">
        <v>210</v>
      </c>
      <c r="E125" t="s">
        <v>95</v>
      </c>
      <c r="F125" t="s">
        <v>85</v>
      </c>
      <c r="G125" s="45">
        <v>1.02</v>
      </c>
      <c r="H125" s="196">
        <v>7</v>
      </c>
      <c r="I125" s="196">
        <v>7</v>
      </c>
      <c r="J125" s="196">
        <v>0.13</v>
      </c>
      <c r="K125" s="196">
        <v>113.89</v>
      </c>
      <c r="L125" t="s">
        <v>60</v>
      </c>
      <c r="M125" s="44"/>
      <c r="N125" s="1"/>
      <c r="O125"/>
      <c r="P125"/>
      <c r="Q125" s="44"/>
      <c r="R125" s="1"/>
      <c r="S125"/>
      <c r="T125"/>
    </row>
    <row r="126" spans="1:20" ht="14.4" x14ac:dyDescent="0.3">
      <c r="A126">
        <v>117</v>
      </c>
      <c r="B126" s="1">
        <v>44196</v>
      </c>
      <c r="C126" t="s">
        <v>192</v>
      </c>
      <c r="D126" t="s">
        <v>210</v>
      </c>
      <c r="E126" t="s">
        <v>113</v>
      </c>
      <c r="F126" t="s">
        <v>85</v>
      </c>
      <c r="G126" s="45">
        <v>1.05</v>
      </c>
      <c r="H126" s="196">
        <v>7</v>
      </c>
      <c r="I126" s="196">
        <v>7</v>
      </c>
      <c r="J126" s="196">
        <v>0.35</v>
      </c>
      <c r="K126" s="196">
        <v>114.24</v>
      </c>
      <c r="L126" t="s">
        <v>77</v>
      </c>
      <c r="M126" s="44"/>
      <c r="N126" s="1"/>
      <c r="O126"/>
      <c r="P126"/>
      <c r="Q126" s="44"/>
      <c r="R126" s="1"/>
      <c r="S126"/>
      <c r="T126"/>
    </row>
    <row r="127" spans="1:20" ht="14.4" x14ac:dyDescent="0.3">
      <c r="A127">
        <v>118</v>
      </c>
      <c r="B127" s="1">
        <v>44196</v>
      </c>
      <c r="C127" t="s">
        <v>192</v>
      </c>
      <c r="D127" t="s">
        <v>210</v>
      </c>
      <c r="E127" t="s">
        <v>94</v>
      </c>
      <c r="F127" t="s">
        <v>93</v>
      </c>
      <c r="G127" s="45">
        <v>1.03</v>
      </c>
      <c r="H127" s="196">
        <v>7</v>
      </c>
      <c r="I127" s="196">
        <v>0.21</v>
      </c>
      <c r="J127" s="196">
        <v>-0.22</v>
      </c>
      <c r="K127" s="196">
        <v>114.02</v>
      </c>
      <c r="L127" t="s">
        <v>77</v>
      </c>
      <c r="M127" s="44"/>
      <c r="N127" s="1"/>
      <c r="O127"/>
      <c r="P127"/>
      <c r="Q127" s="44"/>
      <c r="R127" s="1"/>
      <c r="S127"/>
      <c r="T127"/>
    </row>
    <row r="128" spans="1:20" ht="14.4" x14ac:dyDescent="0.3">
      <c r="A128">
        <v>119</v>
      </c>
      <c r="B128" s="1">
        <v>44196</v>
      </c>
      <c r="C128" t="s">
        <v>192</v>
      </c>
      <c r="D128" t="s">
        <v>210</v>
      </c>
      <c r="E128" t="s">
        <v>151</v>
      </c>
      <c r="F128" t="s">
        <v>93</v>
      </c>
      <c r="G128" s="45">
        <v>1.49</v>
      </c>
      <c r="H128" s="196">
        <v>7.01</v>
      </c>
      <c r="I128" s="196">
        <v>3.43</v>
      </c>
      <c r="J128" s="196">
        <v>-3.43</v>
      </c>
      <c r="K128" s="196">
        <v>110.59</v>
      </c>
      <c r="L128" t="s">
        <v>57</v>
      </c>
      <c r="M128" s="44"/>
      <c r="N128" s="1"/>
      <c r="O128"/>
      <c r="P128"/>
      <c r="Q128" s="44"/>
      <c r="R128" s="1"/>
      <c r="S128"/>
      <c r="T128"/>
    </row>
    <row r="129" spans="1:20" ht="14.4" x14ac:dyDescent="0.3">
      <c r="A129">
        <v>120</v>
      </c>
      <c r="B129" s="1">
        <v>44196</v>
      </c>
      <c r="C129" t="s">
        <v>192</v>
      </c>
      <c r="D129" t="s">
        <v>210</v>
      </c>
      <c r="E129" t="s">
        <v>145</v>
      </c>
      <c r="F129" t="s">
        <v>85</v>
      </c>
      <c r="G129" s="45">
        <v>1.56</v>
      </c>
      <c r="H129" s="196">
        <v>7</v>
      </c>
      <c r="I129" s="196">
        <v>7</v>
      </c>
      <c r="J129" s="196">
        <v>3.9</v>
      </c>
      <c r="K129" s="196">
        <v>114.49</v>
      </c>
      <c r="L129" t="s">
        <v>57</v>
      </c>
      <c r="M129" s="44"/>
      <c r="N129" s="1"/>
      <c r="O129"/>
      <c r="P129"/>
      <c r="Q129" s="44"/>
      <c r="R129" s="1"/>
      <c r="S129"/>
      <c r="T129"/>
    </row>
    <row r="130" spans="1:20" ht="14.4" x14ac:dyDescent="0.3">
      <c r="A130">
        <v>121</v>
      </c>
      <c r="B130" s="1">
        <v>44196</v>
      </c>
      <c r="C130" t="s">
        <v>186</v>
      </c>
      <c r="D130" t="s">
        <v>211</v>
      </c>
      <c r="E130" t="s">
        <v>149</v>
      </c>
      <c r="F130" t="s">
        <v>93</v>
      </c>
      <c r="G130" s="45">
        <v>1.18</v>
      </c>
      <c r="H130" s="196">
        <v>7.47</v>
      </c>
      <c r="I130" s="196">
        <v>1.34</v>
      </c>
      <c r="J130" s="196">
        <v>-1.34</v>
      </c>
      <c r="K130" s="196">
        <v>113.15</v>
      </c>
      <c r="L130" t="s">
        <v>75</v>
      </c>
      <c r="M130" s="44"/>
      <c r="N130" s="1"/>
      <c r="O130"/>
      <c r="P130"/>
      <c r="Q130" s="44"/>
      <c r="R130" s="1"/>
      <c r="S130"/>
      <c r="T130"/>
    </row>
    <row r="131" spans="1:20" ht="14.4" x14ac:dyDescent="0.3">
      <c r="A131">
        <v>122</v>
      </c>
      <c r="B131" s="1">
        <v>44196</v>
      </c>
      <c r="C131" t="s">
        <v>186</v>
      </c>
      <c r="D131" t="s">
        <v>211</v>
      </c>
      <c r="E131" t="s">
        <v>95</v>
      </c>
      <c r="F131" t="s">
        <v>85</v>
      </c>
      <c r="G131" s="45">
        <v>1.26</v>
      </c>
      <c r="H131" s="196">
        <v>7</v>
      </c>
      <c r="I131" s="196">
        <v>7</v>
      </c>
      <c r="J131" s="196">
        <v>1.8</v>
      </c>
      <c r="K131" s="196">
        <v>114.95</v>
      </c>
      <c r="L131" t="s">
        <v>75</v>
      </c>
      <c r="M131" s="44"/>
      <c r="N131" s="1"/>
      <c r="O131"/>
      <c r="P131"/>
      <c r="Q131" s="44"/>
      <c r="R131" s="1"/>
      <c r="S131"/>
      <c r="T131"/>
    </row>
    <row r="132" spans="1:20" ht="14.4" x14ac:dyDescent="0.3">
      <c r="A132">
        <v>123</v>
      </c>
      <c r="B132" s="1">
        <v>44196</v>
      </c>
      <c r="C132" t="s">
        <v>186</v>
      </c>
      <c r="D132" t="s">
        <v>211</v>
      </c>
      <c r="E132" t="s">
        <v>172</v>
      </c>
      <c r="F132" t="s">
        <v>93</v>
      </c>
      <c r="G132" s="45">
        <v>1.06</v>
      </c>
      <c r="H132" s="196">
        <v>7.26</v>
      </c>
      <c r="I132" s="196">
        <v>0.44</v>
      </c>
      <c r="J132" s="196">
        <v>-0.44</v>
      </c>
      <c r="K132" s="196">
        <v>114.51</v>
      </c>
      <c r="L132" t="s">
        <v>77</v>
      </c>
      <c r="M132" s="44"/>
      <c r="N132" s="1"/>
      <c r="O132"/>
      <c r="P132"/>
      <c r="Q132" s="44"/>
      <c r="R132" s="1"/>
      <c r="S132"/>
      <c r="T132"/>
    </row>
    <row r="133" spans="1:20" ht="14.4" x14ac:dyDescent="0.3">
      <c r="A133">
        <v>124</v>
      </c>
      <c r="B133" s="1">
        <v>44196</v>
      </c>
      <c r="C133" t="s">
        <v>186</v>
      </c>
      <c r="D133" t="s">
        <v>211</v>
      </c>
      <c r="E133" t="s">
        <v>113</v>
      </c>
      <c r="F133" t="s">
        <v>85</v>
      </c>
      <c r="G133" s="45">
        <v>1.1000000000000001</v>
      </c>
      <c r="H133" s="196">
        <v>7</v>
      </c>
      <c r="I133" s="196">
        <v>7</v>
      </c>
      <c r="J133" s="196">
        <v>0.7</v>
      </c>
      <c r="K133" s="196">
        <v>115.21</v>
      </c>
      <c r="L133" t="s">
        <v>77</v>
      </c>
      <c r="M133" s="44"/>
      <c r="N133" s="1"/>
      <c r="O133"/>
      <c r="P133"/>
      <c r="Q133" s="44"/>
      <c r="R133" s="1"/>
      <c r="S133"/>
      <c r="T133"/>
    </row>
    <row r="134" spans="1:20" ht="14.4" x14ac:dyDescent="0.3">
      <c r="A134">
        <v>125</v>
      </c>
      <c r="B134" s="1">
        <v>44196</v>
      </c>
      <c r="C134" t="s">
        <v>186</v>
      </c>
      <c r="D134" t="s">
        <v>211</v>
      </c>
      <c r="E134" t="s">
        <v>113</v>
      </c>
      <c r="F134" t="s">
        <v>85</v>
      </c>
      <c r="G134" s="45">
        <v>1.02</v>
      </c>
      <c r="H134" s="196">
        <v>7</v>
      </c>
      <c r="I134" s="196">
        <v>7</v>
      </c>
      <c r="J134" s="196">
        <v>0.12</v>
      </c>
      <c r="K134" s="196">
        <v>115.33</v>
      </c>
      <c r="L134" t="s">
        <v>77</v>
      </c>
      <c r="M134" s="44"/>
      <c r="N134" s="1"/>
      <c r="O134"/>
      <c r="P134"/>
      <c r="Q134" s="44"/>
      <c r="R134" s="1"/>
      <c r="S134"/>
      <c r="T134"/>
    </row>
    <row r="135" spans="1:20" ht="14.4" x14ac:dyDescent="0.3">
      <c r="A135">
        <v>126</v>
      </c>
      <c r="B135" s="1">
        <v>44196</v>
      </c>
      <c r="C135" t="s">
        <v>186</v>
      </c>
      <c r="D135" t="s">
        <v>211</v>
      </c>
      <c r="E135" t="s">
        <v>97</v>
      </c>
      <c r="F135" t="s">
        <v>85</v>
      </c>
      <c r="G135" s="45">
        <v>1.02</v>
      </c>
      <c r="H135" s="196">
        <v>7</v>
      </c>
      <c r="I135" s="196">
        <v>7</v>
      </c>
      <c r="J135" s="196">
        <v>0.13</v>
      </c>
      <c r="K135" s="196">
        <v>115.46</v>
      </c>
      <c r="L135" t="s">
        <v>79</v>
      </c>
      <c r="M135" s="44"/>
      <c r="N135" s="1"/>
      <c r="O135"/>
      <c r="P135"/>
      <c r="Q135" s="44"/>
      <c r="R135" s="1"/>
      <c r="S135"/>
      <c r="T135"/>
    </row>
    <row r="136" spans="1:20" ht="14.4" x14ac:dyDescent="0.3">
      <c r="A136">
        <v>127</v>
      </c>
      <c r="B136" s="1">
        <v>44196</v>
      </c>
      <c r="C136" t="s">
        <v>186</v>
      </c>
      <c r="D136" t="s">
        <v>211</v>
      </c>
      <c r="E136" t="s">
        <v>266</v>
      </c>
      <c r="F136" t="s">
        <v>93</v>
      </c>
      <c r="G136" s="45">
        <v>1.55</v>
      </c>
      <c r="H136" s="196">
        <v>7.01</v>
      </c>
      <c r="I136" s="196">
        <v>3.86</v>
      </c>
      <c r="J136" s="196">
        <v>-3.86</v>
      </c>
      <c r="K136" s="196">
        <v>111.6</v>
      </c>
      <c r="L136" t="s">
        <v>185</v>
      </c>
      <c r="M136" s="44"/>
      <c r="N136" s="1"/>
      <c r="O136"/>
      <c r="P136"/>
      <c r="Q136" s="44"/>
      <c r="R136" s="1"/>
      <c r="S136"/>
      <c r="T136"/>
    </row>
    <row r="137" spans="1:20" ht="14.4" x14ac:dyDescent="0.3">
      <c r="A137">
        <v>128</v>
      </c>
      <c r="B137" s="1">
        <v>44196</v>
      </c>
      <c r="C137" t="s">
        <v>186</v>
      </c>
      <c r="D137" t="s">
        <v>211</v>
      </c>
      <c r="E137" t="s">
        <v>177</v>
      </c>
      <c r="F137" t="s">
        <v>85</v>
      </c>
      <c r="G137" s="45">
        <v>1.59</v>
      </c>
      <c r="H137" s="196">
        <v>7</v>
      </c>
      <c r="I137" s="196">
        <v>7</v>
      </c>
      <c r="J137" s="196">
        <v>4.12</v>
      </c>
      <c r="K137" s="196">
        <v>115.72</v>
      </c>
      <c r="L137" t="s">
        <v>185</v>
      </c>
      <c r="M137" s="44"/>
      <c r="N137" s="1"/>
      <c r="O137"/>
      <c r="P137"/>
      <c r="Q137" s="44"/>
      <c r="R137" s="1"/>
      <c r="S137"/>
      <c r="T137"/>
    </row>
    <row r="138" spans="1:20" ht="14.4" x14ac:dyDescent="0.3">
      <c r="A138">
        <v>129</v>
      </c>
      <c r="B138" s="1">
        <v>44196</v>
      </c>
      <c r="C138" t="s">
        <v>186</v>
      </c>
      <c r="D138" t="s">
        <v>211</v>
      </c>
      <c r="E138" t="s">
        <v>127</v>
      </c>
      <c r="F138" t="s">
        <v>85</v>
      </c>
      <c r="G138" s="45">
        <v>1.0900000000000001</v>
      </c>
      <c r="H138" s="196">
        <v>7</v>
      </c>
      <c r="I138" s="196">
        <v>7</v>
      </c>
      <c r="J138" s="196">
        <v>0.63</v>
      </c>
      <c r="K138" s="196">
        <v>116.35</v>
      </c>
      <c r="L138" t="s">
        <v>57</v>
      </c>
      <c r="M138" s="44"/>
      <c r="N138" s="1"/>
      <c r="O138"/>
      <c r="P138"/>
      <c r="Q138" s="44"/>
      <c r="R138" s="1"/>
      <c r="S138"/>
      <c r="T138"/>
    </row>
    <row r="139" spans="1:20" ht="14.4" x14ac:dyDescent="0.3">
      <c r="A139">
        <v>130</v>
      </c>
      <c r="B139" s="1">
        <v>44196</v>
      </c>
      <c r="C139" t="s">
        <v>186</v>
      </c>
      <c r="D139" t="s">
        <v>211</v>
      </c>
      <c r="E139" t="s">
        <v>129</v>
      </c>
      <c r="F139" t="s">
        <v>93</v>
      </c>
      <c r="G139" s="45">
        <v>1.06</v>
      </c>
      <c r="H139" s="196">
        <v>7.01</v>
      </c>
      <c r="I139" s="196">
        <v>0.42</v>
      </c>
      <c r="J139" s="196">
        <v>-0.43</v>
      </c>
      <c r="K139" s="196">
        <v>115.92</v>
      </c>
      <c r="L139" t="s">
        <v>57</v>
      </c>
      <c r="M139" s="44"/>
      <c r="N139" s="1"/>
      <c r="O139"/>
      <c r="P139"/>
      <c r="Q139" s="44"/>
      <c r="R139" s="1"/>
      <c r="S139"/>
      <c r="T139"/>
    </row>
    <row r="140" spans="1:20" ht="14.4" x14ac:dyDescent="0.3">
      <c r="A140">
        <v>131</v>
      </c>
      <c r="B140" s="1">
        <v>44196</v>
      </c>
      <c r="C140" t="s">
        <v>175</v>
      </c>
      <c r="D140" t="s">
        <v>212</v>
      </c>
      <c r="E140" t="s">
        <v>267</v>
      </c>
      <c r="F140" t="s">
        <v>85</v>
      </c>
      <c r="G140" s="45">
        <v>1.0900000000000001</v>
      </c>
      <c r="H140" s="196">
        <v>7</v>
      </c>
      <c r="I140" s="196">
        <v>7</v>
      </c>
      <c r="J140" s="196">
        <v>0.6</v>
      </c>
      <c r="K140" s="196">
        <v>116.52</v>
      </c>
      <c r="L140" t="s">
        <v>156</v>
      </c>
      <c r="M140" s="44"/>
      <c r="N140" s="1"/>
      <c r="O140"/>
      <c r="P140"/>
      <c r="Q140" s="44"/>
      <c r="R140" s="1"/>
      <c r="S140"/>
      <c r="T140"/>
    </row>
    <row r="141" spans="1:20" ht="14.4" x14ac:dyDescent="0.3">
      <c r="A141">
        <v>132</v>
      </c>
      <c r="B141" s="1">
        <v>44196</v>
      </c>
      <c r="C141" t="s">
        <v>175</v>
      </c>
      <c r="D141" t="s">
        <v>212</v>
      </c>
      <c r="E141" t="s">
        <v>95</v>
      </c>
      <c r="F141" t="s">
        <v>85</v>
      </c>
      <c r="G141" s="45">
        <v>1.05</v>
      </c>
      <c r="H141" s="196">
        <v>7</v>
      </c>
      <c r="I141" s="196">
        <v>7</v>
      </c>
      <c r="J141" s="196">
        <v>0.35</v>
      </c>
      <c r="K141" s="196">
        <v>116.87</v>
      </c>
      <c r="L141" t="s">
        <v>60</v>
      </c>
      <c r="M141" s="44"/>
      <c r="N141" s="1"/>
      <c r="O141"/>
      <c r="P141"/>
      <c r="Q141" s="44"/>
      <c r="R141" s="1"/>
      <c r="S141"/>
      <c r="T141"/>
    </row>
    <row r="142" spans="1:20" ht="14.4" x14ac:dyDescent="0.3">
      <c r="A142">
        <v>133</v>
      </c>
      <c r="B142" s="1">
        <v>44196</v>
      </c>
      <c r="C142" t="s">
        <v>175</v>
      </c>
      <c r="D142" t="s">
        <v>212</v>
      </c>
      <c r="E142" t="s">
        <v>112</v>
      </c>
      <c r="F142" t="s">
        <v>93</v>
      </c>
      <c r="G142" s="45">
        <v>1.06</v>
      </c>
      <c r="H142" s="196">
        <v>14</v>
      </c>
      <c r="I142" s="196">
        <v>0.84</v>
      </c>
      <c r="J142" s="196">
        <v>-0.84</v>
      </c>
      <c r="K142" s="196">
        <v>116.03</v>
      </c>
      <c r="L142" t="s">
        <v>60</v>
      </c>
      <c r="M142" s="44"/>
      <c r="N142" s="1"/>
      <c r="O142"/>
      <c r="P142"/>
      <c r="Q142" s="44"/>
      <c r="R142" s="1"/>
      <c r="S142"/>
      <c r="T142"/>
    </row>
    <row r="143" spans="1:20" ht="14.4" x14ac:dyDescent="0.3">
      <c r="A143">
        <v>134</v>
      </c>
      <c r="B143" s="1">
        <v>44196</v>
      </c>
      <c r="C143" t="s">
        <v>175</v>
      </c>
      <c r="D143" t="s">
        <v>212</v>
      </c>
      <c r="E143" t="s">
        <v>95</v>
      </c>
      <c r="F143" t="s">
        <v>85</v>
      </c>
      <c r="G143" s="45">
        <v>1.1100000000000001</v>
      </c>
      <c r="H143" s="196">
        <v>7</v>
      </c>
      <c r="I143" s="196">
        <v>7</v>
      </c>
      <c r="J143" s="196">
        <v>0.76</v>
      </c>
      <c r="K143" s="196">
        <v>116.79</v>
      </c>
      <c r="L143" t="s">
        <v>60</v>
      </c>
      <c r="M143" s="44"/>
      <c r="N143" s="1"/>
      <c r="O143"/>
      <c r="P143"/>
      <c r="Q143" s="44"/>
      <c r="R143" s="1"/>
      <c r="S143"/>
      <c r="T143"/>
    </row>
    <row r="144" spans="1:20" ht="14.4" x14ac:dyDescent="0.3">
      <c r="A144">
        <v>135</v>
      </c>
      <c r="B144" s="1">
        <v>44196</v>
      </c>
      <c r="C144" t="s">
        <v>175</v>
      </c>
      <c r="D144" t="s">
        <v>212</v>
      </c>
      <c r="E144" t="s">
        <v>143</v>
      </c>
      <c r="F144" t="s">
        <v>85</v>
      </c>
      <c r="G144" s="45">
        <v>1.8</v>
      </c>
      <c r="H144" s="196">
        <v>7</v>
      </c>
      <c r="I144" s="196">
        <v>7</v>
      </c>
      <c r="J144" s="196">
        <v>5.6</v>
      </c>
      <c r="K144" s="196">
        <v>122.39</v>
      </c>
      <c r="L144" t="s">
        <v>142</v>
      </c>
      <c r="M144" s="44"/>
      <c r="N144" s="1"/>
      <c r="O144"/>
      <c r="P144"/>
      <c r="Q144" s="44"/>
      <c r="R144" s="1"/>
      <c r="S144"/>
      <c r="T144"/>
    </row>
    <row r="145" spans="1:20" ht="14.4" x14ac:dyDescent="0.3">
      <c r="A145">
        <v>136</v>
      </c>
      <c r="B145" s="1">
        <v>44196</v>
      </c>
      <c r="C145" t="s">
        <v>175</v>
      </c>
      <c r="D145" t="s">
        <v>212</v>
      </c>
      <c r="E145" t="s">
        <v>143</v>
      </c>
      <c r="F145" t="s">
        <v>85</v>
      </c>
      <c r="G145" s="45">
        <v>1.25</v>
      </c>
      <c r="H145" s="196">
        <v>7</v>
      </c>
      <c r="I145" s="196">
        <v>7</v>
      </c>
      <c r="J145" s="196">
        <v>1.75</v>
      </c>
      <c r="K145" s="196">
        <v>124.14</v>
      </c>
      <c r="L145" t="s">
        <v>142</v>
      </c>
      <c r="M145" s="44"/>
      <c r="N145" s="1"/>
      <c r="O145"/>
      <c r="P145"/>
      <c r="Q145" s="44"/>
      <c r="R145" s="1"/>
      <c r="S145"/>
      <c r="T145"/>
    </row>
    <row r="146" spans="1:20" ht="14.4" x14ac:dyDescent="0.3">
      <c r="A146">
        <v>137</v>
      </c>
      <c r="B146" s="1">
        <v>44196</v>
      </c>
      <c r="C146" t="s">
        <v>175</v>
      </c>
      <c r="D146" t="s">
        <v>212</v>
      </c>
      <c r="E146" t="s">
        <v>143</v>
      </c>
      <c r="F146" t="s">
        <v>85</v>
      </c>
      <c r="G146" s="45">
        <v>1.21</v>
      </c>
      <c r="H146" s="196">
        <v>7</v>
      </c>
      <c r="I146" s="196">
        <v>7</v>
      </c>
      <c r="J146" s="196">
        <v>1.47</v>
      </c>
      <c r="K146" s="196">
        <v>125.61</v>
      </c>
      <c r="L146" t="s">
        <v>142</v>
      </c>
      <c r="M146" s="44"/>
      <c r="N146" s="1"/>
      <c r="O146"/>
      <c r="P146"/>
      <c r="Q146" s="44"/>
      <c r="R146" s="1"/>
      <c r="S146"/>
      <c r="T146"/>
    </row>
    <row r="147" spans="1:20" ht="14.4" x14ac:dyDescent="0.3">
      <c r="A147">
        <v>138</v>
      </c>
      <c r="B147" s="1">
        <v>44196</v>
      </c>
      <c r="C147" t="s">
        <v>175</v>
      </c>
      <c r="D147" t="s">
        <v>212</v>
      </c>
      <c r="E147" t="s">
        <v>144</v>
      </c>
      <c r="F147" t="s">
        <v>93</v>
      </c>
      <c r="G147" s="45">
        <v>1.57</v>
      </c>
      <c r="H147" s="196">
        <v>7</v>
      </c>
      <c r="I147" s="196">
        <v>3.99</v>
      </c>
      <c r="J147" s="196">
        <v>-3.99</v>
      </c>
      <c r="K147" s="196">
        <v>121.62</v>
      </c>
      <c r="L147" t="s">
        <v>142</v>
      </c>
      <c r="M147" s="44"/>
      <c r="N147" s="1"/>
      <c r="O147"/>
      <c r="P147"/>
      <c r="Q147" s="44"/>
      <c r="R147" s="1"/>
      <c r="S147"/>
      <c r="T147"/>
    </row>
    <row r="148" spans="1:20" ht="14.4" x14ac:dyDescent="0.3">
      <c r="A148">
        <v>139</v>
      </c>
      <c r="B148" s="1">
        <v>44196</v>
      </c>
      <c r="C148" t="s">
        <v>175</v>
      </c>
      <c r="D148" t="s">
        <v>212</v>
      </c>
      <c r="E148" t="s">
        <v>144</v>
      </c>
      <c r="F148" t="s">
        <v>93</v>
      </c>
      <c r="G148" s="45">
        <v>1.42</v>
      </c>
      <c r="H148" s="196">
        <v>7</v>
      </c>
      <c r="I148" s="196">
        <v>2.94</v>
      </c>
      <c r="J148" s="196">
        <v>-2.94</v>
      </c>
      <c r="K148" s="196">
        <v>118.68</v>
      </c>
      <c r="L148" t="s">
        <v>142</v>
      </c>
      <c r="M148" s="44"/>
      <c r="N148" s="1"/>
      <c r="O148"/>
      <c r="P148"/>
      <c r="Q148" s="44"/>
      <c r="R148" s="1"/>
      <c r="S148"/>
      <c r="T148"/>
    </row>
    <row r="149" spans="1:20" ht="14.4" x14ac:dyDescent="0.3">
      <c r="A149">
        <v>140</v>
      </c>
      <c r="B149" s="1">
        <v>44196</v>
      </c>
      <c r="C149" t="s">
        <v>175</v>
      </c>
      <c r="D149" t="s">
        <v>212</v>
      </c>
      <c r="E149" t="s">
        <v>144</v>
      </c>
      <c r="F149" t="s">
        <v>93</v>
      </c>
      <c r="G149" s="45">
        <v>1.1100000000000001</v>
      </c>
      <c r="H149" s="196">
        <v>7.1</v>
      </c>
      <c r="I149" s="196">
        <v>0.78</v>
      </c>
      <c r="J149" s="196">
        <v>-0.82</v>
      </c>
      <c r="K149" s="196">
        <v>117.86</v>
      </c>
      <c r="L149" t="s">
        <v>142</v>
      </c>
      <c r="M149" s="44"/>
      <c r="N149" s="1"/>
      <c r="O149"/>
      <c r="P149"/>
      <c r="Q149" s="44"/>
      <c r="R149" s="1"/>
      <c r="S149"/>
      <c r="T149"/>
    </row>
    <row r="150" spans="1:20" ht="14.4" x14ac:dyDescent="0.3">
      <c r="A150">
        <v>141</v>
      </c>
      <c r="B150" s="1">
        <v>44196</v>
      </c>
      <c r="C150" t="s">
        <v>175</v>
      </c>
      <c r="D150" t="s">
        <v>212</v>
      </c>
      <c r="E150" t="s">
        <v>97</v>
      </c>
      <c r="F150" t="s">
        <v>85</v>
      </c>
      <c r="G150" s="45">
        <v>1.02</v>
      </c>
      <c r="H150" s="196">
        <v>7</v>
      </c>
      <c r="I150" s="196">
        <v>7</v>
      </c>
      <c r="J150" s="196">
        <v>0.13</v>
      </c>
      <c r="K150" s="196">
        <v>117.99</v>
      </c>
      <c r="L150" t="s">
        <v>79</v>
      </c>
      <c r="M150" s="44"/>
      <c r="N150" s="1"/>
      <c r="O150"/>
      <c r="P150"/>
      <c r="Q150" s="44"/>
      <c r="R150" s="1"/>
      <c r="S150"/>
      <c r="T150"/>
    </row>
    <row r="151" spans="1:20" ht="14.4" x14ac:dyDescent="0.3">
      <c r="A151">
        <v>142</v>
      </c>
      <c r="B151" s="1">
        <v>44196</v>
      </c>
      <c r="C151" t="s">
        <v>175</v>
      </c>
      <c r="D151" t="s">
        <v>212</v>
      </c>
      <c r="E151" t="s">
        <v>112</v>
      </c>
      <c r="F151" t="s">
        <v>93</v>
      </c>
      <c r="G151" s="45">
        <v>1.0900000000000001</v>
      </c>
      <c r="H151" s="196">
        <v>7</v>
      </c>
      <c r="I151" s="196">
        <v>0.63</v>
      </c>
      <c r="J151" s="196">
        <v>-0.63</v>
      </c>
      <c r="K151" s="196">
        <v>117.36</v>
      </c>
      <c r="L151" t="s">
        <v>75</v>
      </c>
      <c r="M151" s="44"/>
      <c r="N151" s="1"/>
      <c r="O151"/>
      <c r="P151"/>
      <c r="Q151" s="44"/>
      <c r="R151" s="1"/>
      <c r="S151"/>
      <c r="T151"/>
    </row>
    <row r="152" spans="1:20" ht="14.4" x14ac:dyDescent="0.3">
      <c r="A152">
        <v>143</v>
      </c>
      <c r="B152" s="1">
        <v>44196</v>
      </c>
      <c r="C152" t="s">
        <v>175</v>
      </c>
      <c r="D152" t="s">
        <v>212</v>
      </c>
      <c r="E152" t="s">
        <v>95</v>
      </c>
      <c r="F152" t="s">
        <v>85</v>
      </c>
      <c r="G152" s="45">
        <v>1.1200000000000001</v>
      </c>
      <c r="H152" s="196">
        <v>7</v>
      </c>
      <c r="I152" s="196">
        <v>7</v>
      </c>
      <c r="J152" s="196">
        <v>0.84</v>
      </c>
      <c r="K152" s="196">
        <v>118.2</v>
      </c>
      <c r="L152" t="s">
        <v>75</v>
      </c>
      <c r="M152" s="44"/>
      <c r="N152" s="1"/>
      <c r="O152"/>
      <c r="P152"/>
      <c r="Q152" s="44"/>
      <c r="R152" s="1"/>
      <c r="S152"/>
      <c r="T152"/>
    </row>
    <row r="153" spans="1:20" ht="14.4" x14ac:dyDescent="0.3">
      <c r="A153">
        <v>144</v>
      </c>
      <c r="B153" s="1">
        <v>44196</v>
      </c>
      <c r="C153" t="s">
        <v>175</v>
      </c>
      <c r="D153" t="s">
        <v>212</v>
      </c>
      <c r="E153" t="s">
        <v>112</v>
      </c>
      <c r="F153" t="s">
        <v>93</v>
      </c>
      <c r="G153" s="45">
        <v>1.08</v>
      </c>
      <c r="H153" s="196">
        <v>7.1</v>
      </c>
      <c r="I153" s="196">
        <v>0.56999999999999995</v>
      </c>
      <c r="J153" s="196">
        <v>-0.56999999999999995</v>
      </c>
      <c r="K153" s="196">
        <v>117.63</v>
      </c>
      <c r="L153" t="s">
        <v>75</v>
      </c>
      <c r="M153" s="44"/>
      <c r="N153" s="1"/>
      <c r="O153"/>
      <c r="P153"/>
      <c r="Q153" s="44"/>
      <c r="R153" s="1"/>
      <c r="S153"/>
      <c r="T153"/>
    </row>
    <row r="154" spans="1:20" ht="14.4" x14ac:dyDescent="0.3">
      <c r="A154">
        <v>145</v>
      </c>
      <c r="B154" s="1">
        <v>44196</v>
      </c>
      <c r="C154" t="s">
        <v>175</v>
      </c>
      <c r="D154" t="s">
        <v>212</v>
      </c>
      <c r="E154" t="s">
        <v>112</v>
      </c>
      <c r="F154" t="s">
        <v>93</v>
      </c>
      <c r="G154" s="45">
        <v>1.07</v>
      </c>
      <c r="H154" s="196">
        <v>7</v>
      </c>
      <c r="I154" s="196">
        <v>0.49</v>
      </c>
      <c r="J154" s="196">
        <v>-0.49</v>
      </c>
      <c r="K154" s="196">
        <v>117.14</v>
      </c>
      <c r="L154" t="s">
        <v>75</v>
      </c>
      <c r="M154" s="44"/>
      <c r="N154" s="1"/>
      <c r="O154"/>
      <c r="P154"/>
      <c r="Q154" s="44"/>
      <c r="R154" s="1"/>
      <c r="S154"/>
      <c r="T154"/>
    </row>
    <row r="155" spans="1:20" ht="14.4" x14ac:dyDescent="0.3">
      <c r="A155">
        <v>146</v>
      </c>
      <c r="B155" s="1">
        <v>44196</v>
      </c>
      <c r="C155" t="s">
        <v>175</v>
      </c>
      <c r="D155" t="s">
        <v>212</v>
      </c>
      <c r="E155" t="s">
        <v>95</v>
      </c>
      <c r="F155" t="s">
        <v>85</v>
      </c>
      <c r="G155" s="45">
        <v>1.1200000000000001</v>
      </c>
      <c r="H155" s="196">
        <v>7</v>
      </c>
      <c r="I155" s="196">
        <v>7</v>
      </c>
      <c r="J155" s="196">
        <v>0.84</v>
      </c>
      <c r="K155" s="196">
        <v>117.98</v>
      </c>
      <c r="L155" t="s">
        <v>75</v>
      </c>
      <c r="M155" s="44"/>
      <c r="N155" s="1"/>
      <c r="O155"/>
      <c r="P155"/>
      <c r="Q155" s="44"/>
      <c r="R155" s="1"/>
      <c r="S155"/>
      <c r="T155"/>
    </row>
    <row r="156" spans="1:20" ht="14.4" x14ac:dyDescent="0.3">
      <c r="A156">
        <v>147</v>
      </c>
      <c r="B156" s="1">
        <v>44196</v>
      </c>
      <c r="C156" t="s">
        <v>175</v>
      </c>
      <c r="D156" t="s">
        <v>212</v>
      </c>
      <c r="E156" t="s">
        <v>95</v>
      </c>
      <c r="F156" t="s">
        <v>85</v>
      </c>
      <c r="G156" s="45">
        <v>1.2</v>
      </c>
      <c r="H156" s="196">
        <v>7</v>
      </c>
      <c r="I156" s="196">
        <v>7</v>
      </c>
      <c r="J156" s="196">
        <v>1.4</v>
      </c>
      <c r="K156" s="196">
        <v>119.38</v>
      </c>
      <c r="L156" t="s">
        <v>75</v>
      </c>
      <c r="M156" s="44"/>
      <c r="N156" s="1"/>
      <c r="O156"/>
      <c r="P156"/>
      <c r="Q156" s="44"/>
      <c r="R156" s="1"/>
      <c r="S156"/>
      <c r="T156"/>
    </row>
    <row r="157" spans="1:20" ht="14.4" x14ac:dyDescent="0.3">
      <c r="A157">
        <v>148</v>
      </c>
      <c r="B157" s="1">
        <v>44196</v>
      </c>
      <c r="C157" t="s">
        <v>175</v>
      </c>
      <c r="D157" t="s">
        <v>212</v>
      </c>
      <c r="E157" t="s">
        <v>95</v>
      </c>
      <c r="F157" t="s">
        <v>85</v>
      </c>
      <c r="G157" s="45">
        <v>1.1100000000000001</v>
      </c>
      <c r="H157" s="196">
        <v>7</v>
      </c>
      <c r="I157" s="196">
        <v>7</v>
      </c>
      <c r="J157" s="196">
        <v>0.77</v>
      </c>
      <c r="K157" s="196">
        <v>120.15</v>
      </c>
      <c r="L157" t="s">
        <v>75</v>
      </c>
      <c r="M157" s="44"/>
      <c r="N157" s="1"/>
      <c r="O157"/>
      <c r="P157"/>
      <c r="Q157" s="44"/>
      <c r="R157" s="1"/>
      <c r="S157"/>
      <c r="T157"/>
    </row>
    <row r="158" spans="1:20" ht="14.4" x14ac:dyDescent="0.3">
      <c r="A158">
        <v>149</v>
      </c>
      <c r="B158" s="1">
        <v>44196</v>
      </c>
      <c r="C158" t="s">
        <v>175</v>
      </c>
      <c r="D158" t="s">
        <v>212</v>
      </c>
      <c r="E158" t="s">
        <v>112</v>
      </c>
      <c r="F158" t="s">
        <v>93</v>
      </c>
      <c r="G158" s="45">
        <v>1.17</v>
      </c>
      <c r="H158" s="196">
        <v>7</v>
      </c>
      <c r="I158" s="196">
        <v>1.19</v>
      </c>
      <c r="J158" s="196">
        <v>-1.19</v>
      </c>
      <c r="K158" s="196">
        <v>118.96</v>
      </c>
      <c r="L158" t="s">
        <v>75</v>
      </c>
      <c r="M158" s="44"/>
      <c r="N158" s="1"/>
      <c r="O158"/>
      <c r="P158"/>
      <c r="Q158" s="44"/>
      <c r="R158" s="1"/>
      <c r="S158"/>
      <c r="T158"/>
    </row>
    <row r="159" spans="1:20" ht="14.4" x14ac:dyDescent="0.3">
      <c r="A159">
        <v>150</v>
      </c>
      <c r="B159" s="1">
        <v>44196</v>
      </c>
      <c r="C159" t="s">
        <v>175</v>
      </c>
      <c r="D159" t="s">
        <v>212</v>
      </c>
      <c r="E159" t="s">
        <v>112</v>
      </c>
      <c r="F159" t="s">
        <v>93</v>
      </c>
      <c r="G159" s="45">
        <v>1.1599999999999999</v>
      </c>
      <c r="H159" s="196">
        <v>7.1</v>
      </c>
      <c r="I159" s="196">
        <v>1.1399999999999999</v>
      </c>
      <c r="J159" s="196">
        <v>-1.1399999999999999</v>
      </c>
      <c r="K159" s="196">
        <v>117.82</v>
      </c>
      <c r="L159" t="s">
        <v>75</v>
      </c>
      <c r="M159" s="44"/>
      <c r="N159" s="1"/>
      <c r="O159"/>
      <c r="P159"/>
      <c r="Q159" s="44"/>
      <c r="R159" s="1"/>
      <c r="S159"/>
      <c r="T159"/>
    </row>
    <row r="160" spans="1:20" ht="14.4" x14ac:dyDescent="0.3">
      <c r="A160">
        <v>151</v>
      </c>
      <c r="B160" s="1">
        <v>44196</v>
      </c>
      <c r="C160" t="s">
        <v>175</v>
      </c>
      <c r="D160" t="s">
        <v>212</v>
      </c>
      <c r="E160" t="s">
        <v>95</v>
      </c>
      <c r="F160" t="s">
        <v>85</v>
      </c>
      <c r="G160" s="45">
        <v>1.19</v>
      </c>
      <c r="H160" s="196">
        <v>7</v>
      </c>
      <c r="I160" s="196">
        <v>7</v>
      </c>
      <c r="J160" s="196">
        <v>1.28</v>
      </c>
      <c r="K160" s="196">
        <v>119.1</v>
      </c>
      <c r="L160" t="s">
        <v>75</v>
      </c>
      <c r="M160" s="44"/>
      <c r="N160" s="1"/>
      <c r="O160"/>
      <c r="P160"/>
      <c r="Q160" s="44"/>
      <c r="R160" s="1"/>
      <c r="S160"/>
      <c r="T160"/>
    </row>
    <row r="161" spans="1:20" ht="14.4" x14ac:dyDescent="0.3">
      <c r="A161">
        <v>152</v>
      </c>
      <c r="B161" s="1">
        <v>44196</v>
      </c>
      <c r="C161" t="s">
        <v>175</v>
      </c>
      <c r="D161" t="s">
        <v>212</v>
      </c>
      <c r="E161" t="s">
        <v>94</v>
      </c>
      <c r="F161" t="s">
        <v>93</v>
      </c>
      <c r="G161" s="45">
        <v>1.08</v>
      </c>
      <c r="H161" s="196">
        <v>7</v>
      </c>
      <c r="I161" s="196">
        <v>0.56000000000000005</v>
      </c>
      <c r="J161" s="196">
        <v>-0.56000000000000005</v>
      </c>
      <c r="K161" s="196">
        <v>118.54</v>
      </c>
      <c r="L161" t="s">
        <v>77</v>
      </c>
      <c r="M161" s="44"/>
      <c r="N161" s="1"/>
      <c r="O161"/>
      <c r="P161"/>
      <c r="Q161" s="44"/>
      <c r="R161" s="1"/>
      <c r="S161"/>
      <c r="T161"/>
    </row>
    <row r="162" spans="1:20" ht="14.4" x14ac:dyDescent="0.3">
      <c r="A162">
        <v>153</v>
      </c>
      <c r="B162" s="1">
        <v>44196</v>
      </c>
      <c r="C162" t="s">
        <v>175</v>
      </c>
      <c r="D162" t="s">
        <v>212</v>
      </c>
      <c r="E162" t="s">
        <v>94</v>
      </c>
      <c r="F162" t="s">
        <v>93</v>
      </c>
      <c r="G162" s="45">
        <v>1.02</v>
      </c>
      <c r="H162" s="196">
        <v>7</v>
      </c>
      <c r="I162" s="196">
        <v>0.14000000000000001</v>
      </c>
      <c r="J162" s="196">
        <v>-0.14000000000000001</v>
      </c>
      <c r="K162" s="196">
        <v>118.4</v>
      </c>
      <c r="L162" t="s">
        <v>77</v>
      </c>
      <c r="M162" s="44"/>
      <c r="N162" s="1"/>
      <c r="O162"/>
      <c r="P162"/>
      <c r="Q162" s="44"/>
      <c r="R162" s="1"/>
      <c r="S162"/>
      <c r="T162"/>
    </row>
    <row r="163" spans="1:20" ht="14.4" x14ac:dyDescent="0.3">
      <c r="A163">
        <v>154</v>
      </c>
      <c r="B163" s="1">
        <v>44196</v>
      </c>
      <c r="C163" t="s">
        <v>175</v>
      </c>
      <c r="D163" t="s">
        <v>212</v>
      </c>
      <c r="E163" t="s">
        <v>113</v>
      </c>
      <c r="F163" t="s">
        <v>85</v>
      </c>
      <c r="G163" s="45">
        <v>1.1200000000000001</v>
      </c>
      <c r="H163" s="196">
        <v>7</v>
      </c>
      <c r="I163" s="196">
        <v>7</v>
      </c>
      <c r="J163" s="196">
        <v>0.84</v>
      </c>
      <c r="K163" s="196">
        <v>119.24</v>
      </c>
      <c r="L163" t="s">
        <v>77</v>
      </c>
      <c r="M163" s="44"/>
      <c r="N163" s="1"/>
      <c r="O163"/>
      <c r="P163"/>
      <c r="Q163" s="44"/>
      <c r="R163" s="1"/>
      <c r="S163"/>
      <c r="T163"/>
    </row>
    <row r="164" spans="1:20" ht="14.4" x14ac:dyDescent="0.3">
      <c r="A164">
        <v>155</v>
      </c>
      <c r="B164" s="1">
        <v>44196</v>
      </c>
      <c r="C164" t="s">
        <v>175</v>
      </c>
      <c r="D164" t="s">
        <v>212</v>
      </c>
      <c r="E164" t="s">
        <v>113</v>
      </c>
      <c r="F164" t="s">
        <v>85</v>
      </c>
      <c r="G164" s="45">
        <v>1.1100000000000001</v>
      </c>
      <c r="H164" s="196">
        <v>7</v>
      </c>
      <c r="I164" s="196">
        <v>7</v>
      </c>
      <c r="J164" s="196">
        <v>0.77</v>
      </c>
      <c r="K164" s="196">
        <v>120.01</v>
      </c>
      <c r="L164" t="s">
        <v>77</v>
      </c>
      <c r="M164" s="44"/>
      <c r="N164" s="1"/>
      <c r="O164"/>
      <c r="P164"/>
      <c r="Q164" s="44"/>
      <c r="R164" s="1"/>
      <c r="S164"/>
      <c r="T164"/>
    </row>
    <row r="165" spans="1:20" ht="14.4" x14ac:dyDescent="0.3">
      <c r="A165">
        <v>156</v>
      </c>
      <c r="B165" s="1">
        <v>44196</v>
      </c>
      <c r="C165" t="s">
        <v>175</v>
      </c>
      <c r="D165" t="s">
        <v>212</v>
      </c>
      <c r="E165" t="s">
        <v>113</v>
      </c>
      <c r="F165" t="s">
        <v>85</v>
      </c>
      <c r="G165" s="45">
        <v>1.03</v>
      </c>
      <c r="H165" s="196">
        <v>7</v>
      </c>
      <c r="I165" s="196">
        <v>7</v>
      </c>
      <c r="J165" s="196">
        <v>0.21</v>
      </c>
      <c r="K165" s="196">
        <v>120.22</v>
      </c>
      <c r="L165" t="s">
        <v>77</v>
      </c>
      <c r="M165" s="44"/>
      <c r="N165" s="1"/>
      <c r="O165"/>
      <c r="P165"/>
      <c r="Q165" s="44"/>
      <c r="R165" s="1"/>
      <c r="S165"/>
      <c r="T165"/>
    </row>
    <row r="166" spans="1:20" ht="14.4" x14ac:dyDescent="0.3">
      <c r="A166">
        <v>157</v>
      </c>
      <c r="B166" s="1">
        <v>44196</v>
      </c>
      <c r="C166" t="s">
        <v>175</v>
      </c>
      <c r="D166" t="s">
        <v>212</v>
      </c>
      <c r="E166" t="s">
        <v>94</v>
      </c>
      <c r="F166" t="s">
        <v>93</v>
      </c>
      <c r="G166" s="45">
        <v>1.05</v>
      </c>
      <c r="H166" s="196">
        <v>7.1</v>
      </c>
      <c r="I166" s="196">
        <v>0.36</v>
      </c>
      <c r="J166" s="196">
        <v>-0.35</v>
      </c>
      <c r="K166" s="196">
        <v>119.87</v>
      </c>
      <c r="L166" t="s">
        <v>77</v>
      </c>
      <c r="M166" s="44"/>
      <c r="N166" s="1"/>
      <c r="O166"/>
      <c r="P166"/>
      <c r="Q166" s="44"/>
      <c r="R166" s="1"/>
      <c r="S166"/>
      <c r="T166"/>
    </row>
    <row r="167" spans="1:20" ht="14.4" x14ac:dyDescent="0.3">
      <c r="A167">
        <v>158</v>
      </c>
      <c r="B167" s="1">
        <v>44196</v>
      </c>
      <c r="C167" t="s">
        <v>175</v>
      </c>
      <c r="D167" t="s">
        <v>212</v>
      </c>
      <c r="E167" t="s">
        <v>113</v>
      </c>
      <c r="F167" t="s">
        <v>85</v>
      </c>
      <c r="G167" s="45">
        <v>1.05</v>
      </c>
      <c r="H167" s="196">
        <v>7</v>
      </c>
      <c r="I167" s="196">
        <v>7</v>
      </c>
      <c r="J167" s="196">
        <v>0.35</v>
      </c>
      <c r="K167" s="196">
        <v>120.22</v>
      </c>
      <c r="L167" t="s">
        <v>77</v>
      </c>
      <c r="M167" s="44"/>
      <c r="N167" s="1"/>
      <c r="O167"/>
      <c r="P167"/>
      <c r="Q167" s="44"/>
      <c r="R167" s="1"/>
      <c r="S167"/>
      <c r="T167"/>
    </row>
    <row r="168" spans="1:20" ht="14.4" x14ac:dyDescent="0.3">
      <c r="A168">
        <v>159</v>
      </c>
      <c r="B168" s="1">
        <v>44196</v>
      </c>
      <c r="C168" t="s">
        <v>175</v>
      </c>
      <c r="D168" t="s">
        <v>212</v>
      </c>
      <c r="E168" t="s">
        <v>172</v>
      </c>
      <c r="F168" t="s">
        <v>93</v>
      </c>
      <c r="G168" s="45">
        <v>1.04</v>
      </c>
      <c r="H168" s="196">
        <v>7.64</v>
      </c>
      <c r="I168" s="196">
        <v>0.31</v>
      </c>
      <c r="J168" s="196">
        <v>-0.34</v>
      </c>
      <c r="K168" s="196">
        <v>119.88</v>
      </c>
      <c r="L168" t="s">
        <v>77</v>
      </c>
      <c r="M168" s="44"/>
      <c r="N168" s="1"/>
      <c r="O168"/>
      <c r="P168"/>
      <c r="Q168" s="44"/>
      <c r="R168" s="1"/>
      <c r="S168"/>
      <c r="T168"/>
    </row>
    <row r="169" spans="1:20" ht="14.4" x14ac:dyDescent="0.3">
      <c r="A169">
        <v>160</v>
      </c>
      <c r="B169" s="1">
        <v>44196</v>
      </c>
      <c r="C169" t="s">
        <v>157</v>
      </c>
      <c r="D169" t="s">
        <v>213</v>
      </c>
      <c r="E169" t="s">
        <v>268</v>
      </c>
      <c r="F169" t="s">
        <v>93</v>
      </c>
      <c r="G169" s="45">
        <v>18</v>
      </c>
      <c r="H169" s="196">
        <v>15.58</v>
      </c>
      <c r="I169" s="196">
        <v>264.86</v>
      </c>
      <c r="J169" s="196">
        <v>15.58</v>
      </c>
      <c r="K169" s="196">
        <v>135.46</v>
      </c>
      <c r="L169" t="s">
        <v>142</v>
      </c>
      <c r="M169" s="44"/>
      <c r="N169" s="1"/>
      <c r="O169"/>
      <c r="P169"/>
      <c r="Q169" s="44"/>
      <c r="R169" s="1"/>
      <c r="S169"/>
      <c r="T169"/>
    </row>
    <row r="170" spans="1:20" ht="14.4" x14ac:dyDescent="0.3">
      <c r="A170">
        <v>161</v>
      </c>
      <c r="B170" s="1">
        <v>44196</v>
      </c>
      <c r="C170" t="s">
        <v>157</v>
      </c>
      <c r="D170" t="s">
        <v>213</v>
      </c>
      <c r="E170" t="s">
        <v>144</v>
      </c>
      <c r="F170" t="s">
        <v>93</v>
      </c>
      <c r="G170" s="45">
        <v>1.05</v>
      </c>
      <c r="H170" s="196">
        <v>318.97000000000003</v>
      </c>
      <c r="I170" s="196">
        <v>15.95</v>
      </c>
      <c r="J170" s="196">
        <v>-15.95</v>
      </c>
      <c r="K170" s="196">
        <v>119.51</v>
      </c>
      <c r="L170" t="s">
        <v>142</v>
      </c>
      <c r="M170" s="44"/>
      <c r="N170" s="1"/>
      <c r="O170"/>
      <c r="P170"/>
      <c r="Q170" s="44"/>
      <c r="R170" s="1"/>
      <c r="S170"/>
      <c r="T170"/>
    </row>
    <row r="171" spans="1:20" ht="14.4" x14ac:dyDescent="0.3">
      <c r="A171">
        <v>162</v>
      </c>
      <c r="B171" s="1">
        <v>44196</v>
      </c>
      <c r="C171" t="s">
        <v>157</v>
      </c>
      <c r="D171" t="s">
        <v>213</v>
      </c>
      <c r="E171" t="s">
        <v>143</v>
      </c>
      <c r="F171" t="s">
        <v>85</v>
      </c>
      <c r="G171" s="45">
        <v>1.08</v>
      </c>
      <c r="H171" s="196">
        <v>7</v>
      </c>
      <c r="I171" s="196">
        <v>7</v>
      </c>
      <c r="J171" s="196">
        <v>0.56000000000000005</v>
      </c>
      <c r="K171" s="196">
        <v>120.07</v>
      </c>
      <c r="L171" t="s">
        <v>142</v>
      </c>
      <c r="M171" s="44"/>
      <c r="N171" s="1"/>
      <c r="O171"/>
      <c r="P171"/>
      <c r="Q171" s="44"/>
      <c r="R171" s="1"/>
      <c r="S171"/>
      <c r="T171"/>
    </row>
    <row r="172" spans="1:20" ht="14.4" x14ac:dyDescent="0.3">
      <c r="A172">
        <v>163</v>
      </c>
      <c r="B172" s="1">
        <v>44196</v>
      </c>
      <c r="C172" t="s">
        <v>157</v>
      </c>
      <c r="D172" t="s">
        <v>213</v>
      </c>
      <c r="E172" t="s">
        <v>159</v>
      </c>
      <c r="F172" t="s">
        <v>85</v>
      </c>
      <c r="G172" s="45">
        <v>1.31</v>
      </c>
      <c r="H172" s="196">
        <v>35.81</v>
      </c>
      <c r="I172" s="196">
        <v>35.81</v>
      </c>
      <c r="J172" s="196">
        <v>10.65</v>
      </c>
      <c r="K172" s="196">
        <v>130.72</v>
      </c>
      <c r="L172" t="s">
        <v>142</v>
      </c>
      <c r="M172" s="44"/>
      <c r="N172" s="1"/>
      <c r="O172"/>
      <c r="P172"/>
      <c r="Q172" s="44"/>
      <c r="R172" s="1"/>
      <c r="S172"/>
      <c r="T172"/>
    </row>
    <row r="173" spans="1:20" ht="14.4" x14ac:dyDescent="0.3">
      <c r="A173">
        <v>164</v>
      </c>
      <c r="B173" s="1">
        <v>44196</v>
      </c>
      <c r="C173" t="s">
        <v>157</v>
      </c>
      <c r="D173" t="s">
        <v>213</v>
      </c>
      <c r="E173" t="s">
        <v>95</v>
      </c>
      <c r="F173" t="s">
        <v>85</v>
      </c>
      <c r="G173" s="45">
        <v>1.02</v>
      </c>
      <c r="H173" s="196">
        <v>6.86</v>
      </c>
      <c r="I173" s="196">
        <v>6.86</v>
      </c>
      <c r="J173" s="196">
        <v>0.13</v>
      </c>
      <c r="K173" s="196">
        <v>130.85</v>
      </c>
      <c r="L173" t="s">
        <v>60</v>
      </c>
      <c r="M173" s="44"/>
      <c r="N173" s="1"/>
      <c r="O173"/>
      <c r="P173"/>
      <c r="Q173" s="44"/>
      <c r="R173" s="1"/>
      <c r="S173"/>
      <c r="T173"/>
    </row>
    <row r="174" spans="1:20" ht="14.4" x14ac:dyDescent="0.3">
      <c r="A174">
        <v>165</v>
      </c>
      <c r="B174" s="1">
        <v>44196</v>
      </c>
      <c r="C174" t="s">
        <v>157</v>
      </c>
      <c r="D174" t="s">
        <v>213</v>
      </c>
      <c r="E174" t="s">
        <v>269</v>
      </c>
      <c r="F174" t="s">
        <v>93</v>
      </c>
      <c r="G174" s="45">
        <v>1.1000000000000001</v>
      </c>
      <c r="H174" s="196">
        <v>7.01</v>
      </c>
      <c r="I174" s="196">
        <v>0.7</v>
      </c>
      <c r="J174" s="196">
        <v>-0.7</v>
      </c>
      <c r="K174" s="196">
        <v>130.15</v>
      </c>
      <c r="L174" t="s">
        <v>67</v>
      </c>
      <c r="M174" s="44"/>
      <c r="N174" s="1"/>
      <c r="O174"/>
      <c r="P174"/>
      <c r="Q174" s="44"/>
      <c r="R174" s="1"/>
      <c r="S174"/>
      <c r="T174"/>
    </row>
    <row r="175" spans="1:20" ht="14.4" x14ac:dyDescent="0.3">
      <c r="A175">
        <v>166</v>
      </c>
      <c r="B175" s="1">
        <v>44196</v>
      </c>
      <c r="C175" t="s">
        <v>157</v>
      </c>
      <c r="D175" t="s">
        <v>213</v>
      </c>
      <c r="E175" t="s">
        <v>270</v>
      </c>
      <c r="F175" t="s">
        <v>85</v>
      </c>
      <c r="G175" s="45">
        <v>1.1200000000000001</v>
      </c>
      <c r="H175" s="196">
        <v>7</v>
      </c>
      <c r="I175" s="196">
        <v>7</v>
      </c>
      <c r="J175" s="196">
        <v>0.83</v>
      </c>
      <c r="K175" s="196">
        <v>130.97999999999999</v>
      </c>
      <c r="L175" t="s">
        <v>67</v>
      </c>
      <c r="M175" s="44"/>
      <c r="N175" s="1"/>
      <c r="O175"/>
      <c r="P175"/>
      <c r="Q175" s="44"/>
      <c r="R175" s="1"/>
      <c r="S175"/>
      <c r="T175"/>
    </row>
    <row r="176" spans="1:20" ht="14.4" x14ac:dyDescent="0.3">
      <c r="A176">
        <v>167</v>
      </c>
      <c r="B176" s="1">
        <v>44196</v>
      </c>
      <c r="C176" t="s">
        <v>157</v>
      </c>
      <c r="D176" t="s">
        <v>213</v>
      </c>
      <c r="E176" t="s">
        <v>119</v>
      </c>
      <c r="F176" t="s">
        <v>85</v>
      </c>
      <c r="G176" s="45">
        <v>1.02</v>
      </c>
      <c r="H176" s="196">
        <v>7</v>
      </c>
      <c r="I176" s="196">
        <v>7</v>
      </c>
      <c r="J176" s="196">
        <v>0.13</v>
      </c>
      <c r="K176" s="196">
        <v>131.11000000000001</v>
      </c>
      <c r="L176" t="s">
        <v>111</v>
      </c>
      <c r="M176" s="44"/>
      <c r="N176" s="1"/>
      <c r="O176"/>
      <c r="P176"/>
      <c r="Q176" s="44"/>
      <c r="R176" s="1"/>
      <c r="S176"/>
      <c r="T176"/>
    </row>
    <row r="177" spans="1:20" ht="14.4" x14ac:dyDescent="0.3">
      <c r="A177">
        <v>168</v>
      </c>
      <c r="B177" s="1">
        <v>44196</v>
      </c>
      <c r="C177" t="s">
        <v>157</v>
      </c>
      <c r="D177" t="s">
        <v>213</v>
      </c>
      <c r="E177" t="s">
        <v>98</v>
      </c>
      <c r="F177" t="s">
        <v>93</v>
      </c>
      <c r="G177" s="45">
        <v>1.08</v>
      </c>
      <c r="H177" s="196">
        <v>7</v>
      </c>
      <c r="I177" s="196">
        <v>0.56000000000000005</v>
      </c>
      <c r="J177" s="196">
        <v>-0.56000000000000005</v>
      </c>
      <c r="K177" s="196">
        <v>130.55000000000001</v>
      </c>
      <c r="L177" t="s">
        <v>79</v>
      </c>
      <c r="M177" s="44"/>
      <c r="N177" s="1"/>
      <c r="O177"/>
      <c r="P177"/>
      <c r="Q177" s="44"/>
      <c r="R177" s="1"/>
      <c r="S177"/>
      <c r="T177"/>
    </row>
    <row r="178" spans="1:20" ht="14.4" x14ac:dyDescent="0.3">
      <c r="A178">
        <v>169</v>
      </c>
      <c r="B178" s="1">
        <v>44196</v>
      </c>
      <c r="C178" t="s">
        <v>157</v>
      </c>
      <c r="D178" t="s">
        <v>213</v>
      </c>
      <c r="E178" t="s">
        <v>98</v>
      </c>
      <c r="F178" t="s">
        <v>93</v>
      </c>
      <c r="G178" s="45">
        <v>1.02</v>
      </c>
      <c r="H178" s="196">
        <v>7</v>
      </c>
      <c r="I178" s="196">
        <v>0.14000000000000001</v>
      </c>
      <c r="J178" s="196">
        <v>-0.14000000000000001</v>
      </c>
      <c r="K178" s="196">
        <v>130.41</v>
      </c>
      <c r="L178" t="s">
        <v>79</v>
      </c>
      <c r="M178" s="44"/>
      <c r="N178" s="1"/>
      <c r="O178"/>
      <c r="P178"/>
      <c r="Q178" s="44"/>
      <c r="R178" s="1"/>
      <c r="S178"/>
      <c r="T178"/>
    </row>
    <row r="179" spans="1:20" ht="14.4" x14ac:dyDescent="0.3">
      <c r="A179">
        <v>170</v>
      </c>
      <c r="B179" s="1">
        <v>44196</v>
      </c>
      <c r="C179" t="s">
        <v>157</v>
      </c>
      <c r="D179" t="s">
        <v>213</v>
      </c>
      <c r="E179" t="s">
        <v>98</v>
      </c>
      <c r="F179" t="s">
        <v>93</v>
      </c>
      <c r="G179" s="45">
        <v>1.03</v>
      </c>
      <c r="H179" s="196">
        <v>14</v>
      </c>
      <c r="I179" s="196">
        <v>0.42</v>
      </c>
      <c r="J179" s="196">
        <v>-0.42</v>
      </c>
      <c r="K179" s="196">
        <v>129.99</v>
      </c>
      <c r="L179" t="s">
        <v>79</v>
      </c>
      <c r="M179" s="44"/>
      <c r="N179" s="1"/>
      <c r="O179"/>
      <c r="P179"/>
      <c r="Q179" s="44"/>
      <c r="R179" s="1"/>
      <c r="S179"/>
      <c r="T179"/>
    </row>
    <row r="180" spans="1:20" ht="14.4" x14ac:dyDescent="0.3">
      <c r="A180">
        <v>171</v>
      </c>
      <c r="B180" s="1">
        <v>44196</v>
      </c>
      <c r="C180" t="s">
        <v>157</v>
      </c>
      <c r="D180" t="s">
        <v>213</v>
      </c>
      <c r="E180" t="s">
        <v>97</v>
      </c>
      <c r="F180" t="s">
        <v>85</v>
      </c>
      <c r="G180" s="45">
        <v>1.03</v>
      </c>
      <c r="H180" s="196">
        <v>7</v>
      </c>
      <c r="I180" s="196">
        <v>7</v>
      </c>
      <c r="J180" s="196">
        <v>0.21</v>
      </c>
      <c r="K180" s="196">
        <v>130.19999999999999</v>
      </c>
      <c r="L180" t="s">
        <v>79</v>
      </c>
      <c r="M180" s="44"/>
      <c r="N180" s="1"/>
      <c r="O180"/>
      <c r="P180"/>
      <c r="Q180" s="44"/>
      <c r="R180" s="1"/>
      <c r="S180"/>
      <c r="T180"/>
    </row>
    <row r="181" spans="1:20" ht="14.4" x14ac:dyDescent="0.3">
      <c r="A181">
        <v>172</v>
      </c>
      <c r="B181" s="1">
        <v>44196</v>
      </c>
      <c r="C181" t="s">
        <v>157</v>
      </c>
      <c r="D181" t="s">
        <v>213</v>
      </c>
      <c r="E181" t="s">
        <v>97</v>
      </c>
      <c r="F181" t="s">
        <v>85</v>
      </c>
      <c r="G181" s="45">
        <v>1.06</v>
      </c>
      <c r="H181" s="196">
        <v>7</v>
      </c>
      <c r="I181" s="196">
        <v>7</v>
      </c>
      <c r="J181" s="196">
        <v>0.42</v>
      </c>
      <c r="K181" s="196">
        <v>130.62</v>
      </c>
      <c r="L181" t="s">
        <v>79</v>
      </c>
      <c r="M181" s="44"/>
      <c r="N181" s="1"/>
      <c r="O181"/>
      <c r="P181"/>
      <c r="Q181" s="44"/>
      <c r="R181" s="1"/>
      <c r="S181"/>
      <c r="T181"/>
    </row>
    <row r="182" spans="1:20" ht="14.4" x14ac:dyDescent="0.3">
      <c r="A182">
        <v>173</v>
      </c>
      <c r="B182" s="1">
        <v>44196</v>
      </c>
      <c r="C182" t="s">
        <v>157</v>
      </c>
      <c r="D182" t="s">
        <v>213</v>
      </c>
      <c r="E182" t="s">
        <v>97</v>
      </c>
      <c r="F182" t="s">
        <v>85</v>
      </c>
      <c r="G182" s="45">
        <v>1.1100000000000001</v>
      </c>
      <c r="H182" s="196">
        <v>7</v>
      </c>
      <c r="I182" s="196">
        <v>7</v>
      </c>
      <c r="J182" s="196">
        <v>0.77</v>
      </c>
      <c r="K182" s="196">
        <v>131.38999999999999</v>
      </c>
      <c r="L182" t="s">
        <v>79</v>
      </c>
      <c r="M182" s="44"/>
      <c r="N182" s="1"/>
      <c r="O182"/>
      <c r="P182"/>
      <c r="Q182" s="44"/>
      <c r="R182" s="1"/>
      <c r="S182"/>
      <c r="T182"/>
    </row>
    <row r="183" spans="1:20" ht="14.4" x14ac:dyDescent="0.3">
      <c r="A183">
        <v>174</v>
      </c>
      <c r="B183" s="1">
        <v>44196</v>
      </c>
      <c r="C183" t="s">
        <v>157</v>
      </c>
      <c r="D183" t="s">
        <v>213</v>
      </c>
      <c r="E183" t="s">
        <v>97</v>
      </c>
      <c r="F183" t="s">
        <v>85</v>
      </c>
      <c r="G183" s="45">
        <v>1.03</v>
      </c>
      <c r="H183" s="196">
        <v>7</v>
      </c>
      <c r="I183" s="196">
        <v>7</v>
      </c>
      <c r="J183" s="196">
        <v>0.19</v>
      </c>
      <c r="K183" s="196">
        <v>131.58000000000001</v>
      </c>
      <c r="L183" t="s">
        <v>79</v>
      </c>
      <c r="M183" s="44"/>
      <c r="N183" s="1"/>
      <c r="O183"/>
      <c r="P183"/>
      <c r="Q183" s="44"/>
      <c r="R183" s="1"/>
      <c r="S183"/>
      <c r="T183"/>
    </row>
    <row r="184" spans="1:20" ht="14.4" x14ac:dyDescent="0.3">
      <c r="A184">
        <v>175</v>
      </c>
      <c r="B184" s="1">
        <v>44196</v>
      </c>
      <c r="C184" t="s">
        <v>157</v>
      </c>
      <c r="D184" t="s">
        <v>213</v>
      </c>
      <c r="E184" t="s">
        <v>113</v>
      </c>
      <c r="F184" t="s">
        <v>85</v>
      </c>
      <c r="G184" s="45">
        <v>2.2599999999999998</v>
      </c>
      <c r="H184" s="196">
        <v>10</v>
      </c>
      <c r="I184" s="196">
        <v>10</v>
      </c>
      <c r="J184" s="196">
        <v>12.6</v>
      </c>
      <c r="K184" s="196">
        <v>144.18</v>
      </c>
      <c r="L184" t="s">
        <v>77</v>
      </c>
      <c r="M184" s="44"/>
      <c r="N184" s="1"/>
      <c r="O184"/>
      <c r="P184"/>
      <c r="Q184" s="44"/>
      <c r="R184" s="1"/>
      <c r="S184"/>
      <c r="T184"/>
    </row>
    <row r="185" spans="1:20" ht="14.4" x14ac:dyDescent="0.3">
      <c r="A185">
        <v>176</v>
      </c>
      <c r="B185" s="1">
        <v>44196</v>
      </c>
      <c r="C185" t="s">
        <v>157</v>
      </c>
      <c r="D185" t="s">
        <v>213</v>
      </c>
      <c r="E185" t="s">
        <v>113</v>
      </c>
      <c r="F185" t="s">
        <v>85</v>
      </c>
      <c r="G185" s="45">
        <v>1.1000000000000001</v>
      </c>
      <c r="H185" s="196">
        <v>2.21</v>
      </c>
      <c r="I185" s="196">
        <v>2.21</v>
      </c>
      <c r="J185" s="196">
        <v>0.22</v>
      </c>
      <c r="K185" s="196">
        <v>144.4</v>
      </c>
      <c r="L185" t="s">
        <v>77</v>
      </c>
      <c r="M185" s="44"/>
      <c r="N185" s="1"/>
      <c r="O185"/>
      <c r="P185"/>
      <c r="Q185" s="44"/>
      <c r="R185" s="1"/>
      <c r="S185"/>
      <c r="T185"/>
    </row>
    <row r="186" spans="1:20" ht="14.4" x14ac:dyDescent="0.3">
      <c r="A186">
        <v>177</v>
      </c>
      <c r="B186" s="1">
        <v>44196</v>
      </c>
      <c r="C186" t="s">
        <v>157</v>
      </c>
      <c r="D186" t="s">
        <v>213</v>
      </c>
      <c r="E186" t="s">
        <v>94</v>
      </c>
      <c r="F186" t="s">
        <v>93</v>
      </c>
      <c r="G186" s="45">
        <v>1.56</v>
      </c>
      <c r="H186" s="196">
        <v>16.399999999999999</v>
      </c>
      <c r="I186" s="196">
        <v>9.18</v>
      </c>
      <c r="J186" s="196">
        <v>-9.18</v>
      </c>
      <c r="K186" s="196">
        <v>135.22</v>
      </c>
      <c r="L186" t="s">
        <v>77</v>
      </c>
      <c r="M186" s="44"/>
      <c r="N186" s="1"/>
      <c r="O186"/>
      <c r="P186"/>
      <c r="Q186" s="44"/>
      <c r="R186" s="1"/>
      <c r="S186"/>
      <c r="T186"/>
    </row>
    <row r="187" spans="1:20" ht="14.4" x14ac:dyDescent="0.3">
      <c r="A187">
        <v>178</v>
      </c>
      <c r="B187" s="1">
        <v>44196</v>
      </c>
      <c r="C187" t="s">
        <v>157</v>
      </c>
      <c r="D187" t="s">
        <v>213</v>
      </c>
      <c r="E187" t="s">
        <v>94</v>
      </c>
      <c r="F187" t="s">
        <v>93</v>
      </c>
      <c r="G187" s="45">
        <v>1.94</v>
      </c>
      <c r="H187" s="196">
        <v>9.82</v>
      </c>
      <c r="I187" s="196">
        <v>9.23</v>
      </c>
      <c r="J187" s="196">
        <v>-9.23</v>
      </c>
      <c r="K187" s="196">
        <v>125.99</v>
      </c>
      <c r="L187" t="s">
        <v>77</v>
      </c>
      <c r="M187" s="44"/>
      <c r="N187" s="1"/>
      <c r="O187"/>
      <c r="P187"/>
      <c r="Q187" s="44"/>
      <c r="R187" s="1"/>
      <c r="S187"/>
      <c r="T187"/>
    </row>
    <row r="188" spans="1:20" ht="14.4" x14ac:dyDescent="0.3">
      <c r="A188">
        <v>179</v>
      </c>
      <c r="B188" s="1">
        <v>44196</v>
      </c>
      <c r="C188" t="s">
        <v>157</v>
      </c>
      <c r="D188" t="s">
        <v>213</v>
      </c>
      <c r="E188" t="s">
        <v>113</v>
      </c>
      <c r="F188" t="s">
        <v>85</v>
      </c>
      <c r="G188" s="45">
        <v>1.74</v>
      </c>
      <c r="H188" s="196">
        <v>7</v>
      </c>
      <c r="I188" s="196">
        <v>7</v>
      </c>
      <c r="J188" s="196">
        <v>5.18</v>
      </c>
      <c r="K188" s="196">
        <v>131.16999999999999</v>
      </c>
      <c r="L188" t="s">
        <v>77</v>
      </c>
      <c r="M188" s="44"/>
      <c r="N188" s="1"/>
      <c r="O188"/>
      <c r="P188"/>
      <c r="Q188" s="44"/>
      <c r="R188" s="1"/>
      <c r="S188"/>
      <c r="T188"/>
    </row>
    <row r="189" spans="1:20" ht="14.4" x14ac:dyDescent="0.3">
      <c r="A189">
        <v>180</v>
      </c>
      <c r="B189" s="1">
        <v>44196</v>
      </c>
      <c r="C189" t="s">
        <v>157</v>
      </c>
      <c r="D189" t="s">
        <v>213</v>
      </c>
      <c r="E189" t="s">
        <v>113</v>
      </c>
      <c r="F189" t="s">
        <v>85</v>
      </c>
      <c r="G189" s="45">
        <v>1.0900000000000001</v>
      </c>
      <c r="H189" s="196">
        <v>7</v>
      </c>
      <c r="I189" s="196">
        <v>7</v>
      </c>
      <c r="J189" s="196">
        <v>0.62</v>
      </c>
      <c r="K189" s="196">
        <v>131.79</v>
      </c>
      <c r="L189" t="s">
        <v>77</v>
      </c>
      <c r="M189" s="44"/>
      <c r="N189" s="1"/>
      <c r="O189"/>
      <c r="P189"/>
      <c r="Q189" s="44"/>
      <c r="R189" s="1"/>
      <c r="S189"/>
      <c r="T189"/>
    </row>
    <row r="190" spans="1:20" ht="14.4" x14ac:dyDescent="0.3">
      <c r="A190">
        <v>181</v>
      </c>
      <c r="B190" s="1">
        <v>44196</v>
      </c>
      <c r="C190" t="s">
        <v>168</v>
      </c>
      <c r="D190" t="s">
        <v>214</v>
      </c>
      <c r="E190" t="s">
        <v>95</v>
      </c>
      <c r="F190" t="s">
        <v>85</v>
      </c>
      <c r="G190" s="45">
        <v>1.0900000000000001</v>
      </c>
      <c r="H190" s="196">
        <v>7</v>
      </c>
      <c r="I190" s="196">
        <v>7</v>
      </c>
      <c r="J190" s="196">
        <v>0.63</v>
      </c>
      <c r="K190" s="196">
        <v>132.41999999999999</v>
      </c>
      <c r="L190" t="s">
        <v>60</v>
      </c>
      <c r="M190" s="44"/>
      <c r="N190" s="1"/>
      <c r="O190"/>
      <c r="P190"/>
      <c r="Q190" s="44"/>
      <c r="R190" s="1"/>
      <c r="S190"/>
      <c r="T190"/>
    </row>
    <row r="191" spans="1:20" ht="14.4" x14ac:dyDescent="0.3">
      <c r="A191">
        <v>182</v>
      </c>
      <c r="B191" s="1">
        <v>44196</v>
      </c>
      <c r="C191" t="s">
        <v>168</v>
      </c>
      <c r="D191" t="s">
        <v>214</v>
      </c>
      <c r="E191" t="s">
        <v>112</v>
      </c>
      <c r="F191" t="s">
        <v>93</v>
      </c>
      <c r="G191" s="45">
        <v>1.19</v>
      </c>
      <c r="H191" s="196">
        <v>7</v>
      </c>
      <c r="I191" s="196">
        <v>1.33</v>
      </c>
      <c r="J191" s="196">
        <v>-1.33</v>
      </c>
      <c r="K191" s="196">
        <v>131.09</v>
      </c>
      <c r="L191" t="s">
        <v>60</v>
      </c>
      <c r="M191" s="44"/>
      <c r="N191" s="1"/>
      <c r="O191"/>
      <c r="P191"/>
      <c r="Q191" s="44"/>
      <c r="R191" s="1"/>
      <c r="S191"/>
      <c r="T191"/>
    </row>
    <row r="192" spans="1:20" ht="14.4" x14ac:dyDescent="0.3">
      <c r="A192">
        <v>183</v>
      </c>
      <c r="B192" s="1">
        <v>44196</v>
      </c>
      <c r="C192" t="s">
        <v>168</v>
      </c>
      <c r="D192" t="s">
        <v>214</v>
      </c>
      <c r="E192" t="s">
        <v>95</v>
      </c>
      <c r="F192" t="s">
        <v>85</v>
      </c>
      <c r="G192" s="45">
        <v>1.24</v>
      </c>
      <c r="H192" s="196">
        <v>7</v>
      </c>
      <c r="I192" s="196">
        <v>7</v>
      </c>
      <c r="J192" s="196">
        <v>1.68</v>
      </c>
      <c r="K192" s="196">
        <v>132.77000000000001</v>
      </c>
      <c r="L192" t="s">
        <v>60</v>
      </c>
      <c r="M192" s="44"/>
      <c r="N192" s="1"/>
      <c r="O192"/>
      <c r="P192"/>
      <c r="Q192" s="44"/>
      <c r="R192" s="1"/>
      <c r="S192"/>
      <c r="T192"/>
    </row>
    <row r="193" spans="1:20" ht="14.4" x14ac:dyDescent="0.3">
      <c r="A193">
        <v>184</v>
      </c>
      <c r="B193" s="1">
        <v>44196</v>
      </c>
      <c r="C193" t="s">
        <v>168</v>
      </c>
      <c r="D193" t="s">
        <v>214</v>
      </c>
      <c r="E193" t="s">
        <v>95</v>
      </c>
      <c r="F193" t="s">
        <v>85</v>
      </c>
      <c r="G193" s="45">
        <v>1.05</v>
      </c>
      <c r="H193" s="196">
        <v>7</v>
      </c>
      <c r="I193" s="196">
        <v>7</v>
      </c>
      <c r="J193" s="196">
        <v>0.35</v>
      </c>
      <c r="K193" s="196">
        <v>133.12</v>
      </c>
      <c r="L193" t="s">
        <v>60</v>
      </c>
      <c r="M193" s="44"/>
      <c r="N193" s="1"/>
      <c r="O193"/>
      <c r="P193"/>
      <c r="Q193" s="44"/>
      <c r="R193" s="1"/>
      <c r="S193"/>
      <c r="T193"/>
    </row>
    <row r="194" spans="1:20" ht="14.4" x14ac:dyDescent="0.3">
      <c r="A194">
        <v>185</v>
      </c>
      <c r="B194" s="1">
        <v>44196</v>
      </c>
      <c r="C194" t="s">
        <v>168</v>
      </c>
      <c r="D194" t="s">
        <v>214</v>
      </c>
      <c r="E194" t="s">
        <v>112</v>
      </c>
      <c r="F194" t="s">
        <v>93</v>
      </c>
      <c r="G194" s="45">
        <v>1.06</v>
      </c>
      <c r="H194" s="196">
        <v>14</v>
      </c>
      <c r="I194" s="196">
        <v>0.84</v>
      </c>
      <c r="J194" s="196">
        <v>-0.84</v>
      </c>
      <c r="K194" s="196">
        <v>132.28</v>
      </c>
      <c r="L194" t="s">
        <v>60</v>
      </c>
      <c r="M194" s="44"/>
      <c r="N194" s="1"/>
      <c r="O194"/>
      <c r="P194"/>
      <c r="Q194" s="44"/>
      <c r="R194" s="1"/>
      <c r="S194"/>
      <c r="T194"/>
    </row>
    <row r="195" spans="1:20" ht="14.4" x14ac:dyDescent="0.3">
      <c r="A195">
        <v>186</v>
      </c>
      <c r="B195" s="1">
        <v>44196</v>
      </c>
      <c r="C195" t="s">
        <v>168</v>
      </c>
      <c r="D195" t="s">
        <v>214</v>
      </c>
      <c r="E195" t="s">
        <v>95</v>
      </c>
      <c r="F195" t="s">
        <v>85</v>
      </c>
      <c r="G195" s="45">
        <v>1.02</v>
      </c>
      <c r="H195" s="196">
        <v>7</v>
      </c>
      <c r="I195" s="196">
        <v>7</v>
      </c>
      <c r="J195" s="196">
        <v>0.14000000000000001</v>
      </c>
      <c r="K195" s="196">
        <v>132.41999999999999</v>
      </c>
      <c r="L195" t="s">
        <v>60</v>
      </c>
      <c r="M195" s="44"/>
      <c r="N195" s="1"/>
      <c r="O195"/>
      <c r="P195"/>
      <c r="Q195" s="44"/>
      <c r="R195" s="1"/>
      <c r="S195"/>
      <c r="T195"/>
    </row>
    <row r="196" spans="1:20" ht="14.4" x14ac:dyDescent="0.3">
      <c r="A196">
        <v>187</v>
      </c>
      <c r="B196" s="1">
        <v>44196</v>
      </c>
      <c r="C196" t="s">
        <v>168</v>
      </c>
      <c r="D196" t="s">
        <v>214</v>
      </c>
      <c r="E196" t="s">
        <v>112</v>
      </c>
      <c r="F196" t="s">
        <v>93</v>
      </c>
      <c r="G196" s="45">
        <v>1.07</v>
      </c>
      <c r="H196" s="196">
        <v>7</v>
      </c>
      <c r="I196" s="196">
        <v>0.49</v>
      </c>
      <c r="J196" s="196">
        <v>-0.5</v>
      </c>
      <c r="K196" s="196">
        <v>131.91999999999999</v>
      </c>
      <c r="L196" t="s">
        <v>60</v>
      </c>
      <c r="M196" s="44"/>
      <c r="N196" s="1"/>
      <c r="O196"/>
      <c r="P196"/>
      <c r="Q196" s="44"/>
      <c r="R196" s="1"/>
      <c r="S196"/>
      <c r="T196"/>
    </row>
    <row r="197" spans="1:20" ht="14.4" x14ac:dyDescent="0.3">
      <c r="A197">
        <v>188</v>
      </c>
      <c r="B197" s="1">
        <v>44196</v>
      </c>
      <c r="C197" t="s">
        <v>168</v>
      </c>
      <c r="D197" t="s">
        <v>214</v>
      </c>
      <c r="E197" t="s">
        <v>143</v>
      </c>
      <c r="F197" t="s">
        <v>85</v>
      </c>
      <c r="G197" s="45">
        <v>1.26</v>
      </c>
      <c r="H197" s="196">
        <v>7</v>
      </c>
      <c r="I197" s="196">
        <v>7</v>
      </c>
      <c r="J197" s="196">
        <v>1.82</v>
      </c>
      <c r="K197" s="196">
        <v>133.74</v>
      </c>
      <c r="L197" t="s">
        <v>142</v>
      </c>
      <c r="M197" s="44"/>
      <c r="N197" s="1"/>
      <c r="O197"/>
      <c r="P197"/>
      <c r="Q197" s="44"/>
      <c r="R197" s="1"/>
      <c r="S197"/>
      <c r="T197"/>
    </row>
    <row r="198" spans="1:20" ht="14.4" x14ac:dyDescent="0.3">
      <c r="A198">
        <v>189</v>
      </c>
      <c r="B198" s="1">
        <v>44196</v>
      </c>
      <c r="C198" t="s">
        <v>168</v>
      </c>
      <c r="D198" t="s">
        <v>214</v>
      </c>
      <c r="E198" t="s">
        <v>143</v>
      </c>
      <c r="F198" t="s">
        <v>85</v>
      </c>
      <c r="G198" s="45">
        <v>1.96</v>
      </c>
      <c r="H198" s="196">
        <v>7</v>
      </c>
      <c r="I198" s="196">
        <v>7</v>
      </c>
      <c r="J198" s="196">
        <v>6.72</v>
      </c>
      <c r="K198" s="196">
        <v>140.46</v>
      </c>
      <c r="L198" t="s">
        <v>142</v>
      </c>
      <c r="M198" s="44"/>
      <c r="N198" s="1"/>
      <c r="O198"/>
      <c r="P198"/>
      <c r="Q198" s="44"/>
      <c r="R198" s="1"/>
      <c r="S198"/>
      <c r="T198"/>
    </row>
    <row r="199" spans="1:20" ht="14.4" x14ac:dyDescent="0.3">
      <c r="A199">
        <v>190</v>
      </c>
      <c r="B199" s="1">
        <v>44196</v>
      </c>
      <c r="C199" t="s">
        <v>168</v>
      </c>
      <c r="D199" t="s">
        <v>214</v>
      </c>
      <c r="E199" t="s">
        <v>143</v>
      </c>
      <c r="F199" t="s">
        <v>85</v>
      </c>
      <c r="G199" s="45">
        <v>2.2599999999999998</v>
      </c>
      <c r="H199" s="196">
        <v>7</v>
      </c>
      <c r="I199" s="196">
        <v>7</v>
      </c>
      <c r="J199" s="196">
        <v>8.82</v>
      </c>
      <c r="K199" s="196">
        <v>149.28</v>
      </c>
      <c r="L199" t="s">
        <v>142</v>
      </c>
      <c r="M199" s="44"/>
      <c r="N199" s="1"/>
      <c r="O199"/>
      <c r="P199"/>
      <c r="Q199" s="44"/>
      <c r="R199" s="1"/>
      <c r="S199"/>
      <c r="T199"/>
    </row>
    <row r="200" spans="1:20" ht="14.4" x14ac:dyDescent="0.3">
      <c r="A200">
        <v>191</v>
      </c>
      <c r="B200" s="1">
        <v>44196</v>
      </c>
      <c r="C200" t="s">
        <v>168</v>
      </c>
      <c r="D200" t="s">
        <v>214</v>
      </c>
      <c r="E200" t="s">
        <v>144</v>
      </c>
      <c r="F200" t="s">
        <v>93</v>
      </c>
      <c r="G200" s="45">
        <v>1.9</v>
      </c>
      <c r="H200" s="196">
        <v>7</v>
      </c>
      <c r="I200" s="196">
        <v>6.3</v>
      </c>
      <c r="J200" s="196">
        <v>-6.3</v>
      </c>
      <c r="K200" s="196">
        <v>142.97999999999999</v>
      </c>
      <c r="L200" t="s">
        <v>142</v>
      </c>
      <c r="M200" s="44"/>
      <c r="N200" s="1"/>
      <c r="O200"/>
      <c r="P200"/>
      <c r="Q200" s="44"/>
      <c r="R200" s="1"/>
      <c r="S200"/>
      <c r="T200"/>
    </row>
    <row r="201" spans="1:20" ht="14.4" x14ac:dyDescent="0.3">
      <c r="A201">
        <v>192</v>
      </c>
      <c r="B201" s="1">
        <v>44196</v>
      </c>
      <c r="C201" t="s">
        <v>168</v>
      </c>
      <c r="D201" t="s">
        <v>214</v>
      </c>
      <c r="E201" t="s">
        <v>143</v>
      </c>
      <c r="F201" t="s">
        <v>85</v>
      </c>
      <c r="G201" s="45">
        <v>2.34</v>
      </c>
      <c r="H201" s="196">
        <v>7</v>
      </c>
      <c r="I201" s="196">
        <v>7</v>
      </c>
      <c r="J201" s="196">
        <v>9.3800000000000008</v>
      </c>
      <c r="K201" s="196">
        <v>152.36000000000001</v>
      </c>
      <c r="L201" t="s">
        <v>142</v>
      </c>
      <c r="M201" s="44"/>
      <c r="N201" s="1"/>
      <c r="O201"/>
      <c r="P201"/>
      <c r="Q201" s="44"/>
      <c r="R201" s="1"/>
      <c r="S201"/>
      <c r="T201"/>
    </row>
    <row r="202" spans="1:20" ht="14.4" x14ac:dyDescent="0.3">
      <c r="A202">
        <v>193</v>
      </c>
      <c r="B202" s="1">
        <v>44196</v>
      </c>
      <c r="C202" t="s">
        <v>168</v>
      </c>
      <c r="D202" t="s">
        <v>214</v>
      </c>
      <c r="E202" t="s">
        <v>144</v>
      </c>
      <c r="F202" t="s">
        <v>93</v>
      </c>
      <c r="G202" s="45">
        <v>2.14</v>
      </c>
      <c r="H202" s="196">
        <v>7</v>
      </c>
      <c r="I202" s="196">
        <v>7.98</v>
      </c>
      <c r="J202" s="196">
        <v>-7.98</v>
      </c>
      <c r="K202" s="196">
        <v>144.38</v>
      </c>
      <c r="L202" t="s">
        <v>142</v>
      </c>
      <c r="M202" s="44"/>
      <c r="N202" s="1"/>
      <c r="O202"/>
      <c r="P202"/>
      <c r="Q202" s="44"/>
      <c r="R202" s="1"/>
      <c r="S202"/>
      <c r="T202"/>
    </row>
    <row r="203" spans="1:20" ht="14.4" x14ac:dyDescent="0.3">
      <c r="A203">
        <v>194</v>
      </c>
      <c r="B203" s="1">
        <v>44196</v>
      </c>
      <c r="C203" t="s">
        <v>168</v>
      </c>
      <c r="D203" t="s">
        <v>214</v>
      </c>
      <c r="E203" t="s">
        <v>144</v>
      </c>
      <c r="F203" t="s">
        <v>93</v>
      </c>
      <c r="G203" s="45">
        <v>1.97</v>
      </c>
      <c r="H203" s="196">
        <v>7</v>
      </c>
      <c r="I203" s="196">
        <v>6.79</v>
      </c>
      <c r="J203" s="196">
        <v>-6.79</v>
      </c>
      <c r="K203" s="196">
        <v>137.59</v>
      </c>
      <c r="L203" t="s">
        <v>142</v>
      </c>
      <c r="M203" s="44"/>
      <c r="N203" s="1"/>
      <c r="O203"/>
      <c r="P203"/>
      <c r="Q203" s="44"/>
      <c r="R203" s="1"/>
      <c r="S203"/>
      <c r="T203"/>
    </row>
    <row r="204" spans="1:20" ht="14.4" x14ac:dyDescent="0.3">
      <c r="A204">
        <v>195</v>
      </c>
      <c r="B204" s="1">
        <v>44196</v>
      </c>
      <c r="C204" t="s">
        <v>168</v>
      </c>
      <c r="D204" t="s">
        <v>214</v>
      </c>
      <c r="E204" t="s">
        <v>144</v>
      </c>
      <c r="F204" t="s">
        <v>93</v>
      </c>
      <c r="G204" s="45">
        <v>1.79</v>
      </c>
      <c r="H204" s="196">
        <v>7.01</v>
      </c>
      <c r="I204" s="196">
        <v>5.54</v>
      </c>
      <c r="J204" s="196">
        <v>-5.55</v>
      </c>
      <c r="K204" s="196">
        <v>132.04</v>
      </c>
      <c r="L204" t="s">
        <v>142</v>
      </c>
      <c r="M204" s="44"/>
      <c r="N204" s="1"/>
      <c r="O204"/>
      <c r="P204"/>
      <c r="Q204" s="44"/>
      <c r="R204" s="1"/>
      <c r="S204"/>
      <c r="T204"/>
    </row>
    <row r="205" spans="1:20" ht="14.4" x14ac:dyDescent="0.3">
      <c r="A205">
        <v>196</v>
      </c>
      <c r="B205" s="1">
        <v>44196</v>
      </c>
      <c r="C205" t="s">
        <v>168</v>
      </c>
      <c r="D205" t="s">
        <v>214</v>
      </c>
      <c r="E205" t="s">
        <v>113</v>
      </c>
      <c r="F205" t="s">
        <v>85</v>
      </c>
      <c r="G205" s="45">
        <v>1.1599999999999999</v>
      </c>
      <c r="H205" s="196">
        <v>7</v>
      </c>
      <c r="I205" s="196">
        <v>7</v>
      </c>
      <c r="J205" s="196">
        <v>1.1200000000000001</v>
      </c>
      <c r="K205" s="196">
        <v>133.16</v>
      </c>
      <c r="L205" t="s">
        <v>77</v>
      </c>
      <c r="M205" s="44"/>
      <c r="N205" s="1"/>
      <c r="O205"/>
      <c r="P205"/>
      <c r="Q205" s="44"/>
      <c r="R205" s="1"/>
      <c r="S205"/>
      <c r="T205"/>
    </row>
    <row r="206" spans="1:20" ht="14.4" x14ac:dyDescent="0.3">
      <c r="A206">
        <v>197</v>
      </c>
      <c r="B206" s="1">
        <v>44196</v>
      </c>
      <c r="C206" t="s">
        <v>168</v>
      </c>
      <c r="D206" t="s">
        <v>214</v>
      </c>
      <c r="E206" t="s">
        <v>94</v>
      </c>
      <c r="F206" t="s">
        <v>93</v>
      </c>
      <c r="G206" s="45">
        <v>1.1399999999999999</v>
      </c>
      <c r="H206" s="196">
        <v>7</v>
      </c>
      <c r="I206" s="196">
        <v>0.98</v>
      </c>
      <c r="J206" s="196">
        <v>-0.99</v>
      </c>
      <c r="K206" s="196">
        <v>132.16999999999999</v>
      </c>
      <c r="L206" t="s">
        <v>77</v>
      </c>
      <c r="M206" s="44"/>
      <c r="N206" s="1"/>
      <c r="O206"/>
      <c r="P206"/>
      <c r="Q206" s="44"/>
      <c r="R206" s="1"/>
      <c r="S206"/>
      <c r="T206"/>
    </row>
    <row r="207" spans="1:20" ht="14.4" x14ac:dyDescent="0.3">
      <c r="A207">
        <v>198</v>
      </c>
      <c r="B207" s="1">
        <v>44196</v>
      </c>
      <c r="C207" t="s">
        <v>168</v>
      </c>
      <c r="D207" t="s">
        <v>214</v>
      </c>
      <c r="E207" t="s">
        <v>97</v>
      </c>
      <c r="F207" t="s">
        <v>85</v>
      </c>
      <c r="G207" s="45">
        <v>1.06</v>
      </c>
      <c r="H207" s="196">
        <v>7</v>
      </c>
      <c r="I207" s="196">
        <v>7</v>
      </c>
      <c r="J207" s="196">
        <v>0.42</v>
      </c>
      <c r="K207" s="196">
        <v>132.59</v>
      </c>
      <c r="L207" t="s">
        <v>79</v>
      </c>
      <c r="M207" s="44"/>
      <c r="N207" s="1"/>
      <c r="O207"/>
      <c r="P207"/>
      <c r="Q207" s="44"/>
      <c r="R207" s="1"/>
      <c r="S207"/>
      <c r="T207"/>
    </row>
    <row r="208" spans="1:20" ht="14.4" x14ac:dyDescent="0.3">
      <c r="A208">
        <v>199</v>
      </c>
      <c r="B208" s="1">
        <v>44196</v>
      </c>
      <c r="C208" t="s">
        <v>168</v>
      </c>
      <c r="D208" t="s">
        <v>214</v>
      </c>
      <c r="E208" t="s">
        <v>98</v>
      </c>
      <c r="F208" t="s">
        <v>93</v>
      </c>
      <c r="G208" s="45">
        <v>1.04</v>
      </c>
      <c r="H208" s="196">
        <v>14.05</v>
      </c>
      <c r="I208" s="196">
        <v>0.56000000000000005</v>
      </c>
      <c r="J208" s="196">
        <v>-0.56000000000000005</v>
      </c>
      <c r="K208" s="196">
        <v>132.03</v>
      </c>
      <c r="L208" t="s">
        <v>79</v>
      </c>
      <c r="M208" s="44"/>
      <c r="N208" s="1"/>
      <c r="O208"/>
      <c r="P208"/>
      <c r="Q208" s="44"/>
      <c r="R208" s="1"/>
      <c r="S208"/>
      <c r="T208"/>
    </row>
    <row r="209" spans="1:20" ht="14.4" x14ac:dyDescent="0.3">
      <c r="A209">
        <v>200</v>
      </c>
      <c r="B209" s="1">
        <v>44196</v>
      </c>
      <c r="C209" t="s">
        <v>168</v>
      </c>
      <c r="D209" t="s">
        <v>214</v>
      </c>
      <c r="E209" t="s">
        <v>97</v>
      </c>
      <c r="F209" t="s">
        <v>85</v>
      </c>
      <c r="G209" s="45">
        <v>1.05</v>
      </c>
      <c r="H209" s="196">
        <v>7</v>
      </c>
      <c r="I209" s="196">
        <v>7</v>
      </c>
      <c r="J209" s="196">
        <v>0.34</v>
      </c>
      <c r="K209" s="196">
        <v>132.37</v>
      </c>
      <c r="L209" t="s">
        <v>79</v>
      </c>
      <c r="M209" s="44"/>
      <c r="N209" s="1"/>
      <c r="O209"/>
      <c r="P209"/>
      <c r="Q209" s="44"/>
      <c r="R209" s="1"/>
      <c r="S209"/>
      <c r="T209"/>
    </row>
    <row r="210" spans="1:20" ht="14.4" x14ac:dyDescent="0.3">
      <c r="A210">
        <v>201</v>
      </c>
      <c r="B210" s="1">
        <v>44196</v>
      </c>
      <c r="C210" t="s">
        <v>168</v>
      </c>
      <c r="D210" t="s">
        <v>214</v>
      </c>
      <c r="E210" t="s">
        <v>119</v>
      </c>
      <c r="F210" t="s">
        <v>85</v>
      </c>
      <c r="G210" s="45">
        <v>1.01</v>
      </c>
      <c r="H210" s="196">
        <v>7</v>
      </c>
      <c r="I210" s="196">
        <v>7</v>
      </c>
      <c r="J210" s="196">
        <v>7.0000000000000007E-2</v>
      </c>
      <c r="K210" s="196">
        <v>132.44</v>
      </c>
      <c r="L210" t="s">
        <v>111</v>
      </c>
      <c r="M210" s="44"/>
      <c r="N210" s="1"/>
      <c r="O210"/>
      <c r="P210"/>
      <c r="Q210" s="44"/>
      <c r="R210" s="1"/>
      <c r="S210"/>
      <c r="T210"/>
    </row>
    <row r="211" spans="1:20" ht="14.4" x14ac:dyDescent="0.3">
      <c r="A211">
        <v>202</v>
      </c>
      <c r="B211" s="1">
        <v>44196</v>
      </c>
      <c r="C211" t="s">
        <v>168</v>
      </c>
      <c r="D211" t="s">
        <v>214</v>
      </c>
      <c r="E211" t="s">
        <v>145</v>
      </c>
      <c r="F211" t="s">
        <v>85</v>
      </c>
      <c r="G211" s="45">
        <v>1.1299999999999999</v>
      </c>
      <c r="H211" s="196">
        <v>7</v>
      </c>
      <c r="I211" s="196">
        <v>7</v>
      </c>
      <c r="J211" s="196">
        <v>0.91</v>
      </c>
      <c r="K211" s="196">
        <v>133.35</v>
      </c>
      <c r="L211" t="s">
        <v>57</v>
      </c>
      <c r="M211" s="44"/>
      <c r="N211" s="1"/>
      <c r="O211"/>
      <c r="P211"/>
      <c r="Q211" s="44"/>
      <c r="R211" s="1"/>
      <c r="S211"/>
      <c r="T211"/>
    </row>
    <row r="212" spans="1:20" ht="14.4" x14ac:dyDescent="0.3">
      <c r="A212">
        <v>203</v>
      </c>
      <c r="B212" s="1">
        <v>44196</v>
      </c>
      <c r="C212" t="s">
        <v>168</v>
      </c>
      <c r="D212" t="s">
        <v>214</v>
      </c>
      <c r="E212" t="s">
        <v>151</v>
      </c>
      <c r="F212" t="s">
        <v>93</v>
      </c>
      <c r="G212" s="45">
        <v>1.1000000000000001</v>
      </c>
      <c r="H212" s="196">
        <v>7.1</v>
      </c>
      <c r="I212" s="196">
        <v>0.71</v>
      </c>
      <c r="J212" s="196">
        <v>-0.72</v>
      </c>
      <c r="K212" s="196">
        <v>132.63</v>
      </c>
      <c r="L212" t="s">
        <v>57</v>
      </c>
      <c r="M212" s="44"/>
      <c r="N212" s="1"/>
      <c r="O212"/>
      <c r="P212"/>
      <c r="Q212" s="44"/>
      <c r="R212" s="1"/>
      <c r="S212"/>
      <c r="T212"/>
    </row>
    <row r="213" spans="1:20" ht="14.4" x14ac:dyDescent="0.3">
      <c r="A213">
        <v>204</v>
      </c>
      <c r="B213" s="1">
        <v>44196</v>
      </c>
      <c r="C213" t="s">
        <v>179</v>
      </c>
      <c r="D213" t="s">
        <v>215</v>
      </c>
      <c r="E213" t="s">
        <v>97</v>
      </c>
      <c r="F213" t="s">
        <v>85</v>
      </c>
      <c r="G213" s="45">
        <v>1.04</v>
      </c>
      <c r="H213" s="196">
        <v>7</v>
      </c>
      <c r="I213" s="196">
        <v>7</v>
      </c>
      <c r="J213" s="196">
        <v>-7</v>
      </c>
      <c r="K213" s="196">
        <v>125.63</v>
      </c>
      <c r="L213" t="s">
        <v>79</v>
      </c>
      <c r="M213" s="44"/>
      <c r="N213" s="1"/>
      <c r="O213"/>
      <c r="P213"/>
      <c r="Q213" s="44"/>
      <c r="R213" s="1"/>
      <c r="S213"/>
      <c r="T213"/>
    </row>
    <row r="214" spans="1:20" ht="14.4" x14ac:dyDescent="0.3">
      <c r="A214">
        <v>205</v>
      </c>
      <c r="B214" s="1">
        <v>44196</v>
      </c>
      <c r="C214" t="s">
        <v>179</v>
      </c>
      <c r="D214" t="s">
        <v>215</v>
      </c>
      <c r="E214" t="s">
        <v>98</v>
      </c>
      <c r="F214" t="s">
        <v>93</v>
      </c>
      <c r="G214" s="45">
        <v>1.08</v>
      </c>
      <c r="H214" s="196">
        <v>7.05</v>
      </c>
      <c r="I214" s="196">
        <v>0.56000000000000005</v>
      </c>
      <c r="J214" s="196">
        <v>7.05</v>
      </c>
      <c r="K214" s="196">
        <v>132.68</v>
      </c>
      <c r="L214" t="s">
        <v>79</v>
      </c>
      <c r="M214" s="44"/>
      <c r="N214" s="1"/>
      <c r="O214"/>
      <c r="P214"/>
      <c r="Q214" s="44"/>
      <c r="R214" s="1"/>
      <c r="S214"/>
      <c r="T214"/>
    </row>
    <row r="215" spans="1:20" ht="14.4" x14ac:dyDescent="0.3">
      <c r="A215">
        <v>206</v>
      </c>
      <c r="B215" s="1">
        <v>44196</v>
      </c>
      <c r="C215" t="s">
        <v>179</v>
      </c>
      <c r="D215" t="s">
        <v>215</v>
      </c>
      <c r="E215" t="s">
        <v>97</v>
      </c>
      <c r="F215" t="s">
        <v>85</v>
      </c>
      <c r="G215" s="45">
        <v>1.21</v>
      </c>
      <c r="H215" s="196">
        <v>10</v>
      </c>
      <c r="I215" s="196">
        <v>10</v>
      </c>
      <c r="J215" s="196">
        <v>-10</v>
      </c>
      <c r="K215" s="196">
        <v>122.68</v>
      </c>
      <c r="L215" t="s">
        <v>79</v>
      </c>
      <c r="M215" s="44"/>
      <c r="N215" s="1"/>
      <c r="O215"/>
      <c r="P215"/>
      <c r="Q215" s="44"/>
      <c r="R215" s="1"/>
      <c r="S215"/>
      <c r="T215"/>
    </row>
    <row r="216" spans="1:20" ht="14.4" x14ac:dyDescent="0.3">
      <c r="A216">
        <v>207</v>
      </c>
      <c r="B216" s="1">
        <v>44196</v>
      </c>
      <c r="C216" t="s">
        <v>179</v>
      </c>
      <c r="D216" t="s">
        <v>215</v>
      </c>
      <c r="E216" t="s">
        <v>98</v>
      </c>
      <c r="F216" t="s">
        <v>93</v>
      </c>
      <c r="G216" s="45">
        <v>1.1599999999999999</v>
      </c>
      <c r="H216" s="196">
        <v>7</v>
      </c>
      <c r="I216" s="196">
        <v>1.1200000000000001</v>
      </c>
      <c r="J216" s="196">
        <v>7</v>
      </c>
      <c r="K216" s="196">
        <v>129.68</v>
      </c>
      <c r="L216" t="s">
        <v>79</v>
      </c>
      <c r="M216" s="44"/>
      <c r="N216" s="1"/>
      <c r="O216"/>
      <c r="P216"/>
      <c r="Q216" s="44"/>
      <c r="R216" s="1"/>
      <c r="S216"/>
      <c r="T216"/>
    </row>
    <row r="217" spans="1:20" ht="14.4" x14ac:dyDescent="0.3">
      <c r="A217">
        <v>208</v>
      </c>
      <c r="B217" s="1">
        <v>44196</v>
      </c>
      <c r="C217" t="s">
        <v>179</v>
      </c>
      <c r="D217" t="s">
        <v>215</v>
      </c>
      <c r="E217" t="s">
        <v>97</v>
      </c>
      <c r="F217" t="s">
        <v>85</v>
      </c>
      <c r="G217" s="45">
        <v>1.1200000000000001</v>
      </c>
      <c r="H217" s="196">
        <v>7</v>
      </c>
      <c r="I217" s="196">
        <v>7</v>
      </c>
      <c r="J217" s="196">
        <v>-7</v>
      </c>
      <c r="K217" s="196">
        <v>122.68</v>
      </c>
      <c r="L217" t="s">
        <v>79</v>
      </c>
      <c r="M217" s="44"/>
      <c r="N217" s="1"/>
      <c r="O217"/>
      <c r="P217"/>
      <c r="Q217" s="44"/>
      <c r="R217" s="1"/>
      <c r="S217"/>
      <c r="T217"/>
    </row>
    <row r="218" spans="1:20" ht="14.4" x14ac:dyDescent="0.3">
      <c r="A218">
        <v>209</v>
      </c>
      <c r="B218" s="1">
        <v>44196</v>
      </c>
      <c r="C218" t="s">
        <v>179</v>
      </c>
      <c r="D218" t="s">
        <v>215</v>
      </c>
      <c r="E218" t="s">
        <v>98</v>
      </c>
      <c r="F218" t="s">
        <v>93</v>
      </c>
      <c r="G218" s="45">
        <v>1.1299999999999999</v>
      </c>
      <c r="H218" s="196">
        <v>10</v>
      </c>
      <c r="I218" s="196">
        <v>1.3</v>
      </c>
      <c r="J218" s="196">
        <v>10</v>
      </c>
      <c r="K218" s="196">
        <v>132.68</v>
      </c>
      <c r="L218" t="s">
        <v>79</v>
      </c>
      <c r="M218" s="44"/>
      <c r="N218" s="1"/>
      <c r="O218"/>
      <c r="P218"/>
      <c r="Q218" s="44"/>
      <c r="R218" s="1"/>
      <c r="S218"/>
      <c r="T218"/>
    </row>
    <row r="219" spans="1:20" ht="14.4" x14ac:dyDescent="0.3">
      <c r="A219">
        <v>210</v>
      </c>
      <c r="B219" s="1">
        <v>44196</v>
      </c>
      <c r="C219" t="s">
        <v>179</v>
      </c>
      <c r="D219" t="s">
        <v>215</v>
      </c>
      <c r="E219" t="s">
        <v>119</v>
      </c>
      <c r="F219" t="s">
        <v>85</v>
      </c>
      <c r="G219" s="45">
        <v>1.08</v>
      </c>
      <c r="H219" s="196">
        <v>7</v>
      </c>
      <c r="I219" s="196">
        <v>7</v>
      </c>
      <c r="J219" s="196">
        <v>0.56000000000000005</v>
      </c>
      <c r="K219" s="196">
        <v>133.24</v>
      </c>
      <c r="L219" t="s">
        <v>111</v>
      </c>
      <c r="M219" s="44"/>
      <c r="N219" s="1"/>
      <c r="O219"/>
      <c r="P219"/>
      <c r="Q219" s="44"/>
      <c r="R219" s="1"/>
      <c r="S219"/>
      <c r="T219"/>
    </row>
    <row r="220" spans="1:20" ht="14.4" x14ac:dyDescent="0.3">
      <c r="A220">
        <v>211</v>
      </c>
      <c r="B220" s="1">
        <v>44196</v>
      </c>
      <c r="C220" t="s">
        <v>179</v>
      </c>
      <c r="D220" t="s">
        <v>215</v>
      </c>
      <c r="E220" t="s">
        <v>119</v>
      </c>
      <c r="F220" t="s">
        <v>85</v>
      </c>
      <c r="G220" s="45">
        <v>1.01</v>
      </c>
      <c r="H220" s="196">
        <v>7</v>
      </c>
      <c r="I220" s="196">
        <v>7</v>
      </c>
      <c r="J220" s="196">
        <v>7.0000000000000007E-2</v>
      </c>
      <c r="K220" s="196">
        <v>133.31</v>
      </c>
      <c r="L220" t="s">
        <v>111</v>
      </c>
      <c r="M220" s="44"/>
      <c r="N220" s="1"/>
      <c r="O220"/>
      <c r="P220"/>
      <c r="Q220" s="44"/>
      <c r="R220" s="1"/>
      <c r="S220"/>
      <c r="T220"/>
    </row>
    <row r="221" spans="1:20" ht="14.4" x14ac:dyDescent="0.3">
      <c r="A221">
        <v>212</v>
      </c>
      <c r="B221" s="1">
        <v>44196</v>
      </c>
      <c r="C221" t="s">
        <v>179</v>
      </c>
      <c r="D221" t="s">
        <v>215</v>
      </c>
      <c r="E221" t="s">
        <v>114</v>
      </c>
      <c r="F221" t="s">
        <v>93</v>
      </c>
      <c r="G221" s="45">
        <v>1.03</v>
      </c>
      <c r="H221" s="196">
        <v>14</v>
      </c>
      <c r="I221" s="196">
        <v>0.42</v>
      </c>
      <c r="J221" s="196">
        <v>-0.43</v>
      </c>
      <c r="K221" s="196">
        <v>132.88</v>
      </c>
      <c r="L221" t="s">
        <v>111</v>
      </c>
      <c r="M221" s="44"/>
      <c r="N221" s="1"/>
      <c r="O221"/>
      <c r="P221"/>
      <c r="Q221" s="44"/>
      <c r="R221" s="1"/>
      <c r="S221"/>
      <c r="T221"/>
    </row>
    <row r="222" spans="1:20" ht="14.4" x14ac:dyDescent="0.3">
      <c r="A222">
        <v>213</v>
      </c>
      <c r="B222" s="1">
        <v>44196</v>
      </c>
      <c r="C222" t="s">
        <v>160</v>
      </c>
      <c r="D222" t="s">
        <v>216</v>
      </c>
      <c r="E222" t="s">
        <v>95</v>
      </c>
      <c r="F222" t="s">
        <v>85</v>
      </c>
      <c r="G222" s="45">
        <v>1.33</v>
      </c>
      <c r="H222" s="196">
        <v>10</v>
      </c>
      <c r="I222" s="196">
        <v>10</v>
      </c>
      <c r="J222" s="196">
        <v>3.3</v>
      </c>
      <c r="K222" s="196">
        <v>136.18</v>
      </c>
      <c r="L222" t="s">
        <v>60</v>
      </c>
      <c r="M222" s="44"/>
      <c r="N222" s="1"/>
      <c r="O222"/>
      <c r="P222"/>
      <c r="Q222" s="44"/>
      <c r="R222" s="1"/>
      <c r="S222"/>
      <c r="T222"/>
    </row>
    <row r="223" spans="1:20" ht="14.4" x14ac:dyDescent="0.3">
      <c r="A223">
        <v>214</v>
      </c>
      <c r="B223" s="1">
        <v>44196</v>
      </c>
      <c r="C223" t="s">
        <v>160</v>
      </c>
      <c r="D223" t="s">
        <v>216</v>
      </c>
      <c r="E223" t="s">
        <v>112</v>
      </c>
      <c r="F223" t="s">
        <v>93</v>
      </c>
      <c r="G223" s="45">
        <v>1.1000000000000001</v>
      </c>
      <c r="H223" s="196">
        <v>7.1</v>
      </c>
      <c r="I223" s="196">
        <v>0.71</v>
      </c>
      <c r="J223" s="196">
        <v>-0.71</v>
      </c>
      <c r="K223" s="196">
        <v>135.47</v>
      </c>
      <c r="L223" t="s">
        <v>60</v>
      </c>
      <c r="M223" s="44"/>
      <c r="N223" s="1"/>
      <c r="O223"/>
      <c r="P223"/>
      <c r="Q223" s="44"/>
      <c r="R223" s="1"/>
      <c r="S223"/>
      <c r="T223"/>
    </row>
    <row r="224" spans="1:20" ht="14.4" x14ac:dyDescent="0.3">
      <c r="A224">
        <v>215</v>
      </c>
      <c r="B224" s="1">
        <v>44196</v>
      </c>
      <c r="C224" t="s">
        <v>160</v>
      </c>
      <c r="D224" t="s">
        <v>216</v>
      </c>
      <c r="E224" t="s">
        <v>112</v>
      </c>
      <c r="F224" t="s">
        <v>93</v>
      </c>
      <c r="G224" s="45">
        <v>1.05</v>
      </c>
      <c r="H224" s="196">
        <v>10.199999999999999</v>
      </c>
      <c r="I224" s="196">
        <v>0.51</v>
      </c>
      <c r="J224" s="196">
        <v>-0.51</v>
      </c>
      <c r="K224" s="196">
        <v>134.96</v>
      </c>
      <c r="L224" t="s">
        <v>60</v>
      </c>
      <c r="M224" s="44"/>
      <c r="N224" s="1"/>
      <c r="O224"/>
      <c r="P224"/>
      <c r="Q224" s="44"/>
      <c r="R224" s="1"/>
      <c r="S224"/>
      <c r="T224"/>
    </row>
    <row r="225" spans="1:20" ht="14.4" x14ac:dyDescent="0.3">
      <c r="A225">
        <v>216</v>
      </c>
      <c r="B225" s="1">
        <v>44196</v>
      </c>
      <c r="C225" t="s">
        <v>160</v>
      </c>
      <c r="D225" t="s">
        <v>216</v>
      </c>
      <c r="E225" t="s">
        <v>112</v>
      </c>
      <c r="F225" t="s">
        <v>93</v>
      </c>
      <c r="G225" s="45">
        <v>1.19</v>
      </c>
      <c r="H225" s="196">
        <v>20</v>
      </c>
      <c r="I225" s="196">
        <v>3.8</v>
      </c>
      <c r="J225" s="196">
        <v>-3.8</v>
      </c>
      <c r="K225" s="196">
        <v>131.16</v>
      </c>
      <c r="L225" t="s">
        <v>60</v>
      </c>
      <c r="M225" s="44"/>
      <c r="N225" s="1"/>
      <c r="O225"/>
      <c r="P225"/>
      <c r="Q225" s="44"/>
      <c r="R225" s="1"/>
      <c r="S225"/>
      <c r="T225"/>
    </row>
    <row r="226" spans="1:20" ht="14.4" x14ac:dyDescent="0.3">
      <c r="A226">
        <v>217</v>
      </c>
      <c r="B226" s="1">
        <v>44196</v>
      </c>
      <c r="C226" t="s">
        <v>160</v>
      </c>
      <c r="D226" t="s">
        <v>216</v>
      </c>
      <c r="E226" t="s">
        <v>95</v>
      </c>
      <c r="F226" t="s">
        <v>85</v>
      </c>
      <c r="G226" s="45">
        <v>1.18</v>
      </c>
      <c r="H226" s="196">
        <v>7</v>
      </c>
      <c r="I226" s="196">
        <v>7</v>
      </c>
      <c r="J226" s="196">
        <v>1.26</v>
      </c>
      <c r="K226" s="196">
        <v>132.41999999999999</v>
      </c>
      <c r="L226" t="s">
        <v>60</v>
      </c>
      <c r="M226" s="44"/>
      <c r="N226" s="1"/>
      <c r="O226"/>
      <c r="P226"/>
      <c r="Q226" s="44"/>
      <c r="R226" s="1"/>
      <c r="S226"/>
      <c r="T226"/>
    </row>
    <row r="227" spans="1:20" ht="14.4" x14ac:dyDescent="0.3">
      <c r="A227">
        <v>218</v>
      </c>
      <c r="B227" s="1">
        <v>44196</v>
      </c>
      <c r="C227" t="s">
        <v>160</v>
      </c>
      <c r="D227" t="s">
        <v>216</v>
      </c>
      <c r="E227" t="s">
        <v>95</v>
      </c>
      <c r="F227" t="s">
        <v>85</v>
      </c>
      <c r="G227" s="45">
        <v>1.08</v>
      </c>
      <c r="H227" s="196">
        <v>10</v>
      </c>
      <c r="I227" s="196">
        <v>10</v>
      </c>
      <c r="J227" s="196">
        <v>0.8</v>
      </c>
      <c r="K227" s="196">
        <v>133.22</v>
      </c>
      <c r="L227" t="s">
        <v>60</v>
      </c>
      <c r="M227" s="44"/>
      <c r="N227" s="1"/>
      <c r="O227"/>
      <c r="P227"/>
      <c r="Q227" s="44"/>
      <c r="R227" s="1"/>
      <c r="S227"/>
      <c r="T227"/>
    </row>
    <row r="228" spans="1:20" ht="14.4" x14ac:dyDescent="0.3">
      <c r="A228">
        <v>219</v>
      </c>
      <c r="B228" s="1">
        <v>44196</v>
      </c>
      <c r="C228" t="s">
        <v>160</v>
      </c>
      <c r="D228" t="s">
        <v>216</v>
      </c>
      <c r="E228" t="s">
        <v>95</v>
      </c>
      <c r="F228" t="s">
        <v>85</v>
      </c>
      <c r="G228" s="45">
        <v>1.07</v>
      </c>
      <c r="H228" s="196">
        <v>10</v>
      </c>
      <c r="I228" s="196">
        <v>10</v>
      </c>
      <c r="J228" s="196">
        <v>0.66</v>
      </c>
      <c r="K228" s="196">
        <v>133.88</v>
      </c>
      <c r="L228" t="s">
        <v>60</v>
      </c>
      <c r="M228" s="44"/>
      <c r="N228" s="1"/>
      <c r="O228"/>
      <c r="P228"/>
      <c r="Q228" s="44"/>
      <c r="R228" s="1"/>
      <c r="S228"/>
      <c r="T228"/>
    </row>
    <row r="229" spans="1:20" ht="14.4" x14ac:dyDescent="0.3">
      <c r="A229">
        <v>220</v>
      </c>
      <c r="B229" s="1">
        <v>44196</v>
      </c>
      <c r="C229" t="s">
        <v>160</v>
      </c>
      <c r="D229" t="s">
        <v>216</v>
      </c>
      <c r="E229" t="s">
        <v>98</v>
      </c>
      <c r="F229" t="s">
        <v>93</v>
      </c>
      <c r="G229" s="45">
        <v>1.43</v>
      </c>
      <c r="H229" s="196">
        <v>7</v>
      </c>
      <c r="I229" s="196">
        <v>3.01</v>
      </c>
      <c r="J229" s="196">
        <v>-3.01</v>
      </c>
      <c r="K229" s="196">
        <v>130.87</v>
      </c>
      <c r="L229" t="s">
        <v>79</v>
      </c>
      <c r="M229" s="44"/>
      <c r="N229" s="1"/>
      <c r="O229"/>
      <c r="P229"/>
      <c r="Q229" s="44"/>
      <c r="R229" s="1"/>
      <c r="S229"/>
      <c r="T229"/>
    </row>
    <row r="230" spans="1:20" ht="14.4" x14ac:dyDescent="0.3">
      <c r="A230">
        <v>221</v>
      </c>
      <c r="B230" s="1">
        <v>44196</v>
      </c>
      <c r="C230" t="s">
        <v>160</v>
      </c>
      <c r="D230" t="s">
        <v>216</v>
      </c>
      <c r="E230" t="s">
        <v>98</v>
      </c>
      <c r="F230" t="s">
        <v>93</v>
      </c>
      <c r="G230" s="45">
        <v>1.08</v>
      </c>
      <c r="H230" s="196">
        <v>7.1</v>
      </c>
      <c r="I230" s="196">
        <v>0.56999999999999995</v>
      </c>
      <c r="J230" s="196">
        <v>-0.56999999999999995</v>
      </c>
      <c r="K230" s="196">
        <v>130.30000000000001</v>
      </c>
      <c r="L230" t="s">
        <v>79</v>
      </c>
      <c r="M230" s="44"/>
      <c r="N230" s="1"/>
      <c r="O230"/>
      <c r="P230"/>
      <c r="Q230" s="44"/>
      <c r="R230" s="1"/>
      <c r="S230"/>
      <c r="T230"/>
    </row>
    <row r="231" spans="1:20" ht="14.4" x14ac:dyDescent="0.3">
      <c r="A231">
        <v>222</v>
      </c>
      <c r="B231" s="1">
        <v>44196</v>
      </c>
      <c r="C231" t="s">
        <v>160</v>
      </c>
      <c r="D231" t="s">
        <v>216</v>
      </c>
      <c r="E231" t="s">
        <v>97</v>
      </c>
      <c r="F231" t="s">
        <v>85</v>
      </c>
      <c r="G231" s="45">
        <v>1.27</v>
      </c>
      <c r="H231" s="196">
        <v>10</v>
      </c>
      <c r="I231" s="196">
        <v>10</v>
      </c>
      <c r="J231" s="196">
        <v>2.7</v>
      </c>
      <c r="K231" s="196">
        <v>133</v>
      </c>
      <c r="L231" t="s">
        <v>79</v>
      </c>
      <c r="M231" s="44"/>
      <c r="N231" s="1"/>
      <c r="O231"/>
      <c r="P231"/>
      <c r="Q231" s="44"/>
      <c r="R231" s="1"/>
      <c r="S231"/>
      <c r="T231"/>
    </row>
    <row r="232" spans="1:20" ht="14.4" x14ac:dyDescent="0.3">
      <c r="A232">
        <v>223</v>
      </c>
      <c r="B232" s="1">
        <v>44196</v>
      </c>
      <c r="C232" t="s">
        <v>160</v>
      </c>
      <c r="D232" t="s">
        <v>216</v>
      </c>
      <c r="E232" t="s">
        <v>97</v>
      </c>
      <c r="F232" t="s">
        <v>85</v>
      </c>
      <c r="G232" s="45">
        <v>1.67</v>
      </c>
      <c r="H232" s="196">
        <v>7</v>
      </c>
      <c r="I232" s="196">
        <v>7</v>
      </c>
      <c r="J232" s="196">
        <v>4.68</v>
      </c>
      <c r="K232" s="196">
        <v>137.68</v>
      </c>
      <c r="L232" t="s">
        <v>79</v>
      </c>
      <c r="M232" s="44"/>
      <c r="N232" s="1"/>
      <c r="O232"/>
      <c r="P232"/>
      <c r="Q232" s="44"/>
      <c r="R232" s="1"/>
      <c r="S232"/>
      <c r="T232"/>
    </row>
    <row r="233" spans="1:20" ht="14.4" x14ac:dyDescent="0.3">
      <c r="A233">
        <v>224</v>
      </c>
      <c r="B233" s="1">
        <v>44196</v>
      </c>
      <c r="C233" t="s">
        <v>160</v>
      </c>
      <c r="D233" t="s">
        <v>216</v>
      </c>
      <c r="E233" t="s">
        <v>97</v>
      </c>
      <c r="F233" t="s">
        <v>85</v>
      </c>
      <c r="G233" s="45">
        <v>1.1100000000000001</v>
      </c>
      <c r="H233" s="196">
        <v>7</v>
      </c>
      <c r="I233" s="196">
        <v>7</v>
      </c>
      <c r="J233" s="196">
        <v>0.77</v>
      </c>
      <c r="K233" s="196">
        <v>138.44999999999999</v>
      </c>
      <c r="L233" t="s">
        <v>79</v>
      </c>
      <c r="M233" s="44"/>
      <c r="N233" s="1"/>
      <c r="O233"/>
      <c r="P233"/>
      <c r="Q233" s="44"/>
      <c r="R233" s="1"/>
      <c r="S233"/>
      <c r="T233"/>
    </row>
    <row r="234" spans="1:20" ht="14.4" x14ac:dyDescent="0.3">
      <c r="A234">
        <v>225</v>
      </c>
      <c r="B234" s="1">
        <v>44196</v>
      </c>
      <c r="C234" t="s">
        <v>160</v>
      </c>
      <c r="D234" t="s">
        <v>216</v>
      </c>
      <c r="E234" t="s">
        <v>98</v>
      </c>
      <c r="F234" t="s">
        <v>93</v>
      </c>
      <c r="G234" s="45">
        <v>1.28</v>
      </c>
      <c r="H234" s="196">
        <v>10</v>
      </c>
      <c r="I234" s="196">
        <v>2.8</v>
      </c>
      <c r="J234" s="196">
        <v>-2.8</v>
      </c>
      <c r="K234" s="196">
        <v>135.65</v>
      </c>
      <c r="L234" t="s">
        <v>79</v>
      </c>
      <c r="M234" s="44"/>
      <c r="N234" s="1"/>
      <c r="O234"/>
      <c r="P234"/>
      <c r="Q234" s="44"/>
      <c r="R234" s="1"/>
      <c r="S234"/>
      <c r="T234"/>
    </row>
    <row r="235" spans="1:20" ht="14.4" x14ac:dyDescent="0.3">
      <c r="A235">
        <v>226</v>
      </c>
      <c r="B235" s="1">
        <v>44196</v>
      </c>
      <c r="C235" t="s">
        <v>160</v>
      </c>
      <c r="D235" t="s">
        <v>216</v>
      </c>
      <c r="E235" t="s">
        <v>97</v>
      </c>
      <c r="F235" t="s">
        <v>85</v>
      </c>
      <c r="G235" s="45">
        <v>1.1000000000000001</v>
      </c>
      <c r="H235" s="196">
        <v>7</v>
      </c>
      <c r="I235" s="196">
        <v>7</v>
      </c>
      <c r="J235" s="196">
        <v>0.7</v>
      </c>
      <c r="K235" s="196">
        <v>136.35</v>
      </c>
      <c r="L235" t="s">
        <v>79</v>
      </c>
      <c r="M235" s="44"/>
      <c r="N235" s="1"/>
      <c r="O235"/>
      <c r="P235"/>
      <c r="Q235" s="44"/>
      <c r="R235" s="1"/>
      <c r="S235"/>
      <c r="T235"/>
    </row>
    <row r="236" spans="1:20" ht="14.4" x14ac:dyDescent="0.3">
      <c r="A236">
        <v>227</v>
      </c>
      <c r="B236" s="1">
        <v>44196</v>
      </c>
      <c r="C236" t="s">
        <v>160</v>
      </c>
      <c r="D236" t="s">
        <v>216</v>
      </c>
      <c r="E236" t="s">
        <v>98</v>
      </c>
      <c r="F236" t="s">
        <v>93</v>
      </c>
      <c r="G236" s="45">
        <v>1.3</v>
      </c>
      <c r="H236" s="196">
        <v>7</v>
      </c>
      <c r="I236" s="196">
        <v>2.1</v>
      </c>
      <c r="J236" s="196">
        <v>-2.11</v>
      </c>
      <c r="K236" s="196">
        <v>134.24</v>
      </c>
      <c r="L236" t="s">
        <v>79</v>
      </c>
      <c r="M236" s="44"/>
      <c r="N236" s="1"/>
      <c r="O236"/>
      <c r="P236"/>
      <c r="Q236" s="44"/>
      <c r="R236" s="1"/>
      <c r="S236"/>
      <c r="T236"/>
    </row>
    <row r="237" spans="1:20" ht="14.4" x14ac:dyDescent="0.3">
      <c r="A237">
        <v>228</v>
      </c>
      <c r="B237" s="1">
        <v>44196</v>
      </c>
      <c r="C237" t="s">
        <v>160</v>
      </c>
      <c r="D237" t="s">
        <v>216</v>
      </c>
      <c r="E237" t="s">
        <v>114</v>
      </c>
      <c r="F237" t="s">
        <v>93</v>
      </c>
      <c r="G237" s="45">
        <v>1.08</v>
      </c>
      <c r="H237" s="196">
        <v>7</v>
      </c>
      <c r="I237" s="196">
        <v>0.56000000000000005</v>
      </c>
      <c r="J237" s="196">
        <v>-0.56000000000000005</v>
      </c>
      <c r="K237" s="196">
        <v>133.68</v>
      </c>
      <c r="L237" t="s">
        <v>111</v>
      </c>
      <c r="M237" s="44"/>
      <c r="N237" s="1"/>
      <c r="O237"/>
      <c r="P237"/>
      <c r="Q237" s="44"/>
      <c r="R237" s="1"/>
      <c r="S237"/>
      <c r="T237"/>
    </row>
    <row r="238" spans="1:20" ht="14.4" x14ac:dyDescent="0.3">
      <c r="A238">
        <v>229</v>
      </c>
      <c r="B238" s="1">
        <v>44196</v>
      </c>
      <c r="C238" t="s">
        <v>160</v>
      </c>
      <c r="D238" t="s">
        <v>216</v>
      </c>
      <c r="E238" t="s">
        <v>119</v>
      </c>
      <c r="F238" t="s">
        <v>85</v>
      </c>
      <c r="G238" s="45">
        <v>1.03</v>
      </c>
      <c r="H238" s="196">
        <v>7</v>
      </c>
      <c r="I238" s="196">
        <v>7</v>
      </c>
      <c r="J238" s="196">
        <v>0.21</v>
      </c>
      <c r="K238" s="196">
        <v>133.88999999999999</v>
      </c>
      <c r="L238" t="s">
        <v>111</v>
      </c>
      <c r="M238" s="44"/>
      <c r="N238" s="1"/>
      <c r="O238"/>
      <c r="P238"/>
      <c r="Q238" s="44"/>
      <c r="R238" s="1"/>
      <c r="S238"/>
      <c r="T238"/>
    </row>
    <row r="239" spans="1:20" ht="14.4" x14ac:dyDescent="0.3">
      <c r="A239">
        <v>230</v>
      </c>
      <c r="B239" s="1">
        <v>44196</v>
      </c>
      <c r="C239" t="s">
        <v>160</v>
      </c>
      <c r="D239" t="s">
        <v>216</v>
      </c>
      <c r="E239" t="s">
        <v>119</v>
      </c>
      <c r="F239" t="s">
        <v>85</v>
      </c>
      <c r="G239" s="45">
        <v>1.06</v>
      </c>
      <c r="H239" s="196">
        <v>7</v>
      </c>
      <c r="I239" s="196">
        <v>7</v>
      </c>
      <c r="J239" s="196">
        <v>0.42</v>
      </c>
      <c r="K239" s="196">
        <v>134.31</v>
      </c>
      <c r="L239" t="s">
        <v>111</v>
      </c>
      <c r="M239" s="44"/>
      <c r="N239" s="1"/>
      <c r="O239"/>
      <c r="P239"/>
      <c r="Q239" s="44"/>
      <c r="R239" s="1"/>
      <c r="S239"/>
      <c r="T239"/>
    </row>
    <row r="240" spans="1:20" ht="14.4" x14ac:dyDescent="0.3">
      <c r="A240">
        <v>231</v>
      </c>
      <c r="B240" s="1">
        <v>44196</v>
      </c>
      <c r="C240" t="s">
        <v>160</v>
      </c>
      <c r="D240" t="s">
        <v>216</v>
      </c>
      <c r="E240" t="s">
        <v>119</v>
      </c>
      <c r="F240" t="s">
        <v>85</v>
      </c>
      <c r="G240" s="45">
        <v>1.1299999999999999</v>
      </c>
      <c r="H240" s="196">
        <v>7</v>
      </c>
      <c r="I240" s="196">
        <v>7</v>
      </c>
      <c r="J240" s="196">
        <v>0.91</v>
      </c>
      <c r="K240" s="196">
        <v>135.22</v>
      </c>
      <c r="L240" t="s">
        <v>111</v>
      </c>
      <c r="M240" s="44"/>
      <c r="N240" s="1"/>
      <c r="O240"/>
      <c r="P240"/>
      <c r="Q240" s="44"/>
      <c r="R240" s="1"/>
      <c r="S240"/>
      <c r="T240"/>
    </row>
    <row r="241" spans="1:20" ht="14.4" x14ac:dyDescent="0.3">
      <c r="A241">
        <v>232</v>
      </c>
      <c r="B241" s="1">
        <v>44196</v>
      </c>
      <c r="C241" t="s">
        <v>160</v>
      </c>
      <c r="D241" t="s">
        <v>216</v>
      </c>
      <c r="E241" t="s">
        <v>119</v>
      </c>
      <c r="F241" t="s">
        <v>85</v>
      </c>
      <c r="G241" s="45">
        <v>1.1200000000000001</v>
      </c>
      <c r="H241" s="196">
        <v>7</v>
      </c>
      <c r="I241" s="196">
        <v>7</v>
      </c>
      <c r="J241" s="196">
        <v>0.84</v>
      </c>
      <c r="K241" s="196">
        <v>136.06</v>
      </c>
      <c r="L241" t="s">
        <v>111</v>
      </c>
      <c r="M241" s="44"/>
      <c r="N241" s="1"/>
      <c r="O241"/>
      <c r="P241"/>
      <c r="Q241" s="44"/>
      <c r="R241" s="1"/>
      <c r="S241"/>
      <c r="T241"/>
    </row>
    <row r="242" spans="1:20" ht="14.4" x14ac:dyDescent="0.3">
      <c r="A242">
        <v>233</v>
      </c>
      <c r="B242" s="1">
        <v>44196</v>
      </c>
      <c r="C242" t="s">
        <v>160</v>
      </c>
      <c r="D242" t="s">
        <v>216</v>
      </c>
      <c r="E242" t="s">
        <v>119</v>
      </c>
      <c r="F242" t="s">
        <v>85</v>
      </c>
      <c r="G242" s="45">
        <v>1.1000000000000001</v>
      </c>
      <c r="H242" s="196">
        <v>7</v>
      </c>
      <c r="I242" s="196">
        <v>7</v>
      </c>
      <c r="J242" s="196">
        <v>0.7</v>
      </c>
      <c r="K242" s="196">
        <v>136.76</v>
      </c>
      <c r="L242" t="s">
        <v>111</v>
      </c>
      <c r="M242" s="44"/>
      <c r="N242" s="1"/>
      <c r="O242"/>
      <c r="P242"/>
      <c r="Q242" s="44"/>
      <c r="R242" s="1"/>
      <c r="S242"/>
      <c r="T242"/>
    </row>
    <row r="243" spans="1:20" ht="14.4" x14ac:dyDescent="0.3">
      <c r="A243">
        <v>234</v>
      </c>
      <c r="B243" s="1">
        <v>44196</v>
      </c>
      <c r="C243" t="s">
        <v>160</v>
      </c>
      <c r="D243" t="s">
        <v>216</v>
      </c>
      <c r="E243" t="s">
        <v>114</v>
      </c>
      <c r="F243" t="s">
        <v>93</v>
      </c>
      <c r="G243" s="45">
        <v>1.06</v>
      </c>
      <c r="H243" s="196">
        <v>7</v>
      </c>
      <c r="I243" s="196">
        <v>0.42</v>
      </c>
      <c r="J243" s="196">
        <v>-0.42</v>
      </c>
      <c r="K243" s="196">
        <v>136.34</v>
      </c>
      <c r="L243" t="s">
        <v>111</v>
      </c>
      <c r="M243" s="44"/>
      <c r="N243" s="1"/>
      <c r="O243"/>
      <c r="P243"/>
      <c r="Q243" s="44"/>
      <c r="R243" s="1"/>
      <c r="S243"/>
      <c r="T243"/>
    </row>
    <row r="244" spans="1:20" ht="14.4" x14ac:dyDescent="0.3">
      <c r="A244">
        <v>235</v>
      </c>
      <c r="B244" s="1">
        <v>44196</v>
      </c>
      <c r="C244" t="s">
        <v>160</v>
      </c>
      <c r="D244" t="s">
        <v>216</v>
      </c>
      <c r="E244" t="s">
        <v>114</v>
      </c>
      <c r="F244" t="s">
        <v>93</v>
      </c>
      <c r="G244" s="45">
        <v>1.02</v>
      </c>
      <c r="H244" s="196">
        <v>7</v>
      </c>
      <c r="I244" s="196">
        <v>0.14000000000000001</v>
      </c>
      <c r="J244" s="196">
        <v>-0.14000000000000001</v>
      </c>
      <c r="K244" s="196">
        <v>136.19999999999999</v>
      </c>
      <c r="L244" t="s">
        <v>111</v>
      </c>
      <c r="M244" s="44"/>
      <c r="N244" s="1"/>
      <c r="O244"/>
      <c r="P244"/>
      <c r="Q244" s="44"/>
      <c r="R244" s="1"/>
      <c r="S244"/>
      <c r="T244"/>
    </row>
    <row r="245" spans="1:20" ht="14.4" x14ac:dyDescent="0.3">
      <c r="A245">
        <v>236</v>
      </c>
      <c r="B245" s="1">
        <v>44196</v>
      </c>
      <c r="C245" t="s">
        <v>160</v>
      </c>
      <c r="D245" t="s">
        <v>216</v>
      </c>
      <c r="E245" t="s">
        <v>158</v>
      </c>
      <c r="F245" t="s">
        <v>93</v>
      </c>
      <c r="G245" s="45">
        <v>1.0900000000000001</v>
      </c>
      <c r="H245" s="196">
        <v>14.25</v>
      </c>
      <c r="I245" s="196">
        <v>1.28</v>
      </c>
      <c r="J245" s="196">
        <v>-1.28</v>
      </c>
      <c r="K245" s="196">
        <v>134.91999999999999</v>
      </c>
      <c r="L245" t="s">
        <v>111</v>
      </c>
      <c r="M245" s="44"/>
      <c r="N245" s="1"/>
      <c r="O245"/>
      <c r="P245"/>
      <c r="Q245" s="44"/>
      <c r="R245" s="1"/>
      <c r="S245"/>
      <c r="T245"/>
    </row>
    <row r="246" spans="1:20" ht="14.4" x14ac:dyDescent="0.3">
      <c r="A246">
        <v>237</v>
      </c>
      <c r="B246" s="1">
        <v>44196</v>
      </c>
      <c r="C246" t="s">
        <v>160</v>
      </c>
      <c r="D246" t="s">
        <v>216</v>
      </c>
      <c r="E246" t="s">
        <v>119</v>
      </c>
      <c r="F246" t="s">
        <v>85</v>
      </c>
      <c r="G246" s="45">
        <v>1.04</v>
      </c>
      <c r="H246" s="196">
        <v>7</v>
      </c>
      <c r="I246" s="196">
        <v>7</v>
      </c>
      <c r="J246" s="196">
        <v>0.28000000000000003</v>
      </c>
      <c r="K246" s="196">
        <v>135.19999999999999</v>
      </c>
      <c r="L246" t="s">
        <v>111</v>
      </c>
      <c r="M246" s="44"/>
      <c r="N246" s="1"/>
      <c r="O246"/>
      <c r="P246"/>
      <c r="Q246" s="44"/>
      <c r="R246" s="1"/>
      <c r="S246"/>
      <c r="T246"/>
    </row>
    <row r="247" spans="1:20" ht="14.4" x14ac:dyDescent="0.3">
      <c r="A247">
        <v>238</v>
      </c>
      <c r="B247" s="1">
        <v>44196</v>
      </c>
      <c r="C247" t="s">
        <v>160</v>
      </c>
      <c r="D247" t="s">
        <v>216</v>
      </c>
      <c r="E247" t="s">
        <v>114</v>
      </c>
      <c r="F247" t="s">
        <v>93</v>
      </c>
      <c r="G247" s="45">
        <v>1.0900000000000001</v>
      </c>
      <c r="H247" s="196">
        <v>7</v>
      </c>
      <c r="I247" s="196">
        <v>0.63</v>
      </c>
      <c r="J247" s="196">
        <v>-0.64</v>
      </c>
      <c r="K247" s="196">
        <v>134.56</v>
      </c>
      <c r="L247" t="s">
        <v>111</v>
      </c>
      <c r="M247" s="44"/>
      <c r="N247" s="1"/>
      <c r="O247"/>
      <c r="P247"/>
      <c r="Q247" s="44"/>
      <c r="R247" s="1"/>
      <c r="S247"/>
      <c r="T247"/>
    </row>
    <row r="248" spans="1:20" ht="14.4" x14ac:dyDescent="0.3">
      <c r="A248">
        <v>239</v>
      </c>
      <c r="B248" s="1">
        <v>44196</v>
      </c>
      <c r="C248" t="s">
        <v>160</v>
      </c>
      <c r="D248" t="s">
        <v>216</v>
      </c>
      <c r="E248" t="s">
        <v>128</v>
      </c>
      <c r="F248" t="s">
        <v>85</v>
      </c>
      <c r="G248" s="45">
        <v>1.03</v>
      </c>
      <c r="H248" s="196">
        <v>7</v>
      </c>
      <c r="I248" s="196">
        <v>7</v>
      </c>
      <c r="J248" s="196">
        <v>0.21</v>
      </c>
      <c r="K248" s="196">
        <v>134.77000000000001</v>
      </c>
      <c r="L248" t="s">
        <v>124</v>
      </c>
      <c r="M248" s="44"/>
      <c r="N248" s="1"/>
      <c r="O248"/>
      <c r="P248"/>
      <c r="Q248" s="44"/>
      <c r="R248" s="1"/>
      <c r="S248"/>
      <c r="T248"/>
    </row>
    <row r="249" spans="1:20" ht="14.4" x14ac:dyDescent="0.3">
      <c r="A249">
        <v>240</v>
      </c>
      <c r="B249" s="1">
        <v>44196</v>
      </c>
      <c r="C249" t="s">
        <v>160</v>
      </c>
      <c r="D249" t="s">
        <v>216</v>
      </c>
      <c r="E249" t="s">
        <v>128</v>
      </c>
      <c r="F249" t="s">
        <v>85</v>
      </c>
      <c r="G249" s="45">
        <v>1.04</v>
      </c>
      <c r="H249" s="196">
        <v>0.41</v>
      </c>
      <c r="I249" s="196">
        <v>0.41</v>
      </c>
      <c r="J249" s="196">
        <v>0.02</v>
      </c>
      <c r="K249" s="196">
        <v>134.79</v>
      </c>
      <c r="L249" t="s">
        <v>124</v>
      </c>
      <c r="M249" s="44"/>
      <c r="N249" s="1"/>
      <c r="O249"/>
      <c r="P249"/>
      <c r="Q249" s="44"/>
      <c r="R249" s="1"/>
      <c r="S249"/>
      <c r="T249"/>
    </row>
    <row r="250" spans="1:20" ht="14.4" x14ac:dyDescent="0.3">
      <c r="A250">
        <v>241</v>
      </c>
      <c r="B250" s="1">
        <v>44196</v>
      </c>
      <c r="C250" t="s">
        <v>160</v>
      </c>
      <c r="D250" t="s">
        <v>216</v>
      </c>
      <c r="E250" t="s">
        <v>147</v>
      </c>
      <c r="F250" t="s">
        <v>93</v>
      </c>
      <c r="G250" s="45">
        <v>1.01</v>
      </c>
      <c r="H250" s="196">
        <v>7.56</v>
      </c>
      <c r="I250" s="196">
        <v>0.08</v>
      </c>
      <c r="J250" s="196">
        <v>-0.08</v>
      </c>
      <c r="K250" s="196">
        <v>134.71</v>
      </c>
      <c r="L250" t="s">
        <v>124</v>
      </c>
      <c r="M250" s="44"/>
      <c r="N250" s="1"/>
      <c r="O250"/>
      <c r="P250"/>
      <c r="Q250" s="44"/>
      <c r="R250" s="1"/>
      <c r="S250"/>
      <c r="T250"/>
    </row>
    <row r="251" spans="1:20" ht="14.4" x14ac:dyDescent="0.3">
      <c r="A251">
        <v>242</v>
      </c>
      <c r="B251" s="1">
        <v>44196</v>
      </c>
      <c r="C251" t="s">
        <v>160</v>
      </c>
      <c r="D251" t="s">
        <v>216</v>
      </c>
      <c r="E251" t="s">
        <v>128</v>
      </c>
      <c r="F251" t="s">
        <v>85</v>
      </c>
      <c r="G251" s="45">
        <v>1.04</v>
      </c>
      <c r="H251" s="196">
        <v>7</v>
      </c>
      <c r="I251" s="196">
        <v>7</v>
      </c>
      <c r="J251" s="196">
        <v>0.26</v>
      </c>
      <c r="K251" s="196">
        <v>134.97</v>
      </c>
      <c r="L251" t="s">
        <v>124</v>
      </c>
      <c r="M251" s="44"/>
      <c r="N251" s="1"/>
      <c r="O251"/>
      <c r="P251"/>
      <c r="Q251" s="44"/>
      <c r="R251" s="1"/>
      <c r="S251"/>
      <c r="T251"/>
    </row>
    <row r="252" spans="1:20" ht="14.4" x14ac:dyDescent="0.3">
      <c r="A252">
        <v>243</v>
      </c>
      <c r="B252" s="1">
        <v>44196</v>
      </c>
      <c r="C252" t="s">
        <v>160</v>
      </c>
      <c r="D252" t="s">
        <v>216</v>
      </c>
      <c r="E252" t="s">
        <v>271</v>
      </c>
      <c r="F252" t="s">
        <v>85</v>
      </c>
      <c r="G252" s="45">
        <v>1.04</v>
      </c>
      <c r="H252" s="196">
        <v>7</v>
      </c>
      <c r="I252" s="196">
        <v>7</v>
      </c>
      <c r="J252" s="196">
        <v>0.27</v>
      </c>
      <c r="K252" s="196">
        <v>135.24</v>
      </c>
      <c r="L252" t="s">
        <v>67</v>
      </c>
      <c r="M252" s="44"/>
      <c r="N252" s="1"/>
      <c r="O252"/>
      <c r="P252"/>
      <c r="Q252" s="44"/>
      <c r="R252" s="1"/>
      <c r="S252"/>
      <c r="T252"/>
    </row>
    <row r="253" spans="1:20" ht="14.4" x14ac:dyDescent="0.3">
      <c r="A253">
        <v>244</v>
      </c>
      <c r="B253" s="1">
        <v>44196</v>
      </c>
      <c r="C253" t="s">
        <v>179</v>
      </c>
      <c r="D253" t="s">
        <v>217</v>
      </c>
      <c r="E253" t="s">
        <v>94</v>
      </c>
      <c r="F253" t="s">
        <v>93</v>
      </c>
      <c r="G253" s="45">
        <v>1.06</v>
      </c>
      <c r="H253" s="196">
        <v>7.05</v>
      </c>
      <c r="I253" s="196">
        <v>0.42</v>
      </c>
      <c r="J253" s="196">
        <v>-0.42</v>
      </c>
      <c r="K253" s="196">
        <v>134.82</v>
      </c>
      <c r="L253" t="s">
        <v>77</v>
      </c>
      <c r="M253" s="44"/>
      <c r="N253" s="1"/>
      <c r="O253"/>
      <c r="P253"/>
      <c r="Q253" s="44"/>
      <c r="R253" s="1"/>
      <c r="S253"/>
      <c r="T253"/>
    </row>
    <row r="254" spans="1:20" ht="14.4" x14ac:dyDescent="0.3">
      <c r="A254">
        <v>245</v>
      </c>
      <c r="B254" s="1">
        <v>44196</v>
      </c>
      <c r="C254" t="s">
        <v>179</v>
      </c>
      <c r="D254" t="s">
        <v>217</v>
      </c>
      <c r="E254" t="s">
        <v>113</v>
      </c>
      <c r="F254" t="s">
        <v>85</v>
      </c>
      <c r="G254" s="45">
        <v>1.0900000000000001</v>
      </c>
      <c r="H254" s="196">
        <v>7</v>
      </c>
      <c r="I254" s="196">
        <v>7</v>
      </c>
      <c r="J254" s="196">
        <v>0.62</v>
      </c>
      <c r="K254" s="196">
        <v>135.44</v>
      </c>
      <c r="L254" t="s">
        <v>77</v>
      </c>
      <c r="M254" s="44"/>
      <c r="N254" s="1"/>
      <c r="O254"/>
      <c r="P254"/>
      <c r="Q254" s="44"/>
      <c r="R254" s="1"/>
      <c r="S254"/>
      <c r="T254"/>
    </row>
    <row r="255" spans="1:20" ht="14.4" x14ac:dyDescent="0.3">
      <c r="A255">
        <v>246</v>
      </c>
      <c r="B255" s="1">
        <v>44196</v>
      </c>
      <c r="C255" t="s">
        <v>179</v>
      </c>
      <c r="D255" t="s">
        <v>217</v>
      </c>
      <c r="E255" t="s">
        <v>97</v>
      </c>
      <c r="F255" t="s">
        <v>85</v>
      </c>
      <c r="G255" s="45">
        <v>1.02</v>
      </c>
      <c r="H255" s="196">
        <v>7</v>
      </c>
      <c r="I255" s="196">
        <v>7</v>
      </c>
      <c r="J255" s="196">
        <v>0.13</v>
      </c>
      <c r="K255" s="196">
        <v>135.57</v>
      </c>
      <c r="L255" t="s">
        <v>79</v>
      </c>
      <c r="M255" s="44"/>
      <c r="N255" s="1"/>
      <c r="O255"/>
      <c r="P255"/>
      <c r="Q255" s="44"/>
      <c r="R255" s="1"/>
      <c r="S255"/>
      <c r="T255"/>
    </row>
    <row r="256" spans="1:20" ht="14.4" x14ac:dyDescent="0.3">
      <c r="A256">
        <v>247</v>
      </c>
      <c r="B256" s="1">
        <v>44196</v>
      </c>
      <c r="C256" t="s">
        <v>179</v>
      </c>
      <c r="D256" t="s">
        <v>217</v>
      </c>
      <c r="E256" t="s">
        <v>95</v>
      </c>
      <c r="F256" t="s">
        <v>85</v>
      </c>
      <c r="G256" s="45">
        <v>1.1000000000000001</v>
      </c>
      <c r="H256" s="196">
        <v>7</v>
      </c>
      <c r="I256" s="196">
        <v>7</v>
      </c>
      <c r="J256" s="196">
        <v>0.7</v>
      </c>
      <c r="K256" s="196">
        <v>136.27000000000001</v>
      </c>
      <c r="L256" t="s">
        <v>75</v>
      </c>
      <c r="M256" s="44"/>
      <c r="N256" s="1"/>
      <c r="O256"/>
      <c r="P256"/>
      <c r="Q256" s="44"/>
      <c r="R256" s="1"/>
      <c r="S256"/>
      <c r="T256"/>
    </row>
    <row r="257" spans="1:20" ht="14.4" x14ac:dyDescent="0.3">
      <c r="A257">
        <v>248</v>
      </c>
      <c r="B257" s="1">
        <v>44196</v>
      </c>
      <c r="C257" t="s">
        <v>179</v>
      </c>
      <c r="D257" t="s">
        <v>217</v>
      </c>
      <c r="E257" t="s">
        <v>149</v>
      </c>
      <c r="F257" t="s">
        <v>93</v>
      </c>
      <c r="G257" s="45">
        <v>1.08</v>
      </c>
      <c r="H257" s="196">
        <v>14.32</v>
      </c>
      <c r="I257" s="196">
        <v>1.1499999999999999</v>
      </c>
      <c r="J257" s="196">
        <v>-1.1499999999999999</v>
      </c>
      <c r="K257" s="196">
        <v>135.12</v>
      </c>
      <c r="L257" t="s">
        <v>75</v>
      </c>
      <c r="M257" s="44"/>
      <c r="N257" s="1"/>
      <c r="O257"/>
      <c r="P257"/>
      <c r="Q257" s="44"/>
      <c r="R257" s="1"/>
      <c r="S257"/>
      <c r="T257"/>
    </row>
    <row r="258" spans="1:20" ht="14.4" x14ac:dyDescent="0.3">
      <c r="A258">
        <v>249</v>
      </c>
      <c r="B258" s="1">
        <v>44196</v>
      </c>
      <c r="C258" t="s">
        <v>179</v>
      </c>
      <c r="D258" t="s">
        <v>217</v>
      </c>
      <c r="E258" t="s">
        <v>95</v>
      </c>
      <c r="F258" t="s">
        <v>85</v>
      </c>
      <c r="G258" s="45">
        <v>1.1100000000000001</v>
      </c>
      <c r="H258" s="196">
        <v>7</v>
      </c>
      <c r="I258" s="196">
        <v>7</v>
      </c>
      <c r="J258" s="196">
        <v>0.76</v>
      </c>
      <c r="K258" s="196">
        <v>135.88</v>
      </c>
      <c r="L258" t="s">
        <v>75</v>
      </c>
      <c r="M258" s="44"/>
      <c r="N258" s="1"/>
      <c r="O258"/>
      <c r="P258"/>
      <c r="Q258" s="44"/>
      <c r="R258" s="1"/>
      <c r="S258"/>
      <c r="T258"/>
    </row>
    <row r="259" spans="1:20" ht="14.4" x14ac:dyDescent="0.3">
      <c r="A259">
        <v>250</v>
      </c>
      <c r="B259" s="1">
        <v>44196</v>
      </c>
      <c r="C259" t="s">
        <v>189</v>
      </c>
      <c r="D259" t="s">
        <v>218</v>
      </c>
      <c r="E259" t="s">
        <v>98</v>
      </c>
      <c r="F259" t="s">
        <v>93</v>
      </c>
      <c r="G259" s="45">
        <v>1.05</v>
      </c>
      <c r="H259" s="196">
        <v>7.01</v>
      </c>
      <c r="I259" s="196">
        <v>0.35</v>
      </c>
      <c r="J259" s="196">
        <v>-0.35</v>
      </c>
      <c r="K259" s="196">
        <v>135.53</v>
      </c>
      <c r="L259" t="s">
        <v>79</v>
      </c>
      <c r="M259" s="44"/>
      <c r="N259" s="1"/>
      <c r="O259"/>
      <c r="P259"/>
      <c r="Q259" s="44"/>
      <c r="R259" s="1"/>
      <c r="S259"/>
      <c r="T259"/>
    </row>
    <row r="260" spans="1:20" ht="14.4" x14ac:dyDescent="0.3">
      <c r="A260">
        <v>251</v>
      </c>
      <c r="B260" s="1">
        <v>44196</v>
      </c>
      <c r="C260" t="s">
        <v>189</v>
      </c>
      <c r="D260" t="s">
        <v>218</v>
      </c>
      <c r="E260" t="s">
        <v>97</v>
      </c>
      <c r="F260" t="s">
        <v>85</v>
      </c>
      <c r="G260" s="45">
        <v>1.0900000000000001</v>
      </c>
      <c r="H260" s="196">
        <v>7</v>
      </c>
      <c r="I260" s="196">
        <v>7</v>
      </c>
      <c r="J260" s="196">
        <v>0.62</v>
      </c>
      <c r="K260" s="196">
        <v>136.15</v>
      </c>
      <c r="L260" t="s">
        <v>79</v>
      </c>
      <c r="M260" s="44"/>
      <c r="N260" s="1"/>
      <c r="O260"/>
      <c r="P260"/>
      <c r="Q260" s="44"/>
      <c r="R260" s="1"/>
      <c r="S260"/>
      <c r="T260"/>
    </row>
    <row r="261" spans="1:20" ht="14.4" x14ac:dyDescent="0.3">
      <c r="A261">
        <v>252</v>
      </c>
      <c r="B261" s="1">
        <v>44196</v>
      </c>
      <c r="C261" t="s">
        <v>189</v>
      </c>
      <c r="D261" t="s">
        <v>218</v>
      </c>
      <c r="E261" t="s">
        <v>119</v>
      </c>
      <c r="F261" t="s">
        <v>85</v>
      </c>
      <c r="G261" s="45">
        <v>1.01</v>
      </c>
      <c r="H261" s="196">
        <v>7</v>
      </c>
      <c r="I261" s="196">
        <v>7</v>
      </c>
      <c r="J261" s="196">
        <v>7.0000000000000007E-2</v>
      </c>
      <c r="K261" s="196">
        <v>136.22</v>
      </c>
      <c r="L261" t="s">
        <v>111</v>
      </c>
      <c r="M261" s="44"/>
      <c r="N261" s="1"/>
      <c r="O261"/>
      <c r="P261"/>
      <c r="Q261" s="44"/>
      <c r="R261" s="1"/>
      <c r="S261"/>
      <c r="T261"/>
    </row>
    <row r="262" spans="1:20" ht="14.4" x14ac:dyDescent="0.3">
      <c r="A262">
        <v>253</v>
      </c>
      <c r="B262" s="1">
        <v>44196</v>
      </c>
      <c r="C262" t="s">
        <v>153</v>
      </c>
      <c r="D262" t="s">
        <v>219</v>
      </c>
      <c r="E262" t="s">
        <v>113</v>
      </c>
      <c r="F262" t="s">
        <v>85</v>
      </c>
      <c r="G262" s="45">
        <v>1.02</v>
      </c>
      <c r="H262" s="196">
        <v>7</v>
      </c>
      <c r="I262" s="196">
        <v>7</v>
      </c>
      <c r="J262" s="196">
        <v>0.13</v>
      </c>
      <c r="K262" s="196">
        <v>136.35</v>
      </c>
      <c r="L262" t="s">
        <v>77</v>
      </c>
      <c r="M262" s="44"/>
      <c r="N262" s="1"/>
      <c r="O262"/>
      <c r="P262"/>
      <c r="Q262" s="44"/>
      <c r="R262" s="1"/>
      <c r="S262"/>
      <c r="T262"/>
    </row>
    <row r="263" spans="1:20" ht="14.4" x14ac:dyDescent="0.3">
      <c r="A263">
        <v>254</v>
      </c>
      <c r="B263" s="1">
        <v>44196</v>
      </c>
      <c r="C263" t="s">
        <v>168</v>
      </c>
      <c r="D263" t="s">
        <v>220</v>
      </c>
      <c r="E263" t="s">
        <v>144</v>
      </c>
      <c r="F263" t="s">
        <v>93</v>
      </c>
      <c r="G263" s="45">
        <v>1.02</v>
      </c>
      <c r="H263" s="196">
        <v>7</v>
      </c>
      <c r="I263" s="196">
        <v>0.14000000000000001</v>
      </c>
      <c r="J263" s="196">
        <v>-0.14000000000000001</v>
      </c>
      <c r="K263" s="196">
        <v>136.21</v>
      </c>
      <c r="L263" t="s">
        <v>142</v>
      </c>
      <c r="M263" s="44"/>
      <c r="N263" s="1"/>
      <c r="O263"/>
      <c r="P263"/>
      <c r="Q263" s="44"/>
      <c r="R263" s="1"/>
      <c r="S263"/>
      <c r="T263"/>
    </row>
    <row r="264" spans="1:20" ht="14.4" x14ac:dyDescent="0.3">
      <c r="A264">
        <v>255</v>
      </c>
      <c r="B264" s="1">
        <v>44196</v>
      </c>
      <c r="C264" t="s">
        <v>168</v>
      </c>
      <c r="D264" t="s">
        <v>220</v>
      </c>
      <c r="E264" t="s">
        <v>143</v>
      </c>
      <c r="F264" t="s">
        <v>85</v>
      </c>
      <c r="G264" s="45">
        <v>1.03</v>
      </c>
      <c r="H264" s="196">
        <v>7</v>
      </c>
      <c r="I264" s="196">
        <v>7</v>
      </c>
      <c r="J264" s="196">
        <v>0.21</v>
      </c>
      <c r="K264" s="196">
        <v>136.41999999999999</v>
      </c>
      <c r="L264" t="s">
        <v>142</v>
      </c>
      <c r="M264" s="44"/>
      <c r="N264" s="1"/>
      <c r="O264"/>
      <c r="P264"/>
      <c r="Q264" s="44"/>
      <c r="R264" s="1"/>
      <c r="S264"/>
      <c r="T264"/>
    </row>
    <row r="265" spans="1:20" ht="14.4" x14ac:dyDescent="0.3">
      <c r="A265">
        <v>256</v>
      </c>
      <c r="B265" s="1">
        <v>44196</v>
      </c>
      <c r="C265" t="s">
        <v>168</v>
      </c>
      <c r="D265" t="s">
        <v>220</v>
      </c>
      <c r="E265" t="s">
        <v>143</v>
      </c>
      <c r="F265" t="s">
        <v>85</v>
      </c>
      <c r="G265" s="45">
        <v>1.1299999999999999</v>
      </c>
      <c r="H265" s="196">
        <v>7</v>
      </c>
      <c r="I265" s="196">
        <v>7</v>
      </c>
      <c r="J265" s="196">
        <v>0.91</v>
      </c>
      <c r="K265" s="196">
        <v>137.33000000000001</v>
      </c>
      <c r="L265" t="s">
        <v>142</v>
      </c>
      <c r="M265" s="44"/>
      <c r="N265" s="1"/>
      <c r="O265"/>
      <c r="P265"/>
      <c r="Q265" s="44"/>
      <c r="R265" s="1"/>
      <c r="S265"/>
      <c r="T265"/>
    </row>
    <row r="266" spans="1:20" ht="14.4" x14ac:dyDescent="0.3">
      <c r="A266">
        <v>257</v>
      </c>
      <c r="B266" s="1">
        <v>44196</v>
      </c>
      <c r="C266" t="s">
        <v>168</v>
      </c>
      <c r="D266" t="s">
        <v>220</v>
      </c>
      <c r="E266" t="s">
        <v>144</v>
      </c>
      <c r="F266" t="s">
        <v>93</v>
      </c>
      <c r="G266" s="45">
        <v>1.08</v>
      </c>
      <c r="H266" s="196">
        <v>7.1</v>
      </c>
      <c r="I266" s="196">
        <v>0.56999999999999995</v>
      </c>
      <c r="J266" s="196">
        <v>-0.56999999999999995</v>
      </c>
      <c r="K266" s="196">
        <v>136.76</v>
      </c>
      <c r="L266" t="s">
        <v>142</v>
      </c>
      <c r="M266" s="44"/>
      <c r="N266" s="1"/>
      <c r="O266"/>
      <c r="P266"/>
      <c r="Q266" s="44"/>
      <c r="R266" s="1"/>
      <c r="S266"/>
      <c r="T266"/>
    </row>
    <row r="267" spans="1:20" ht="14.4" x14ac:dyDescent="0.3">
      <c r="A267">
        <v>258</v>
      </c>
      <c r="B267" s="1">
        <v>44196</v>
      </c>
      <c r="C267" t="s">
        <v>168</v>
      </c>
      <c r="D267" t="s">
        <v>220</v>
      </c>
      <c r="E267" t="s">
        <v>143</v>
      </c>
      <c r="F267" t="s">
        <v>85</v>
      </c>
      <c r="G267" s="45">
        <v>1.01</v>
      </c>
      <c r="H267" s="196">
        <v>7</v>
      </c>
      <c r="I267" s="196">
        <v>7</v>
      </c>
      <c r="J267" s="196">
        <v>0.05</v>
      </c>
      <c r="K267" s="196">
        <v>136.81</v>
      </c>
      <c r="L267" t="s">
        <v>142</v>
      </c>
      <c r="M267" s="44"/>
      <c r="N267" s="1"/>
      <c r="O267"/>
      <c r="P267"/>
      <c r="Q267" s="44"/>
      <c r="R267" s="1"/>
      <c r="S267"/>
      <c r="T267"/>
    </row>
    <row r="268" spans="1:20" ht="14.4" x14ac:dyDescent="0.3">
      <c r="A268">
        <v>259</v>
      </c>
      <c r="B268" s="1">
        <v>44196</v>
      </c>
      <c r="C268" t="s">
        <v>168</v>
      </c>
      <c r="D268" t="s">
        <v>220</v>
      </c>
      <c r="E268" t="s">
        <v>95</v>
      </c>
      <c r="F268" t="s">
        <v>85</v>
      </c>
      <c r="G268" s="45">
        <v>1.05</v>
      </c>
      <c r="H268" s="196">
        <v>7</v>
      </c>
      <c r="I268" s="196">
        <v>7</v>
      </c>
      <c r="J268" s="196">
        <v>0.35</v>
      </c>
      <c r="K268" s="196">
        <v>137.16</v>
      </c>
      <c r="L268" t="s">
        <v>60</v>
      </c>
      <c r="M268" s="44"/>
      <c r="N268" s="1"/>
      <c r="O268"/>
      <c r="P268"/>
      <c r="Q268" s="44"/>
      <c r="R268" s="1"/>
      <c r="S268"/>
      <c r="T268"/>
    </row>
    <row r="269" spans="1:20" ht="14.4" x14ac:dyDescent="0.3">
      <c r="A269">
        <v>260</v>
      </c>
      <c r="B269" s="1">
        <v>44196</v>
      </c>
      <c r="C269" t="s">
        <v>168</v>
      </c>
      <c r="D269" t="s">
        <v>220</v>
      </c>
      <c r="E269" t="s">
        <v>149</v>
      </c>
      <c r="F269" t="s">
        <v>93</v>
      </c>
      <c r="G269" s="45">
        <v>1.03</v>
      </c>
      <c r="H269" s="196">
        <v>7.13</v>
      </c>
      <c r="I269" s="196">
        <v>0.21</v>
      </c>
      <c r="J269" s="196">
        <v>-0.22</v>
      </c>
      <c r="K269" s="196">
        <v>136.94</v>
      </c>
      <c r="L269" t="s">
        <v>60</v>
      </c>
      <c r="M269" s="44"/>
      <c r="N269" s="1"/>
      <c r="O269"/>
      <c r="P269"/>
      <c r="Q269" s="44"/>
      <c r="R269" s="1"/>
      <c r="S269"/>
      <c r="T269"/>
    </row>
    <row r="270" spans="1:20" ht="14.4" x14ac:dyDescent="0.3">
      <c r="A270">
        <v>261</v>
      </c>
      <c r="B270" s="1">
        <v>44196</v>
      </c>
      <c r="C270" t="s">
        <v>168</v>
      </c>
      <c r="D270" t="s">
        <v>220</v>
      </c>
      <c r="E270" t="s">
        <v>127</v>
      </c>
      <c r="F270" t="s">
        <v>85</v>
      </c>
      <c r="G270" s="45">
        <v>1.06</v>
      </c>
      <c r="H270" s="196">
        <v>7</v>
      </c>
      <c r="I270" s="196">
        <v>7</v>
      </c>
      <c r="J270" s="196">
        <v>0.42</v>
      </c>
      <c r="K270" s="196">
        <v>137.36000000000001</v>
      </c>
      <c r="L270" t="s">
        <v>57</v>
      </c>
      <c r="M270" s="44"/>
      <c r="N270" s="1"/>
      <c r="O270"/>
      <c r="P270"/>
      <c r="Q270" s="44"/>
      <c r="R270" s="1"/>
      <c r="S270"/>
      <c r="T270"/>
    </row>
    <row r="271" spans="1:20" ht="14.4" x14ac:dyDescent="0.3">
      <c r="A271">
        <v>262</v>
      </c>
      <c r="B271" s="1">
        <v>44196</v>
      </c>
      <c r="C271" t="s">
        <v>168</v>
      </c>
      <c r="D271" t="s">
        <v>220</v>
      </c>
      <c r="E271" t="s">
        <v>129</v>
      </c>
      <c r="F271" t="s">
        <v>93</v>
      </c>
      <c r="G271" s="45">
        <v>1.2</v>
      </c>
      <c r="H271" s="196">
        <v>7</v>
      </c>
      <c r="I271" s="196">
        <v>1.4</v>
      </c>
      <c r="J271" s="196">
        <v>-1.4</v>
      </c>
      <c r="K271" s="196">
        <v>135.96</v>
      </c>
      <c r="L271" t="s">
        <v>57</v>
      </c>
      <c r="M271" s="44"/>
      <c r="N271" s="1"/>
      <c r="O271"/>
      <c r="P271"/>
      <c r="Q271" s="44"/>
      <c r="R271" s="1"/>
      <c r="S271"/>
      <c r="T271"/>
    </row>
    <row r="272" spans="1:20" ht="14.4" x14ac:dyDescent="0.3">
      <c r="A272">
        <v>263</v>
      </c>
      <c r="B272" s="1">
        <v>44196</v>
      </c>
      <c r="C272" t="s">
        <v>168</v>
      </c>
      <c r="D272" t="s">
        <v>220</v>
      </c>
      <c r="E272" t="s">
        <v>127</v>
      </c>
      <c r="F272" t="s">
        <v>85</v>
      </c>
      <c r="G272" s="45">
        <v>1.3</v>
      </c>
      <c r="H272" s="196">
        <v>7</v>
      </c>
      <c r="I272" s="196">
        <v>7</v>
      </c>
      <c r="J272" s="196">
        <v>2.1</v>
      </c>
      <c r="K272" s="196">
        <v>138.06</v>
      </c>
      <c r="L272" t="s">
        <v>57</v>
      </c>
      <c r="M272" s="44"/>
      <c r="N272" s="1"/>
      <c r="O272"/>
      <c r="P272"/>
      <c r="Q272" s="44"/>
      <c r="R272" s="1"/>
      <c r="S272"/>
      <c r="T272"/>
    </row>
    <row r="273" spans="1:20" ht="14.4" x14ac:dyDescent="0.3">
      <c r="A273">
        <v>264</v>
      </c>
      <c r="B273" s="1">
        <v>44196</v>
      </c>
      <c r="C273" t="s">
        <v>168</v>
      </c>
      <c r="D273" t="s">
        <v>220</v>
      </c>
      <c r="E273" t="s">
        <v>129</v>
      </c>
      <c r="F273" t="s">
        <v>93</v>
      </c>
      <c r="G273" s="45">
        <v>1.1299999999999999</v>
      </c>
      <c r="H273" s="196">
        <v>7.05</v>
      </c>
      <c r="I273" s="196">
        <v>0.92</v>
      </c>
      <c r="J273" s="196">
        <v>-0.93</v>
      </c>
      <c r="K273" s="196">
        <v>137.13</v>
      </c>
      <c r="L273" t="s">
        <v>57</v>
      </c>
      <c r="M273" s="44"/>
      <c r="N273" s="1"/>
      <c r="O273"/>
      <c r="P273"/>
      <c r="Q273" s="44"/>
      <c r="R273" s="1"/>
      <c r="S273"/>
      <c r="T273"/>
    </row>
    <row r="274" spans="1:20" ht="14.4" x14ac:dyDescent="0.3">
      <c r="A274">
        <v>265</v>
      </c>
      <c r="B274" s="1">
        <v>44196</v>
      </c>
      <c r="C274" t="s">
        <v>168</v>
      </c>
      <c r="D274" t="s">
        <v>220</v>
      </c>
      <c r="E274" t="s">
        <v>97</v>
      </c>
      <c r="F274" t="s">
        <v>85</v>
      </c>
      <c r="G274" s="45">
        <v>1.02</v>
      </c>
      <c r="H274" s="196">
        <v>7</v>
      </c>
      <c r="I274" s="196">
        <v>7</v>
      </c>
      <c r="J274" s="196">
        <v>0.14000000000000001</v>
      </c>
      <c r="K274" s="196">
        <v>137.27000000000001</v>
      </c>
      <c r="L274" t="s">
        <v>79</v>
      </c>
      <c r="M274" s="44"/>
      <c r="N274" s="1"/>
      <c r="O274"/>
      <c r="P274"/>
      <c r="Q274" s="44"/>
      <c r="R274" s="1"/>
      <c r="S274"/>
      <c r="T274"/>
    </row>
    <row r="275" spans="1:20" ht="14.4" x14ac:dyDescent="0.3">
      <c r="A275">
        <v>266</v>
      </c>
      <c r="B275" s="1">
        <v>44196</v>
      </c>
      <c r="C275" t="s">
        <v>168</v>
      </c>
      <c r="D275" t="s">
        <v>220</v>
      </c>
      <c r="E275" t="s">
        <v>98</v>
      </c>
      <c r="F275" t="s">
        <v>93</v>
      </c>
      <c r="G275" s="45">
        <v>1.01</v>
      </c>
      <c r="H275" s="196">
        <v>7</v>
      </c>
      <c r="I275" s="196">
        <v>7.0000000000000007E-2</v>
      </c>
      <c r="J275" s="196">
        <v>-7.0000000000000007E-2</v>
      </c>
      <c r="K275" s="196">
        <v>137.19999999999999</v>
      </c>
      <c r="L275" t="s">
        <v>79</v>
      </c>
      <c r="M275" s="44"/>
      <c r="N275" s="1"/>
      <c r="O275"/>
      <c r="P275"/>
      <c r="Q275" s="44"/>
      <c r="R275" s="1"/>
      <c r="S275"/>
      <c r="T275"/>
    </row>
    <row r="276" spans="1:20" ht="14.4" x14ac:dyDescent="0.3">
      <c r="A276">
        <v>267</v>
      </c>
      <c r="B276" s="1">
        <v>44196</v>
      </c>
      <c r="C276" t="s">
        <v>168</v>
      </c>
      <c r="D276" t="s">
        <v>220</v>
      </c>
      <c r="E276" t="s">
        <v>97</v>
      </c>
      <c r="F276" t="s">
        <v>85</v>
      </c>
      <c r="G276" s="45">
        <v>1.05</v>
      </c>
      <c r="H276" s="196">
        <v>7</v>
      </c>
      <c r="I276" s="196">
        <v>7</v>
      </c>
      <c r="J276" s="196">
        <v>0.35</v>
      </c>
      <c r="K276" s="196">
        <v>137.55000000000001</v>
      </c>
      <c r="L276" t="s">
        <v>79</v>
      </c>
      <c r="M276" s="44"/>
      <c r="N276" s="1"/>
      <c r="O276"/>
      <c r="P276"/>
      <c r="Q276" s="44"/>
      <c r="R276" s="1"/>
      <c r="S276"/>
      <c r="T276"/>
    </row>
    <row r="277" spans="1:20" ht="14.4" x14ac:dyDescent="0.3">
      <c r="A277">
        <v>268</v>
      </c>
      <c r="B277" s="1">
        <v>44196</v>
      </c>
      <c r="C277" t="s">
        <v>168</v>
      </c>
      <c r="D277" t="s">
        <v>220</v>
      </c>
      <c r="E277" t="s">
        <v>98</v>
      </c>
      <c r="F277" t="s">
        <v>93</v>
      </c>
      <c r="G277" s="45">
        <v>1.02</v>
      </c>
      <c r="H277" s="196">
        <v>7</v>
      </c>
      <c r="I277" s="196">
        <v>0.14000000000000001</v>
      </c>
      <c r="J277" s="196">
        <v>-0.15</v>
      </c>
      <c r="K277" s="196">
        <v>137.4</v>
      </c>
      <c r="L277" t="s">
        <v>79</v>
      </c>
      <c r="M277" s="44"/>
      <c r="N277" s="1"/>
      <c r="O277"/>
      <c r="P277"/>
      <c r="Q277" s="44"/>
      <c r="R277" s="1"/>
      <c r="S277"/>
      <c r="T277"/>
    </row>
    <row r="278" spans="1:20" ht="14.4" x14ac:dyDescent="0.3">
      <c r="A278">
        <v>269</v>
      </c>
      <c r="B278" s="1">
        <v>44196</v>
      </c>
      <c r="C278" t="s">
        <v>168</v>
      </c>
      <c r="D278" t="s">
        <v>220</v>
      </c>
      <c r="E278" t="s">
        <v>119</v>
      </c>
      <c r="F278" t="s">
        <v>85</v>
      </c>
      <c r="G278" s="45">
        <v>1.01</v>
      </c>
      <c r="H278" s="196">
        <v>7</v>
      </c>
      <c r="I278" s="196">
        <v>7</v>
      </c>
      <c r="J278" s="196">
        <v>7.0000000000000007E-2</v>
      </c>
      <c r="K278" s="196">
        <v>137.47</v>
      </c>
      <c r="L278" t="s">
        <v>111</v>
      </c>
      <c r="M278" s="44"/>
      <c r="N278" s="1"/>
      <c r="O278"/>
      <c r="P278"/>
      <c r="Q278" s="44"/>
      <c r="R278" s="1"/>
      <c r="S278"/>
      <c r="T278"/>
    </row>
    <row r="279" spans="1:20" ht="14.4" x14ac:dyDescent="0.3">
      <c r="A279">
        <v>270</v>
      </c>
      <c r="B279" s="1">
        <v>44196</v>
      </c>
      <c r="C279" t="s">
        <v>168</v>
      </c>
      <c r="D279" t="s">
        <v>220</v>
      </c>
      <c r="E279" t="s">
        <v>94</v>
      </c>
      <c r="F279" t="s">
        <v>93</v>
      </c>
      <c r="G279" s="45">
        <v>1.07</v>
      </c>
      <c r="H279" s="196">
        <v>7.05</v>
      </c>
      <c r="I279" s="196">
        <v>0.49</v>
      </c>
      <c r="J279" s="196">
        <v>-0.49</v>
      </c>
      <c r="K279" s="196">
        <v>136.97999999999999</v>
      </c>
      <c r="L279" t="s">
        <v>77</v>
      </c>
      <c r="M279" s="44"/>
      <c r="N279" s="1"/>
      <c r="O279"/>
      <c r="P279"/>
      <c r="Q279" s="44"/>
      <c r="R279" s="1"/>
      <c r="S279"/>
      <c r="T279"/>
    </row>
    <row r="280" spans="1:20" ht="14.4" x14ac:dyDescent="0.3">
      <c r="A280">
        <v>271</v>
      </c>
      <c r="B280" s="1">
        <v>44196</v>
      </c>
      <c r="C280" t="s">
        <v>168</v>
      </c>
      <c r="D280" t="s">
        <v>220</v>
      </c>
      <c r="E280" t="s">
        <v>113</v>
      </c>
      <c r="F280" t="s">
        <v>85</v>
      </c>
      <c r="G280" s="45">
        <v>1.08</v>
      </c>
      <c r="H280" s="196">
        <v>7</v>
      </c>
      <c r="I280" s="196">
        <v>7</v>
      </c>
      <c r="J280" s="196">
        <v>0.56000000000000005</v>
      </c>
      <c r="K280" s="196">
        <v>137.54</v>
      </c>
      <c r="L280" t="s">
        <v>77</v>
      </c>
      <c r="M280" s="44"/>
      <c r="N280" s="1"/>
      <c r="O280"/>
      <c r="P280"/>
      <c r="Q280" s="44"/>
      <c r="R280" s="1"/>
      <c r="S280"/>
      <c r="T280"/>
    </row>
    <row r="281" spans="1:20" ht="14.4" x14ac:dyDescent="0.3">
      <c r="A281">
        <v>272</v>
      </c>
      <c r="B281" s="1">
        <v>44196</v>
      </c>
      <c r="C281" t="s">
        <v>168</v>
      </c>
      <c r="D281" t="s">
        <v>220</v>
      </c>
      <c r="E281" t="s">
        <v>172</v>
      </c>
      <c r="F281" t="s">
        <v>93</v>
      </c>
      <c r="G281" s="45">
        <v>1.06</v>
      </c>
      <c r="H281" s="196">
        <v>7.41</v>
      </c>
      <c r="I281" s="196">
        <v>0.44</v>
      </c>
      <c r="J281" s="196">
        <v>-0.44</v>
      </c>
      <c r="K281" s="196">
        <v>137.1</v>
      </c>
      <c r="L281" t="s">
        <v>77</v>
      </c>
      <c r="M281" s="44"/>
      <c r="N281" s="1"/>
      <c r="O281"/>
      <c r="P281"/>
      <c r="Q281" s="44"/>
      <c r="R281" s="1"/>
      <c r="S281"/>
      <c r="T281"/>
    </row>
    <row r="282" spans="1:20" ht="14.4" x14ac:dyDescent="0.3">
      <c r="A282">
        <v>273</v>
      </c>
      <c r="B282" s="1">
        <v>44196</v>
      </c>
      <c r="C282" t="s">
        <v>168</v>
      </c>
      <c r="D282" t="s">
        <v>220</v>
      </c>
      <c r="E282" t="s">
        <v>113</v>
      </c>
      <c r="F282" t="s">
        <v>85</v>
      </c>
      <c r="G282" s="45">
        <v>1.1000000000000001</v>
      </c>
      <c r="H282" s="196">
        <v>7</v>
      </c>
      <c r="I282" s="196">
        <v>7</v>
      </c>
      <c r="J282" s="196">
        <v>0.7</v>
      </c>
      <c r="K282" s="196">
        <v>137.80000000000001</v>
      </c>
      <c r="L282" t="s">
        <v>77</v>
      </c>
      <c r="M282" s="44"/>
      <c r="N282" s="1"/>
      <c r="O282"/>
      <c r="P282"/>
      <c r="Q282" s="44"/>
      <c r="R282" s="1"/>
      <c r="S282"/>
      <c r="T282"/>
    </row>
    <row r="283" spans="1:20" ht="14.4" x14ac:dyDescent="0.3">
      <c r="A283">
        <v>274</v>
      </c>
      <c r="B283" s="1">
        <v>44196</v>
      </c>
      <c r="C283" t="s">
        <v>168</v>
      </c>
      <c r="D283" t="s">
        <v>220</v>
      </c>
      <c r="E283" t="s">
        <v>94</v>
      </c>
      <c r="F283" t="s">
        <v>93</v>
      </c>
      <c r="G283" s="45">
        <v>1.04</v>
      </c>
      <c r="H283" s="196">
        <v>7</v>
      </c>
      <c r="I283" s="196">
        <v>0.28000000000000003</v>
      </c>
      <c r="J283" s="196">
        <v>-0.28000000000000003</v>
      </c>
      <c r="K283" s="196">
        <v>137.52000000000001</v>
      </c>
      <c r="L283" t="s">
        <v>77</v>
      </c>
      <c r="M283" s="44"/>
      <c r="N283" s="1"/>
      <c r="O283"/>
      <c r="P283"/>
      <c r="Q283" s="44"/>
      <c r="R283" s="1"/>
      <c r="S283"/>
      <c r="T283"/>
    </row>
    <row r="284" spans="1:20" ht="14.4" x14ac:dyDescent="0.3">
      <c r="A284">
        <v>275</v>
      </c>
      <c r="B284" s="1">
        <v>44196</v>
      </c>
      <c r="C284" t="s">
        <v>168</v>
      </c>
      <c r="D284" t="s">
        <v>220</v>
      </c>
      <c r="E284" t="s">
        <v>113</v>
      </c>
      <c r="F284" t="s">
        <v>85</v>
      </c>
      <c r="G284" s="45">
        <v>1.06</v>
      </c>
      <c r="H284" s="196">
        <v>7</v>
      </c>
      <c r="I284" s="196">
        <v>7</v>
      </c>
      <c r="J284" s="196">
        <v>0.4</v>
      </c>
      <c r="K284" s="196">
        <v>137.91999999999999</v>
      </c>
      <c r="L284" t="s">
        <v>77</v>
      </c>
      <c r="M284" s="44"/>
      <c r="N284" s="1"/>
      <c r="O284"/>
      <c r="P284"/>
      <c r="Q284" s="44"/>
      <c r="R284" s="1"/>
      <c r="S284"/>
      <c r="T284"/>
    </row>
    <row r="285" spans="1:20" ht="14.4" x14ac:dyDescent="0.3">
      <c r="A285">
        <v>276</v>
      </c>
      <c r="B285" s="1">
        <v>44196</v>
      </c>
      <c r="C285" t="s">
        <v>168</v>
      </c>
      <c r="D285" t="s">
        <v>220</v>
      </c>
      <c r="E285" t="s">
        <v>95</v>
      </c>
      <c r="F285" t="s">
        <v>85</v>
      </c>
      <c r="G285" s="45">
        <v>1.07</v>
      </c>
      <c r="H285" s="196">
        <v>7</v>
      </c>
      <c r="I285" s="196">
        <v>7</v>
      </c>
      <c r="J285" s="196">
        <v>0.49</v>
      </c>
      <c r="K285" s="196">
        <v>138.41</v>
      </c>
      <c r="L285" t="s">
        <v>75</v>
      </c>
      <c r="M285" s="44"/>
      <c r="N285" s="1"/>
      <c r="O285"/>
      <c r="P285"/>
      <c r="Q285" s="44"/>
      <c r="R285" s="1"/>
      <c r="S285"/>
      <c r="T285"/>
    </row>
    <row r="286" spans="1:20" ht="14.4" x14ac:dyDescent="0.3">
      <c r="A286">
        <v>277</v>
      </c>
      <c r="B286" s="1">
        <v>44196</v>
      </c>
      <c r="C286" t="s">
        <v>168</v>
      </c>
      <c r="D286" t="s">
        <v>220</v>
      </c>
      <c r="E286" t="s">
        <v>95</v>
      </c>
      <c r="F286" t="s">
        <v>85</v>
      </c>
      <c r="G286" s="45">
        <v>1.54</v>
      </c>
      <c r="H286" s="196">
        <v>7</v>
      </c>
      <c r="I286" s="196">
        <v>7</v>
      </c>
      <c r="J286" s="196">
        <v>3.78</v>
      </c>
      <c r="K286" s="196">
        <v>142.19</v>
      </c>
      <c r="L286" t="s">
        <v>75</v>
      </c>
      <c r="M286" s="44"/>
      <c r="N286" s="1"/>
      <c r="O286"/>
      <c r="P286"/>
      <c r="Q286" s="44"/>
      <c r="R286" s="1"/>
      <c r="S286"/>
      <c r="T286"/>
    </row>
    <row r="287" spans="1:20" ht="14.4" x14ac:dyDescent="0.3">
      <c r="A287">
        <v>278</v>
      </c>
      <c r="B287" s="1">
        <v>44196</v>
      </c>
      <c r="C287" t="s">
        <v>168</v>
      </c>
      <c r="D287" t="s">
        <v>220</v>
      </c>
      <c r="E287" t="s">
        <v>95</v>
      </c>
      <c r="F287" t="s">
        <v>85</v>
      </c>
      <c r="G287" s="45">
        <v>1.67</v>
      </c>
      <c r="H287" s="196">
        <v>7</v>
      </c>
      <c r="I287" s="196">
        <v>7</v>
      </c>
      <c r="J287" s="196">
        <v>4.6900000000000004</v>
      </c>
      <c r="K287" s="196">
        <v>146.88</v>
      </c>
      <c r="L287" t="s">
        <v>75</v>
      </c>
      <c r="M287" s="44"/>
      <c r="N287" s="1"/>
      <c r="O287"/>
      <c r="P287"/>
      <c r="Q287" s="44"/>
      <c r="R287" s="1"/>
      <c r="S287"/>
      <c r="T287"/>
    </row>
    <row r="288" spans="1:20" ht="14.4" x14ac:dyDescent="0.3">
      <c r="A288">
        <v>279</v>
      </c>
      <c r="B288" s="1">
        <v>44196</v>
      </c>
      <c r="C288" t="s">
        <v>168</v>
      </c>
      <c r="D288" t="s">
        <v>220</v>
      </c>
      <c r="E288" t="s">
        <v>112</v>
      </c>
      <c r="F288" t="s">
        <v>93</v>
      </c>
      <c r="G288" s="45">
        <v>1.47</v>
      </c>
      <c r="H288" s="196">
        <v>7</v>
      </c>
      <c r="I288" s="196">
        <v>3.29</v>
      </c>
      <c r="J288" s="196">
        <v>-3.29</v>
      </c>
      <c r="K288" s="196">
        <v>143.59</v>
      </c>
      <c r="L288" t="s">
        <v>75</v>
      </c>
      <c r="M288" s="44"/>
      <c r="N288" s="1"/>
      <c r="O288"/>
      <c r="P288"/>
      <c r="Q288" s="44"/>
      <c r="R288" s="1"/>
      <c r="S288"/>
      <c r="T288"/>
    </row>
    <row r="289" spans="1:20" ht="14.4" x14ac:dyDescent="0.3">
      <c r="A289">
        <v>280</v>
      </c>
      <c r="B289" s="1">
        <v>44196</v>
      </c>
      <c r="C289" t="s">
        <v>168</v>
      </c>
      <c r="D289" t="s">
        <v>220</v>
      </c>
      <c r="E289" t="s">
        <v>112</v>
      </c>
      <c r="F289" t="s">
        <v>93</v>
      </c>
      <c r="G289" s="45">
        <v>1.55</v>
      </c>
      <c r="H289" s="196">
        <v>7</v>
      </c>
      <c r="I289" s="196">
        <v>3.85</v>
      </c>
      <c r="J289" s="196">
        <v>-3.85</v>
      </c>
      <c r="K289" s="196">
        <v>139.74</v>
      </c>
      <c r="L289" t="s">
        <v>75</v>
      </c>
      <c r="M289" s="44"/>
      <c r="N289" s="1"/>
      <c r="O289"/>
      <c r="P289"/>
      <c r="Q289" s="44"/>
      <c r="R289" s="1"/>
      <c r="S289"/>
      <c r="T289"/>
    </row>
    <row r="290" spans="1:20" ht="14.4" x14ac:dyDescent="0.3">
      <c r="A290">
        <v>281</v>
      </c>
      <c r="B290" s="1">
        <v>44196</v>
      </c>
      <c r="C290" t="s">
        <v>168</v>
      </c>
      <c r="D290" t="s">
        <v>220</v>
      </c>
      <c r="E290" t="s">
        <v>95</v>
      </c>
      <c r="F290" t="s">
        <v>85</v>
      </c>
      <c r="G290" s="45">
        <v>1.1299999999999999</v>
      </c>
      <c r="H290" s="196">
        <v>7</v>
      </c>
      <c r="I290" s="196">
        <v>7</v>
      </c>
      <c r="J290" s="196">
        <v>0.91</v>
      </c>
      <c r="K290" s="196">
        <v>140.65</v>
      </c>
      <c r="L290" t="s">
        <v>75</v>
      </c>
      <c r="M290" s="44"/>
      <c r="N290" s="1"/>
      <c r="O290"/>
      <c r="P290"/>
      <c r="Q290" s="44"/>
      <c r="R290" s="1"/>
      <c r="S290"/>
      <c r="T290"/>
    </row>
    <row r="291" spans="1:20" ht="14.4" x14ac:dyDescent="0.3">
      <c r="A291">
        <v>282</v>
      </c>
      <c r="B291" s="1">
        <v>44196</v>
      </c>
      <c r="C291" t="s">
        <v>168</v>
      </c>
      <c r="D291" t="s">
        <v>220</v>
      </c>
      <c r="E291" t="s">
        <v>95</v>
      </c>
      <c r="F291" t="s">
        <v>85</v>
      </c>
      <c r="G291" s="45">
        <v>1.39</v>
      </c>
      <c r="H291" s="196">
        <v>14</v>
      </c>
      <c r="I291" s="196">
        <v>14</v>
      </c>
      <c r="J291" s="196">
        <v>5.46</v>
      </c>
      <c r="K291" s="196">
        <v>146.11000000000001</v>
      </c>
      <c r="L291" t="s">
        <v>75</v>
      </c>
      <c r="M291" s="44"/>
      <c r="N291" s="1"/>
      <c r="O291"/>
      <c r="P291"/>
      <c r="Q291" s="44"/>
      <c r="R291" s="1"/>
      <c r="S291"/>
      <c r="T291"/>
    </row>
    <row r="292" spans="1:20" ht="14.4" x14ac:dyDescent="0.3">
      <c r="A292">
        <v>283</v>
      </c>
      <c r="B292" s="1">
        <v>44196</v>
      </c>
      <c r="C292" t="s">
        <v>168</v>
      </c>
      <c r="D292" t="s">
        <v>220</v>
      </c>
      <c r="E292" t="s">
        <v>112</v>
      </c>
      <c r="F292" t="s">
        <v>93</v>
      </c>
      <c r="G292" s="45">
        <v>1.05</v>
      </c>
      <c r="H292" s="196">
        <v>7</v>
      </c>
      <c r="I292" s="196">
        <v>0.35</v>
      </c>
      <c r="J292" s="196">
        <v>-0.35</v>
      </c>
      <c r="K292" s="196">
        <v>145.76</v>
      </c>
      <c r="L292" t="s">
        <v>75</v>
      </c>
      <c r="M292" s="44"/>
      <c r="N292" s="1"/>
      <c r="O292"/>
      <c r="P292"/>
      <c r="Q292" s="44"/>
      <c r="R292" s="1"/>
      <c r="S292"/>
      <c r="T292"/>
    </row>
    <row r="293" spans="1:20" ht="14.4" x14ac:dyDescent="0.3">
      <c r="A293">
        <v>284</v>
      </c>
      <c r="B293" s="1">
        <v>44196</v>
      </c>
      <c r="C293" t="s">
        <v>168</v>
      </c>
      <c r="D293" t="s">
        <v>220</v>
      </c>
      <c r="E293" t="s">
        <v>149</v>
      </c>
      <c r="F293" t="s">
        <v>93</v>
      </c>
      <c r="G293" s="45">
        <v>1.36</v>
      </c>
      <c r="H293" s="196">
        <v>21.2</v>
      </c>
      <c r="I293" s="196">
        <v>7.63</v>
      </c>
      <c r="J293" s="196">
        <v>-7.64</v>
      </c>
      <c r="K293" s="196">
        <v>138.12</v>
      </c>
      <c r="L293" t="s">
        <v>75</v>
      </c>
      <c r="M293" s="44"/>
      <c r="N293" s="1"/>
      <c r="O293"/>
      <c r="P293"/>
      <c r="Q293" s="44"/>
      <c r="R293" s="1"/>
      <c r="S293"/>
      <c r="T293"/>
    </row>
    <row r="294" spans="1:20" ht="14.4" x14ac:dyDescent="0.3">
      <c r="A294">
        <v>285</v>
      </c>
      <c r="B294" s="1">
        <v>44196</v>
      </c>
      <c r="C294" t="s">
        <v>196</v>
      </c>
      <c r="D294" t="s">
        <v>221</v>
      </c>
      <c r="E294" t="s">
        <v>112</v>
      </c>
      <c r="F294" t="s">
        <v>93</v>
      </c>
      <c r="G294" s="45">
        <v>1.03</v>
      </c>
      <c r="H294" s="196">
        <v>7</v>
      </c>
      <c r="I294" s="196">
        <v>0.21</v>
      </c>
      <c r="J294" s="196">
        <v>-0.21</v>
      </c>
      <c r="K294" s="196">
        <v>137.91</v>
      </c>
      <c r="L294" t="s">
        <v>60</v>
      </c>
      <c r="M294" s="44"/>
      <c r="N294" s="1"/>
      <c r="O294"/>
      <c r="P294"/>
      <c r="Q294" s="44"/>
      <c r="R294" s="1"/>
      <c r="S294"/>
      <c r="T294"/>
    </row>
    <row r="295" spans="1:20" ht="14.4" x14ac:dyDescent="0.3">
      <c r="A295">
        <v>286</v>
      </c>
      <c r="B295" s="1">
        <v>44196</v>
      </c>
      <c r="C295" t="s">
        <v>196</v>
      </c>
      <c r="D295" t="s">
        <v>221</v>
      </c>
      <c r="E295" t="s">
        <v>95</v>
      </c>
      <c r="F295" t="s">
        <v>85</v>
      </c>
      <c r="G295" s="45">
        <v>1.06</v>
      </c>
      <c r="H295" s="196">
        <v>7</v>
      </c>
      <c r="I295" s="196">
        <v>7</v>
      </c>
      <c r="J295" s="196">
        <v>0.41</v>
      </c>
      <c r="K295" s="196">
        <v>138.32</v>
      </c>
      <c r="L295" t="s">
        <v>60</v>
      </c>
      <c r="M295" s="44"/>
      <c r="N295" s="1"/>
      <c r="O295"/>
      <c r="P295"/>
      <c r="Q295" s="44"/>
      <c r="R295" s="1"/>
      <c r="S295"/>
      <c r="T295"/>
    </row>
    <row r="296" spans="1:20" ht="14.4" x14ac:dyDescent="0.3">
      <c r="A296">
        <v>287</v>
      </c>
      <c r="B296" s="1">
        <v>44196</v>
      </c>
      <c r="C296" t="s">
        <v>196</v>
      </c>
      <c r="D296" t="s">
        <v>221</v>
      </c>
      <c r="E296" t="s">
        <v>144</v>
      </c>
      <c r="F296" t="s">
        <v>93</v>
      </c>
      <c r="G296" s="45">
        <v>1.1100000000000001</v>
      </c>
      <c r="H296" s="196">
        <v>7</v>
      </c>
      <c r="I296" s="196">
        <v>0.77</v>
      </c>
      <c r="J296" s="196">
        <v>-0.77</v>
      </c>
      <c r="K296" s="196">
        <v>137.55000000000001</v>
      </c>
      <c r="L296" t="s">
        <v>142</v>
      </c>
      <c r="M296" s="44"/>
      <c r="N296" s="1"/>
      <c r="O296"/>
      <c r="P296"/>
      <c r="Q296" s="44"/>
      <c r="R296" s="1"/>
      <c r="S296"/>
      <c r="T296"/>
    </row>
    <row r="297" spans="1:20" ht="14.4" x14ac:dyDescent="0.3">
      <c r="A297">
        <v>288</v>
      </c>
      <c r="B297" s="1">
        <v>44196</v>
      </c>
      <c r="C297" t="s">
        <v>196</v>
      </c>
      <c r="D297" t="s">
        <v>221</v>
      </c>
      <c r="E297" t="s">
        <v>143</v>
      </c>
      <c r="F297" t="s">
        <v>85</v>
      </c>
      <c r="G297" s="45">
        <v>1.08</v>
      </c>
      <c r="H297" s="196">
        <v>7</v>
      </c>
      <c r="I297" s="196">
        <v>7</v>
      </c>
      <c r="J297" s="196">
        <v>0.56000000000000005</v>
      </c>
      <c r="K297" s="196">
        <v>138.11000000000001</v>
      </c>
      <c r="L297" t="s">
        <v>142</v>
      </c>
      <c r="M297" s="44"/>
      <c r="N297" s="1"/>
      <c r="O297"/>
      <c r="P297"/>
      <c r="Q297" s="44"/>
      <c r="R297" s="1"/>
      <c r="S297"/>
      <c r="T297"/>
    </row>
    <row r="298" spans="1:20" ht="14.4" x14ac:dyDescent="0.3">
      <c r="A298">
        <v>289</v>
      </c>
      <c r="B298" s="1">
        <v>44196</v>
      </c>
      <c r="C298" t="s">
        <v>196</v>
      </c>
      <c r="D298" t="s">
        <v>221</v>
      </c>
      <c r="E298" t="s">
        <v>143</v>
      </c>
      <c r="F298" t="s">
        <v>85</v>
      </c>
      <c r="G298" s="45">
        <v>1.1499999999999999</v>
      </c>
      <c r="H298" s="196">
        <v>7</v>
      </c>
      <c r="I298" s="196">
        <v>7</v>
      </c>
      <c r="J298" s="196">
        <v>1.05</v>
      </c>
      <c r="K298" s="196">
        <v>139.16</v>
      </c>
      <c r="L298" t="s">
        <v>142</v>
      </c>
      <c r="M298" s="44"/>
      <c r="N298" s="1"/>
      <c r="O298"/>
      <c r="P298"/>
      <c r="Q298" s="44"/>
      <c r="R298" s="1"/>
      <c r="S298"/>
      <c r="T298"/>
    </row>
    <row r="299" spans="1:20" ht="14.4" x14ac:dyDescent="0.3">
      <c r="A299">
        <v>290</v>
      </c>
      <c r="B299" s="1">
        <v>44196</v>
      </c>
      <c r="C299" t="s">
        <v>196</v>
      </c>
      <c r="D299" t="s">
        <v>221</v>
      </c>
      <c r="E299" t="s">
        <v>144</v>
      </c>
      <c r="F299" t="s">
        <v>93</v>
      </c>
      <c r="G299" s="45">
        <v>1.05</v>
      </c>
      <c r="H299" s="196">
        <v>7.05</v>
      </c>
      <c r="I299" s="196">
        <v>0.35</v>
      </c>
      <c r="J299" s="196">
        <v>-0.37</v>
      </c>
      <c r="K299" s="196">
        <v>138.79</v>
      </c>
      <c r="L299" t="s">
        <v>142</v>
      </c>
      <c r="M299" s="44"/>
      <c r="N299" s="1"/>
      <c r="O299"/>
      <c r="P299"/>
      <c r="Q299" s="44"/>
      <c r="R299" s="1"/>
      <c r="S299"/>
      <c r="T299"/>
    </row>
    <row r="300" spans="1:20" ht="14.4" x14ac:dyDescent="0.3">
      <c r="A300">
        <v>291</v>
      </c>
      <c r="B300" s="1">
        <v>44196</v>
      </c>
      <c r="C300" t="s">
        <v>196</v>
      </c>
      <c r="D300" t="s">
        <v>221</v>
      </c>
      <c r="E300" t="s">
        <v>143</v>
      </c>
      <c r="F300" t="s">
        <v>85</v>
      </c>
      <c r="G300" s="45">
        <v>1.05</v>
      </c>
      <c r="H300" s="196">
        <v>7</v>
      </c>
      <c r="I300" s="196">
        <v>7</v>
      </c>
      <c r="J300" s="196">
        <v>0.35</v>
      </c>
      <c r="K300" s="196">
        <v>139.13999999999999</v>
      </c>
      <c r="L300" t="s">
        <v>73</v>
      </c>
      <c r="M300" s="44"/>
      <c r="N300" s="1"/>
      <c r="O300"/>
      <c r="P300"/>
      <c r="Q300" s="44"/>
      <c r="R300" s="1"/>
      <c r="S300"/>
      <c r="T300"/>
    </row>
    <row r="301" spans="1:20" ht="14.4" x14ac:dyDescent="0.3">
      <c r="A301">
        <v>292</v>
      </c>
      <c r="B301" s="1">
        <v>44196</v>
      </c>
      <c r="C301" t="s">
        <v>196</v>
      </c>
      <c r="D301" t="s">
        <v>221</v>
      </c>
      <c r="E301" t="s">
        <v>144</v>
      </c>
      <c r="F301" t="s">
        <v>93</v>
      </c>
      <c r="G301" s="45">
        <v>1.03</v>
      </c>
      <c r="H301" s="196">
        <v>7.01</v>
      </c>
      <c r="I301" s="196">
        <v>0.21</v>
      </c>
      <c r="J301" s="196">
        <v>-0.22</v>
      </c>
      <c r="K301" s="196">
        <v>138.91999999999999</v>
      </c>
      <c r="L301" t="s">
        <v>73</v>
      </c>
      <c r="M301" s="44"/>
      <c r="N301" s="1"/>
      <c r="O301"/>
      <c r="P301"/>
      <c r="Q301" s="44"/>
      <c r="R301" s="1"/>
      <c r="S301"/>
      <c r="T301"/>
    </row>
    <row r="302" spans="1:20" ht="14.4" x14ac:dyDescent="0.3">
      <c r="A302">
        <v>293</v>
      </c>
      <c r="B302" s="1">
        <v>44196</v>
      </c>
      <c r="C302" t="s">
        <v>196</v>
      </c>
      <c r="D302" t="s">
        <v>221</v>
      </c>
      <c r="E302" t="s">
        <v>94</v>
      </c>
      <c r="F302" t="s">
        <v>93</v>
      </c>
      <c r="G302" s="45">
        <v>1.01</v>
      </c>
      <c r="H302" s="196">
        <v>7</v>
      </c>
      <c r="I302" s="196">
        <v>7.0000000000000007E-2</v>
      </c>
      <c r="J302" s="196">
        <v>-7.0000000000000007E-2</v>
      </c>
      <c r="K302" s="196">
        <v>138.85</v>
      </c>
      <c r="L302" t="s">
        <v>77</v>
      </c>
      <c r="M302" s="44"/>
      <c r="N302" s="1"/>
      <c r="O302"/>
      <c r="P302"/>
      <c r="Q302" s="44"/>
      <c r="R302" s="1"/>
      <c r="S302"/>
      <c r="T302"/>
    </row>
    <row r="303" spans="1:20" ht="14.4" x14ac:dyDescent="0.3">
      <c r="A303">
        <v>294</v>
      </c>
      <c r="B303" s="1">
        <v>44196</v>
      </c>
      <c r="C303" t="s">
        <v>196</v>
      </c>
      <c r="D303" t="s">
        <v>221</v>
      </c>
      <c r="E303" t="s">
        <v>113</v>
      </c>
      <c r="F303" t="s">
        <v>85</v>
      </c>
      <c r="G303" s="45">
        <v>1.1299999999999999</v>
      </c>
      <c r="H303" s="196">
        <v>7</v>
      </c>
      <c r="I303" s="196">
        <v>7</v>
      </c>
      <c r="J303" s="196">
        <v>0.91</v>
      </c>
      <c r="K303" s="196">
        <v>139.76</v>
      </c>
      <c r="L303" t="s">
        <v>77</v>
      </c>
      <c r="M303" s="44"/>
      <c r="N303" s="1"/>
      <c r="O303"/>
      <c r="P303"/>
      <c r="Q303" s="44"/>
      <c r="R303" s="1"/>
      <c r="S303"/>
      <c r="T303"/>
    </row>
    <row r="304" spans="1:20" ht="14.4" x14ac:dyDescent="0.3">
      <c r="A304">
        <v>295</v>
      </c>
      <c r="B304" s="1">
        <v>44196</v>
      </c>
      <c r="C304" t="s">
        <v>196</v>
      </c>
      <c r="D304" t="s">
        <v>221</v>
      </c>
      <c r="E304" t="s">
        <v>94</v>
      </c>
      <c r="F304" t="s">
        <v>93</v>
      </c>
      <c r="G304" s="45">
        <v>1.0900000000000001</v>
      </c>
      <c r="H304" s="196">
        <v>7.1</v>
      </c>
      <c r="I304" s="196">
        <v>0.64</v>
      </c>
      <c r="J304" s="196">
        <v>-0.64</v>
      </c>
      <c r="K304" s="196">
        <v>139.12</v>
      </c>
      <c r="L304" t="s">
        <v>77</v>
      </c>
      <c r="M304" s="44"/>
      <c r="N304" s="1"/>
      <c r="O304"/>
      <c r="P304"/>
      <c r="Q304" s="44"/>
      <c r="R304" s="1"/>
      <c r="S304"/>
      <c r="T304"/>
    </row>
    <row r="305" spans="1:20" ht="14.4" x14ac:dyDescent="0.3">
      <c r="A305">
        <v>296</v>
      </c>
      <c r="B305" s="1">
        <v>44196</v>
      </c>
      <c r="C305" t="s">
        <v>196</v>
      </c>
      <c r="D305" t="s">
        <v>221</v>
      </c>
      <c r="E305" t="s">
        <v>113</v>
      </c>
      <c r="F305" t="s">
        <v>85</v>
      </c>
      <c r="G305" s="45">
        <v>1.02</v>
      </c>
      <c r="H305" s="196">
        <v>7</v>
      </c>
      <c r="I305" s="196">
        <v>7</v>
      </c>
      <c r="J305" s="196">
        <v>0.13</v>
      </c>
      <c r="K305" s="196">
        <v>139.25</v>
      </c>
      <c r="L305" t="s">
        <v>77</v>
      </c>
      <c r="M305" s="44"/>
      <c r="N305" s="1"/>
      <c r="O305"/>
      <c r="P305"/>
      <c r="Q305" s="44"/>
      <c r="R305" s="1"/>
      <c r="S305"/>
      <c r="T305"/>
    </row>
    <row r="306" spans="1:20" ht="14.4" x14ac:dyDescent="0.3">
      <c r="A306">
        <v>297</v>
      </c>
      <c r="B306" s="1">
        <v>44196</v>
      </c>
      <c r="C306" t="s">
        <v>196</v>
      </c>
      <c r="D306" t="s">
        <v>221</v>
      </c>
      <c r="E306" t="s">
        <v>95</v>
      </c>
      <c r="F306" t="s">
        <v>85</v>
      </c>
      <c r="G306" s="45">
        <v>1.0900000000000001</v>
      </c>
      <c r="H306" s="196">
        <v>7</v>
      </c>
      <c r="I306" s="196">
        <v>7</v>
      </c>
      <c r="J306" s="196">
        <v>0.63</v>
      </c>
      <c r="K306" s="196">
        <v>139.88</v>
      </c>
      <c r="L306" t="s">
        <v>75</v>
      </c>
      <c r="M306" s="44"/>
      <c r="N306" s="1"/>
      <c r="O306"/>
      <c r="P306"/>
      <c r="Q306" s="44"/>
      <c r="R306" s="1"/>
      <c r="S306"/>
      <c r="T306"/>
    </row>
    <row r="307" spans="1:20" ht="14.4" x14ac:dyDescent="0.3">
      <c r="A307">
        <v>298</v>
      </c>
      <c r="B307" s="1">
        <v>44196</v>
      </c>
      <c r="C307" t="s">
        <v>196</v>
      </c>
      <c r="D307" t="s">
        <v>221</v>
      </c>
      <c r="E307" t="s">
        <v>112</v>
      </c>
      <c r="F307" t="s">
        <v>93</v>
      </c>
      <c r="G307" s="45">
        <v>1.05</v>
      </c>
      <c r="H307" s="196">
        <v>7</v>
      </c>
      <c r="I307" s="196">
        <v>0.35</v>
      </c>
      <c r="J307" s="196">
        <v>-0.36</v>
      </c>
      <c r="K307" s="196">
        <v>139.52000000000001</v>
      </c>
      <c r="L307" t="s">
        <v>75</v>
      </c>
      <c r="M307" s="44"/>
      <c r="N307" s="1"/>
      <c r="O307"/>
      <c r="P307"/>
      <c r="Q307" s="44"/>
      <c r="R307" s="1"/>
      <c r="S307"/>
      <c r="T307"/>
    </row>
    <row r="308" spans="1:20" ht="14.4" x14ac:dyDescent="0.3">
      <c r="A308">
        <v>299</v>
      </c>
      <c r="B308" s="1">
        <v>44196</v>
      </c>
      <c r="C308" t="s">
        <v>196</v>
      </c>
      <c r="D308" t="s">
        <v>221</v>
      </c>
      <c r="E308" t="s">
        <v>97</v>
      </c>
      <c r="F308" t="s">
        <v>85</v>
      </c>
      <c r="G308" s="45">
        <v>1.03</v>
      </c>
      <c r="H308" s="196">
        <v>7</v>
      </c>
      <c r="I308" s="196">
        <v>7</v>
      </c>
      <c r="J308" s="196">
        <v>0.21</v>
      </c>
      <c r="K308" s="196">
        <v>139.72999999999999</v>
      </c>
      <c r="L308" t="s">
        <v>79</v>
      </c>
      <c r="M308" s="44"/>
      <c r="N308" s="1"/>
      <c r="O308"/>
      <c r="P308"/>
      <c r="Q308" s="44"/>
      <c r="R308" s="1"/>
      <c r="S308"/>
      <c r="T308"/>
    </row>
    <row r="309" spans="1:20" ht="14.4" x14ac:dyDescent="0.3">
      <c r="A309">
        <v>300</v>
      </c>
      <c r="B309" s="1">
        <v>44196</v>
      </c>
      <c r="C309" t="s">
        <v>196</v>
      </c>
      <c r="D309" t="s">
        <v>221</v>
      </c>
      <c r="E309" t="s">
        <v>98</v>
      </c>
      <c r="F309" t="s">
        <v>93</v>
      </c>
      <c r="G309" s="45">
        <v>1.02</v>
      </c>
      <c r="H309" s="196">
        <v>7</v>
      </c>
      <c r="I309" s="196">
        <v>0.14000000000000001</v>
      </c>
      <c r="J309" s="196">
        <v>-0.14000000000000001</v>
      </c>
      <c r="K309" s="196">
        <v>139.59</v>
      </c>
      <c r="L309" t="s">
        <v>79</v>
      </c>
      <c r="M309" s="44"/>
      <c r="N309" s="1"/>
      <c r="O309"/>
      <c r="P309"/>
      <c r="Q309" s="44"/>
      <c r="R309" s="1"/>
      <c r="S309"/>
      <c r="T309"/>
    </row>
    <row r="310" spans="1:20" ht="14.4" x14ac:dyDescent="0.3">
      <c r="A310">
        <v>301</v>
      </c>
      <c r="B310" s="1">
        <v>44196</v>
      </c>
      <c r="C310" t="s">
        <v>196</v>
      </c>
      <c r="D310" t="s">
        <v>221</v>
      </c>
      <c r="E310" t="s">
        <v>129</v>
      </c>
      <c r="F310" t="s">
        <v>93</v>
      </c>
      <c r="G310" s="45">
        <v>1.32</v>
      </c>
      <c r="H310" s="196">
        <v>7</v>
      </c>
      <c r="I310" s="196">
        <v>2.2400000000000002</v>
      </c>
      <c r="J310" s="196">
        <v>-2.2400000000000002</v>
      </c>
      <c r="K310" s="196">
        <v>137.35</v>
      </c>
      <c r="L310" t="s">
        <v>57</v>
      </c>
      <c r="M310" s="44"/>
      <c r="N310" s="1"/>
      <c r="O310"/>
      <c r="P310"/>
      <c r="Q310" s="44"/>
      <c r="R310" s="1"/>
      <c r="S310"/>
      <c r="T310"/>
    </row>
    <row r="311" spans="1:20" ht="14.4" x14ac:dyDescent="0.3">
      <c r="A311">
        <v>302</v>
      </c>
      <c r="B311" s="1">
        <v>44196</v>
      </c>
      <c r="C311" t="s">
        <v>196</v>
      </c>
      <c r="D311" t="s">
        <v>221</v>
      </c>
      <c r="E311" t="s">
        <v>151</v>
      </c>
      <c r="F311" t="s">
        <v>93</v>
      </c>
      <c r="G311" s="45">
        <v>1.18</v>
      </c>
      <c r="H311" s="196">
        <v>7</v>
      </c>
      <c r="I311" s="196">
        <v>1.26</v>
      </c>
      <c r="J311" s="196">
        <v>-1.26</v>
      </c>
      <c r="K311" s="196">
        <v>136.09</v>
      </c>
      <c r="L311" t="s">
        <v>57</v>
      </c>
      <c r="M311" s="44"/>
      <c r="N311" s="1"/>
      <c r="O311"/>
      <c r="P311"/>
      <c r="Q311" s="44"/>
      <c r="R311" s="1"/>
      <c r="S311"/>
      <c r="T311"/>
    </row>
    <row r="312" spans="1:20" ht="14.4" x14ac:dyDescent="0.3">
      <c r="A312">
        <v>303</v>
      </c>
      <c r="B312" s="1">
        <v>44196</v>
      </c>
      <c r="C312" t="s">
        <v>196</v>
      </c>
      <c r="D312" t="s">
        <v>221</v>
      </c>
      <c r="E312" t="s">
        <v>151</v>
      </c>
      <c r="F312" t="s">
        <v>93</v>
      </c>
      <c r="G312" s="45">
        <v>1.17</v>
      </c>
      <c r="H312" s="196">
        <v>7.05</v>
      </c>
      <c r="I312" s="196">
        <v>1.2</v>
      </c>
      <c r="J312" s="196">
        <v>-1.2</v>
      </c>
      <c r="K312" s="196">
        <v>134.88999999999999</v>
      </c>
      <c r="L312" t="s">
        <v>57</v>
      </c>
      <c r="M312" s="44"/>
      <c r="N312" s="1"/>
      <c r="O312"/>
      <c r="P312"/>
      <c r="Q312" s="44"/>
      <c r="R312" s="1"/>
      <c r="S312"/>
      <c r="T312"/>
    </row>
    <row r="313" spans="1:20" ht="14.4" x14ac:dyDescent="0.3">
      <c r="A313">
        <v>304</v>
      </c>
      <c r="B313" s="1">
        <v>44196</v>
      </c>
      <c r="C313" t="s">
        <v>196</v>
      </c>
      <c r="D313" t="s">
        <v>221</v>
      </c>
      <c r="E313" t="s">
        <v>145</v>
      </c>
      <c r="F313" t="s">
        <v>85</v>
      </c>
      <c r="G313" s="45">
        <v>1.22</v>
      </c>
      <c r="H313" s="196">
        <v>7</v>
      </c>
      <c r="I313" s="196">
        <v>7</v>
      </c>
      <c r="J313" s="196">
        <v>1.54</v>
      </c>
      <c r="K313" s="196">
        <v>136.43</v>
      </c>
      <c r="L313" t="s">
        <v>57</v>
      </c>
      <c r="M313" s="44"/>
      <c r="N313" s="1"/>
      <c r="O313"/>
      <c r="P313"/>
      <c r="Q313" s="44"/>
      <c r="R313" s="1"/>
      <c r="S313"/>
      <c r="T313"/>
    </row>
    <row r="314" spans="1:20" ht="14.4" x14ac:dyDescent="0.3">
      <c r="A314">
        <v>305</v>
      </c>
      <c r="B314" s="1">
        <v>44196</v>
      </c>
      <c r="C314" t="s">
        <v>196</v>
      </c>
      <c r="D314" t="s">
        <v>221</v>
      </c>
      <c r="E314" t="s">
        <v>145</v>
      </c>
      <c r="F314" t="s">
        <v>85</v>
      </c>
      <c r="G314" s="45">
        <v>1.22</v>
      </c>
      <c r="H314" s="196">
        <v>7</v>
      </c>
      <c r="I314" s="196">
        <v>7</v>
      </c>
      <c r="J314" s="196">
        <v>1.54</v>
      </c>
      <c r="K314" s="196">
        <v>137.97</v>
      </c>
      <c r="L314" t="s">
        <v>57</v>
      </c>
      <c r="M314" s="44"/>
      <c r="N314" s="1"/>
      <c r="O314"/>
      <c r="P314"/>
      <c r="Q314" s="44"/>
      <c r="R314" s="1"/>
      <c r="S314"/>
      <c r="T314"/>
    </row>
    <row r="315" spans="1:20" ht="14.4" x14ac:dyDescent="0.3">
      <c r="A315">
        <v>306</v>
      </c>
      <c r="B315" s="1">
        <v>44196</v>
      </c>
      <c r="C315" t="s">
        <v>196</v>
      </c>
      <c r="D315" t="s">
        <v>221</v>
      </c>
      <c r="E315" t="s">
        <v>127</v>
      </c>
      <c r="F315" t="s">
        <v>85</v>
      </c>
      <c r="G315" s="45">
        <v>1.36</v>
      </c>
      <c r="H315" s="196">
        <v>7</v>
      </c>
      <c r="I315" s="196">
        <v>7</v>
      </c>
      <c r="J315" s="196">
        <v>2.46</v>
      </c>
      <c r="K315" s="196">
        <v>140.43</v>
      </c>
      <c r="L315" t="s">
        <v>57</v>
      </c>
      <c r="M315" s="44"/>
      <c r="N315" s="1"/>
      <c r="O315"/>
      <c r="P315"/>
      <c r="Q315" s="44"/>
      <c r="R315" s="1"/>
      <c r="S315"/>
      <c r="T315"/>
    </row>
    <row r="316" spans="1:20" ht="14.4" x14ac:dyDescent="0.3">
      <c r="A316">
        <v>307</v>
      </c>
      <c r="B316" s="1">
        <v>44196</v>
      </c>
      <c r="C316" t="s">
        <v>197</v>
      </c>
      <c r="D316" t="s">
        <v>222</v>
      </c>
      <c r="E316" t="s">
        <v>126</v>
      </c>
      <c r="F316" t="s">
        <v>85</v>
      </c>
      <c r="G316" s="45">
        <v>1.1100000000000001</v>
      </c>
      <c r="H316" s="196">
        <v>7</v>
      </c>
      <c r="I316" s="196">
        <v>7</v>
      </c>
      <c r="J316" s="196">
        <v>0.74</v>
      </c>
      <c r="K316" s="196">
        <v>141.16999999999999</v>
      </c>
      <c r="L316" t="s">
        <v>77</v>
      </c>
      <c r="M316" s="44"/>
      <c r="N316" s="1"/>
      <c r="O316"/>
      <c r="P316"/>
      <c r="Q316" s="44"/>
      <c r="R316" s="1"/>
      <c r="S316"/>
      <c r="T316"/>
    </row>
    <row r="317" spans="1:20" ht="14.4" x14ac:dyDescent="0.3">
      <c r="A317">
        <v>308</v>
      </c>
      <c r="B317" s="1">
        <v>44196</v>
      </c>
      <c r="C317" t="s">
        <v>197</v>
      </c>
      <c r="D317" t="s">
        <v>222</v>
      </c>
      <c r="E317" t="s">
        <v>158</v>
      </c>
      <c r="F317" t="s">
        <v>93</v>
      </c>
      <c r="G317" s="45">
        <v>1.1499999999999999</v>
      </c>
      <c r="H317" s="196">
        <v>7.72</v>
      </c>
      <c r="I317" s="196">
        <v>1.1599999999999999</v>
      </c>
      <c r="J317" s="196">
        <v>-1.1599999999999999</v>
      </c>
      <c r="K317" s="196">
        <v>140.01</v>
      </c>
      <c r="L317" t="s">
        <v>111</v>
      </c>
      <c r="M317" s="44"/>
      <c r="N317" s="1"/>
      <c r="O317"/>
      <c r="P317"/>
      <c r="Q317" s="44"/>
      <c r="R317" s="1"/>
      <c r="S317"/>
      <c r="T317"/>
    </row>
    <row r="318" spans="1:20" ht="14.4" x14ac:dyDescent="0.3">
      <c r="A318">
        <v>309</v>
      </c>
      <c r="B318" s="1">
        <v>44196</v>
      </c>
      <c r="C318" t="s">
        <v>197</v>
      </c>
      <c r="D318" t="s">
        <v>222</v>
      </c>
      <c r="E318" t="s">
        <v>119</v>
      </c>
      <c r="F318" t="s">
        <v>85</v>
      </c>
      <c r="G318" s="45">
        <v>1.4</v>
      </c>
      <c r="H318" s="196">
        <v>7</v>
      </c>
      <c r="I318" s="196">
        <v>7</v>
      </c>
      <c r="J318" s="196">
        <v>2.8</v>
      </c>
      <c r="K318" s="196">
        <v>142.81</v>
      </c>
      <c r="L318" t="s">
        <v>111</v>
      </c>
      <c r="M318" s="44"/>
      <c r="N318" s="1"/>
      <c r="O318"/>
      <c r="P318"/>
      <c r="Q318" s="44"/>
      <c r="R318" s="1"/>
      <c r="S318"/>
      <c r="T318"/>
    </row>
    <row r="319" spans="1:20" ht="14.4" x14ac:dyDescent="0.3">
      <c r="A319">
        <v>310</v>
      </c>
      <c r="B319" s="1">
        <v>44196</v>
      </c>
      <c r="C319" t="s">
        <v>197</v>
      </c>
      <c r="D319" t="s">
        <v>222</v>
      </c>
      <c r="E319" t="s">
        <v>119</v>
      </c>
      <c r="F319" t="s">
        <v>85</v>
      </c>
      <c r="G319" s="45">
        <v>1.1599999999999999</v>
      </c>
      <c r="H319" s="196">
        <v>7</v>
      </c>
      <c r="I319" s="196">
        <v>7</v>
      </c>
      <c r="J319" s="196">
        <v>1.1200000000000001</v>
      </c>
      <c r="K319" s="196">
        <v>143.93</v>
      </c>
      <c r="L319" t="s">
        <v>111</v>
      </c>
      <c r="M319" s="44"/>
      <c r="N319" s="1"/>
      <c r="O319"/>
      <c r="P319"/>
      <c r="Q319" s="44"/>
      <c r="R319" s="1"/>
      <c r="S319"/>
      <c r="T319"/>
    </row>
    <row r="320" spans="1:20" ht="14.4" x14ac:dyDescent="0.3">
      <c r="A320">
        <v>311</v>
      </c>
      <c r="B320" s="1">
        <v>44196</v>
      </c>
      <c r="C320" t="s">
        <v>197</v>
      </c>
      <c r="D320" t="s">
        <v>222</v>
      </c>
      <c r="E320" t="s">
        <v>114</v>
      </c>
      <c r="F320" t="s">
        <v>93</v>
      </c>
      <c r="G320" s="45">
        <v>1.29</v>
      </c>
      <c r="H320" s="196">
        <v>7.01</v>
      </c>
      <c r="I320" s="196">
        <v>2.0299999999999998</v>
      </c>
      <c r="J320" s="196">
        <v>-2.06</v>
      </c>
      <c r="K320" s="196">
        <v>141.87</v>
      </c>
      <c r="L320" t="s">
        <v>111</v>
      </c>
      <c r="M320" s="44"/>
      <c r="N320" s="1"/>
      <c r="O320"/>
      <c r="P320"/>
      <c r="Q320" s="44"/>
      <c r="R320" s="1"/>
      <c r="S320"/>
      <c r="T320"/>
    </row>
    <row r="321" spans="1:20" ht="14.4" x14ac:dyDescent="0.3">
      <c r="A321">
        <v>312</v>
      </c>
      <c r="B321" s="1">
        <v>44196</v>
      </c>
      <c r="C321" t="s">
        <v>197</v>
      </c>
      <c r="D321" t="s">
        <v>222</v>
      </c>
      <c r="E321" t="s">
        <v>272</v>
      </c>
      <c r="F321" t="s">
        <v>93</v>
      </c>
      <c r="G321" s="45">
        <v>1.57</v>
      </c>
      <c r="H321" s="196">
        <v>7.04</v>
      </c>
      <c r="I321" s="196">
        <v>4.01</v>
      </c>
      <c r="J321" s="196">
        <v>7.04</v>
      </c>
      <c r="K321" s="196">
        <v>148.91</v>
      </c>
      <c r="L321" t="s">
        <v>79</v>
      </c>
      <c r="M321" s="44"/>
      <c r="N321" s="1"/>
      <c r="O321"/>
      <c r="P321"/>
      <c r="Q321" s="44"/>
      <c r="R321" s="1"/>
      <c r="S321"/>
      <c r="T321"/>
    </row>
    <row r="322" spans="1:20" ht="14.4" x14ac:dyDescent="0.3">
      <c r="A322">
        <v>313</v>
      </c>
      <c r="B322" s="1">
        <v>44196</v>
      </c>
      <c r="C322" t="s">
        <v>197</v>
      </c>
      <c r="D322" t="s">
        <v>222</v>
      </c>
      <c r="E322" t="s">
        <v>173</v>
      </c>
      <c r="F322" t="s">
        <v>85</v>
      </c>
      <c r="G322" s="45">
        <v>1.6</v>
      </c>
      <c r="H322" s="196">
        <v>7</v>
      </c>
      <c r="I322" s="196">
        <v>7</v>
      </c>
      <c r="J322" s="196">
        <v>-7</v>
      </c>
      <c r="K322" s="196">
        <v>141.91</v>
      </c>
      <c r="L322" t="s">
        <v>79</v>
      </c>
      <c r="M322" s="44"/>
      <c r="N322" s="1"/>
      <c r="O322"/>
      <c r="P322"/>
      <c r="Q322" s="44"/>
      <c r="R322" s="1"/>
      <c r="S322"/>
      <c r="T322"/>
    </row>
    <row r="323" spans="1:20" ht="14.4" x14ac:dyDescent="0.3">
      <c r="A323">
        <v>314</v>
      </c>
      <c r="B323" s="1">
        <v>44196</v>
      </c>
      <c r="C323" t="s">
        <v>197</v>
      </c>
      <c r="D323" t="s">
        <v>222</v>
      </c>
      <c r="E323" t="s">
        <v>128</v>
      </c>
      <c r="F323" t="s">
        <v>85</v>
      </c>
      <c r="G323" s="45">
        <v>1.07</v>
      </c>
      <c r="H323" s="196">
        <v>7</v>
      </c>
      <c r="I323" s="196">
        <v>7</v>
      </c>
      <c r="J323" s="196">
        <v>0.49</v>
      </c>
      <c r="K323" s="196">
        <v>142.4</v>
      </c>
      <c r="L323" t="s">
        <v>124</v>
      </c>
      <c r="M323" s="44"/>
      <c r="N323" s="1"/>
      <c r="O323"/>
      <c r="P323"/>
      <c r="Q323" s="44"/>
      <c r="R323" s="1"/>
      <c r="S323"/>
      <c r="T323"/>
    </row>
    <row r="324" spans="1:20" ht="14.4" x14ac:dyDescent="0.3">
      <c r="A324">
        <v>315</v>
      </c>
      <c r="B324" s="1">
        <v>44196</v>
      </c>
      <c r="C324" t="s">
        <v>197</v>
      </c>
      <c r="D324" t="s">
        <v>222</v>
      </c>
      <c r="E324" t="s">
        <v>128</v>
      </c>
      <c r="F324" t="s">
        <v>85</v>
      </c>
      <c r="G324" s="45">
        <v>1.06</v>
      </c>
      <c r="H324" s="196">
        <v>7</v>
      </c>
      <c r="I324" s="196">
        <v>7</v>
      </c>
      <c r="J324" s="196">
        <v>0.42</v>
      </c>
      <c r="K324" s="196">
        <v>142.82</v>
      </c>
      <c r="L324" t="s">
        <v>124</v>
      </c>
      <c r="M324" s="44"/>
      <c r="N324" s="1"/>
      <c r="O324"/>
      <c r="P324"/>
      <c r="Q324" s="44"/>
      <c r="R324" s="1"/>
      <c r="S324"/>
      <c r="T324"/>
    </row>
    <row r="325" spans="1:20" ht="14.4" x14ac:dyDescent="0.3">
      <c r="A325">
        <v>316</v>
      </c>
      <c r="B325" s="1">
        <v>44196</v>
      </c>
      <c r="C325" t="s">
        <v>197</v>
      </c>
      <c r="D325" t="s">
        <v>222</v>
      </c>
      <c r="E325" t="s">
        <v>146</v>
      </c>
      <c r="F325" t="s">
        <v>93</v>
      </c>
      <c r="G325" s="45">
        <v>1.05</v>
      </c>
      <c r="H325" s="196">
        <v>12.7</v>
      </c>
      <c r="I325" s="196">
        <v>0.64</v>
      </c>
      <c r="J325" s="196">
        <v>-0.64</v>
      </c>
      <c r="K325" s="196">
        <v>142.18</v>
      </c>
      <c r="L325" t="s">
        <v>124</v>
      </c>
      <c r="M325" s="44"/>
      <c r="N325" s="1"/>
      <c r="O325"/>
      <c r="P325"/>
      <c r="Q325" s="44"/>
      <c r="R325" s="1"/>
      <c r="S325"/>
      <c r="T325"/>
    </row>
    <row r="326" spans="1:20" ht="14.4" x14ac:dyDescent="0.3">
      <c r="A326">
        <v>317</v>
      </c>
      <c r="B326" s="1">
        <v>44196</v>
      </c>
      <c r="C326" t="s">
        <v>197</v>
      </c>
      <c r="D326" t="s">
        <v>222</v>
      </c>
      <c r="E326" t="s">
        <v>146</v>
      </c>
      <c r="F326" t="s">
        <v>93</v>
      </c>
      <c r="G326" s="45">
        <v>1.04</v>
      </c>
      <c r="H326" s="196">
        <v>8.35</v>
      </c>
      <c r="I326" s="196">
        <v>0.33</v>
      </c>
      <c r="J326" s="196">
        <v>-0.33</v>
      </c>
      <c r="K326" s="196">
        <v>141.85</v>
      </c>
      <c r="L326" t="s">
        <v>124</v>
      </c>
      <c r="M326" s="44"/>
      <c r="N326" s="1"/>
      <c r="O326"/>
      <c r="P326"/>
      <c r="Q326" s="44"/>
      <c r="R326" s="1"/>
      <c r="S326"/>
      <c r="T326"/>
    </row>
    <row r="327" spans="1:20" ht="14.4" x14ac:dyDescent="0.3">
      <c r="A327">
        <v>318</v>
      </c>
      <c r="B327" s="1">
        <v>44196</v>
      </c>
      <c r="C327" t="s">
        <v>197</v>
      </c>
      <c r="D327" t="s">
        <v>222</v>
      </c>
      <c r="E327" t="s">
        <v>128</v>
      </c>
      <c r="F327" t="s">
        <v>85</v>
      </c>
      <c r="G327" s="45">
        <v>1.04</v>
      </c>
      <c r="H327" s="196">
        <v>7</v>
      </c>
      <c r="I327" s="196">
        <v>7</v>
      </c>
      <c r="J327" s="196">
        <v>0.27</v>
      </c>
      <c r="K327" s="196">
        <v>142.12</v>
      </c>
      <c r="L327" t="s">
        <v>124</v>
      </c>
      <c r="M327" s="44"/>
      <c r="N327" s="1"/>
      <c r="O327"/>
      <c r="P327"/>
      <c r="Q327" s="44"/>
      <c r="R327" s="1"/>
      <c r="S327"/>
      <c r="T327"/>
    </row>
    <row r="328" spans="1:20" ht="14.4" x14ac:dyDescent="0.3">
      <c r="A328">
        <v>319</v>
      </c>
      <c r="B328" s="1">
        <v>44196</v>
      </c>
      <c r="C328" t="s">
        <v>197</v>
      </c>
      <c r="D328" t="s">
        <v>222</v>
      </c>
      <c r="E328" t="s">
        <v>273</v>
      </c>
      <c r="F328" t="s">
        <v>93</v>
      </c>
      <c r="G328" s="45">
        <v>1.01</v>
      </c>
      <c r="H328" s="196">
        <v>7.34</v>
      </c>
      <c r="I328" s="196">
        <v>7.0000000000000007E-2</v>
      </c>
      <c r="J328" s="196">
        <v>-7.0000000000000007E-2</v>
      </c>
      <c r="K328" s="196">
        <v>142.05000000000001</v>
      </c>
      <c r="L328" t="s">
        <v>67</v>
      </c>
      <c r="M328" s="44"/>
      <c r="N328" s="1"/>
      <c r="O328"/>
      <c r="P328"/>
      <c r="Q328" s="44"/>
      <c r="R328" s="1"/>
      <c r="S328"/>
      <c r="T328"/>
    </row>
    <row r="329" spans="1:20" ht="14.4" x14ac:dyDescent="0.3">
      <c r="A329">
        <v>320</v>
      </c>
      <c r="B329" s="1">
        <v>44196</v>
      </c>
      <c r="C329" t="s">
        <v>197</v>
      </c>
      <c r="D329" t="s">
        <v>222</v>
      </c>
      <c r="E329" t="s">
        <v>274</v>
      </c>
      <c r="F329" t="s">
        <v>85</v>
      </c>
      <c r="G329" s="45">
        <v>1.06</v>
      </c>
      <c r="H329" s="196">
        <v>7</v>
      </c>
      <c r="I329" s="196">
        <v>7</v>
      </c>
      <c r="J329" s="196">
        <v>0.41</v>
      </c>
      <c r="K329" s="196">
        <v>142.46</v>
      </c>
      <c r="L329" t="s">
        <v>67</v>
      </c>
      <c r="M329" s="44"/>
      <c r="N329" s="1"/>
      <c r="O329"/>
      <c r="P329"/>
      <c r="Q329" s="44"/>
      <c r="R329" s="1"/>
      <c r="S329"/>
      <c r="T329"/>
    </row>
    <row r="330" spans="1:20" ht="14.4" x14ac:dyDescent="0.3">
      <c r="A330">
        <v>321</v>
      </c>
      <c r="B330" s="1">
        <v>44197</v>
      </c>
      <c r="C330" t="s">
        <v>160</v>
      </c>
      <c r="D330" t="s">
        <v>223</v>
      </c>
      <c r="E330" t="s">
        <v>144</v>
      </c>
      <c r="F330" t="s">
        <v>93</v>
      </c>
      <c r="G330" s="45">
        <v>1.08</v>
      </c>
      <c r="H330" s="196">
        <v>7.1</v>
      </c>
      <c r="I330" s="196">
        <v>0.56999999999999995</v>
      </c>
      <c r="J330" s="196">
        <v>-0.56999999999999995</v>
      </c>
      <c r="K330" s="196">
        <v>141.88999999999999</v>
      </c>
      <c r="L330" t="s">
        <v>142</v>
      </c>
      <c r="M330" s="44"/>
      <c r="N330" s="1"/>
      <c r="O330"/>
      <c r="P330"/>
      <c r="Q330" s="44"/>
      <c r="R330" s="1"/>
      <c r="S330"/>
      <c r="T330"/>
    </row>
    <row r="331" spans="1:20" ht="14.4" x14ac:dyDescent="0.3">
      <c r="A331">
        <v>322</v>
      </c>
      <c r="B331" s="1">
        <v>44197</v>
      </c>
      <c r="C331" t="s">
        <v>160</v>
      </c>
      <c r="D331" t="s">
        <v>223</v>
      </c>
      <c r="E331" t="s">
        <v>144</v>
      </c>
      <c r="F331" t="s">
        <v>93</v>
      </c>
      <c r="G331" s="45">
        <v>1.1299999999999999</v>
      </c>
      <c r="H331" s="196">
        <v>7</v>
      </c>
      <c r="I331" s="196">
        <v>0.91</v>
      </c>
      <c r="J331" s="196">
        <v>-0.91</v>
      </c>
      <c r="K331" s="196">
        <v>140.97999999999999</v>
      </c>
      <c r="L331" t="s">
        <v>142</v>
      </c>
      <c r="M331" s="44"/>
      <c r="N331" s="1"/>
      <c r="O331"/>
      <c r="P331"/>
      <c r="Q331" s="44"/>
      <c r="R331" s="1"/>
      <c r="S331"/>
      <c r="T331"/>
    </row>
    <row r="332" spans="1:20" ht="14.4" x14ac:dyDescent="0.3">
      <c r="A332">
        <v>323</v>
      </c>
      <c r="B332" s="1">
        <v>44197</v>
      </c>
      <c r="C332" t="s">
        <v>160</v>
      </c>
      <c r="D332" t="s">
        <v>223</v>
      </c>
      <c r="E332" t="s">
        <v>144</v>
      </c>
      <c r="F332" t="s">
        <v>93</v>
      </c>
      <c r="G332" s="45">
        <v>1.1499999999999999</v>
      </c>
      <c r="H332" s="196">
        <v>7</v>
      </c>
      <c r="I332" s="196">
        <v>1.05</v>
      </c>
      <c r="J332" s="196">
        <v>-1.05</v>
      </c>
      <c r="K332" s="196">
        <v>139.93</v>
      </c>
      <c r="L332" t="s">
        <v>142</v>
      </c>
      <c r="M332" s="44"/>
      <c r="N332" s="1"/>
      <c r="O332"/>
      <c r="P332"/>
      <c r="Q332" s="44"/>
      <c r="R332" s="1"/>
      <c r="S332"/>
      <c r="T332"/>
    </row>
    <row r="333" spans="1:20" ht="14.4" x14ac:dyDescent="0.3">
      <c r="A333">
        <v>324</v>
      </c>
      <c r="B333" s="1">
        <v>44197</v>
      </c>
      <c r="C333" t="s">
        <v>160</v>
      </c>
      <c r="D333" t="s">
        <v>223</v>
      </c>
      <c r="E333" t="s">
        <v>144</v>
      </c>
      <c r="F333" t="s">
        <v>93</v>
      </c>
      <c r="G333" s="45">
        <v>1.0900000000000001</v>
      </c>
      <c r="H333" s="196">
        <v>7</v>
      </c>
      <c r="I333" s="196">
        <v>0.63</v>
      </c>
      <c r="J333" s="196">
        <v>-0.63</v>
      </c>
      <c r="K333" s="196">
        <v>139.30000000000001</v>
      </c>
      <c r="L333" t="s">
        <v>142</v>
      </c>
      <c r="M333" s="44"/>
      <c r="N333" s="1"/>
      <c r="O333"/>
      <c r="P333"/>
      <c r="Q333" s="44"/>
      <c r="R333" s="1"/>
      <c r="S333"/>
      <c r="T333"/>
    </row>
    <row r="334" spans="1:20" ht="14.4" x14ac:dyDescent="0.3">
      <c r="A334">
        <v>325</v>
      </c>
      <c r="B334" s="1">
        <v>44197</v>
      </c>
      <c r="C334" t="s">
        <v>160</v>
      </c>
      <c r="D334" t="s">
        <v>223</v>
      </c>
      <c r="E334" t="s">
        <v>143</v>
      </c>
      <c r="F334" t="s">
        <v>85</v>
      </c>
      <c r="G334" s="45">
        <v>1.06</v>
      </c>
      <c r="H334" s="196">
        <v>14</v>
      </c>
      <c r="I334" s="196">
        <v>14</v>
      </c>
      <c r="J334" s="196">
        <v>0.84</v>
      </c>
      <c r="K334" s="196">
        <v>140.13999999999999</v>
      </c>
      <c r="L334" t="s">
        <v>142</v>
      </c>
      <c r="M334" s="44"/>
      <c r="N334" s="1"/>
      <c r="O334"/>
      <c r="P334"/>
      <c r="Q334" s="44"/>
      <c r="R334" s="1"/>
      <c r="S334"/>
      <c r="T334"/>
    </row>
    <row r="335" spans="1:20" ht="14.4" x14ac:dyDescent="0.3">
      <c r="A335">
        <v>326</v>
      </c>
      <c r="B335" s="1">
        <v>44197</v>
      </c>
      <c r="C335" t="s">
        <v>160</v>
      </c>
      <c r="D335" t="s">
        <v>223</v>
      </c>
      <c r="E335" t="s">
        <v>143</v>
      </c>
      <c r="F335" t="s">
        <v>85</v>
      </c>
      <c r="G335" s="45">
        <v>1.24</v>
      </c>
      <c r="H335" s="196">
        <v>7</v>
      </c>
      <c r="I335" s="196">
        <v>7</v>
      </c>
      <c r="J335" s="196">
        <v>1.68</v>
      </c>
      <c r="K335" s="196">
        <v>141.82</v>
      </c>
      <c r="L335" t="s">
        <v>142</v>
      </c>
      <c r="M335" s="44"/>
      <c r="N335" s="1"/>
      <c r="O335"/>
      <c r="P335"/>
      <c r="Q335" s="44"/>
      <c r="R335" s="1"/>
      <c r="S335"/>
      <c r="T335"/>
    </row>
    <row r="336" spans="1:20" ht="14.4" x14ac:dyDescent="0.3">
      <c r="A336">
        <v>327</v>
      </c>
      <c r="B336" s="1">
        <v>44197</v>
      </c>
      <c r="C336" t="s">
        <v>160</v>
      </c>
      <c r="D336" t="s">
        <v>223</v>
      </c>
      <c r="E336" t="s">
        <v>143</v>
      </c>
      <c r="F336" t="s">
        <v>85</v>
      </c>
      <c r="G336" s="45">
        <v>1.23</v>
      </c>
      <c r="H336" s="196">
        <v>7</v>
      </c>
      <c r="I336" s="196">
        <v>7</v>
      </c>
      <c r="J336" s="196">
        <v>1.61</v>
      </c>
      <c r="K336" s="196">
        <v>143.43</v>
      </c>
      <c r="L336" t="s">
        <v>142</v>
      </c>
      <c r="M336" s="44"/>
      <c r="N336" s="1"/>
      <c r="O336"/>
      <c r="P336"/>
      <c r="Q336" s="44"/>
      <c r="R336" s="1"/>
      <c r="S336"/>
      <c r="T336"/>
    </row>
    <row r="337" spans="1:20" ht="14.4" x14ac:dyDescent="0.3">
      <c r="A337">
        <v>328</v>
      </c>
      <c r="B337" s="1">
        <v>44197</v>
      </c>
      <c r="C337" t="s">
        <v>160</v>
      </c>
      <c r="D337" t="s">
        <v>223</v>
      </c>
      <c r="E337" t="s">
        <v>144</v>
      </c>
      <c r="F337" t="s">
        <v>93</v>
      </c>
      <c r="G337" s="45">
        <v>1.18</v>
      </c>
      <c r="H337" s="196">
        <v>7.2</v>
      </c>
      <c r="I337" s="196">
        <v>1.3</v>
      </c>
      <c r="J337" s="196">
        <v>-1.3</v>
      </c>
      <c r="K337" s="196">
        <v>142.13</v>
      </c>
      <c r="L337" t="s">
        <v>142</v>
      </c>
      <c r="M337" s="44"/>
      <c r="N337" s="1"/>
      <c r="O337"/>
      <c r="P337"/>
      <c r="Q337" s="44"/>
      <c r="R337" s="1"/>
      <c r="S337"/>
      <c r="T337"/>
    </row>
    <row r="338" spans="1:20" ht="14.4" x14ac:dyDescent="0.3">
      <c r="A338">
        <v>329</v>
      </c>
      <c r="B338" s="1">
        <v>44197</v>
      </c>
      <c r="C338" t="s">
        <v>160</v>
      </c>
      <c r="D338" t="s">
        <v>223</v>
      </c>
      <c r="E338" t="s">
        <v>144</v>
      </c>
      <c r="F338" t="s">
        <v>93</v>
      </c>
      <c r="G338" s="45">
        <v>1.19</v>
      </c>
      <c r="H338" s="196">
        <v>7</v>
      </c>
      <c r="I338" s="196">
        <v>1.33</v>
      </c>
      <c r="J338" s="196">
        <v>-1.33</v>
      </c>
      <c r="K338" s="196">
        <v>140.80000000000001</v>
      </c>
      <c r="L338" t="s">
        <v>142</v>
      </c>
      <c r="M338" s="44"/>
      <c r="N338" s="1"/>
      <c r="O338"/>
      <c r="P338"/>
      <c r="Q338" s="44"/>
      <c r="R338" s="1"/>
      <c r="S338"/>
      <c r="T338"/>
    </row>
    <row r="339" spans="1:20" ht="14.4" x14ac:dyDescent="0.3">
      <c r="A339">
        <v>330</v>
      </c>
      <c r="B339" s="1">
        <v>44197</v>
      </c>
      <c r="C339" t="s">
        <v>160</v>
      </c>
      <c r="D339" t="s">
        <v>223</v>
      </c>
      <c r="E339" t="s">
        <v>144</v>
      </c>
      <c r="F339" t="s">
        <v>93</v>
      </c>
      <c r="G339" s="45">
        <v>1.05</v>
      </c>
      <c r="H339" s="196">
        <v>7</v>
      </c>
      <c r="I339" s="196">
        <v>0.35</v>
      </c>
      <c r="J339" s="196">
        <v>-0.35</v>
      </c>
      <c r="K339" s="196">
        <v>140.44999999999999</v>
      </c>
      <c r="L339" t="s">
        <v>142</v>
      </c>
      <c r="M339" s="44"/>
      <c r="N339" s="1"/>
      <c r="O339"/>
      <c r="P339"/>
      <c r="Q339" s="44"/>
      <c r="R339" s="1"/>
      <c r="S339"/>
      <c r="T339"/>
    </row>
    <row r="340" spans="1:20" ht="14.4" x14ac:dyDescent="0.3">
      <c r="A340">
        <v>331</v>
      </c>
      <c r="B340" s="1">
        <v>44197</v>
      </c>
      <c r="C340" t="s">
        <v>160</v>
      </c>
      <c r="D340" t="s">
        <v>223</v>
      </c>
      <c r="E340" t="s">
        <v>143</v>
      </c>
      <c r="F340" t="s">
        <v>85</v>
      </c>
      <c r="G340" s="45">
        <v>1.3</v>
      </c>
      <c r="H340" s="196">
        <v>7</v>
      </c>
      <c r="I340" s="196">
        <v>7</v>
      </c>
      <c r="J340" s="196">
        <v>2.1</v>
      </c>
      <c r="K340" s="196">
        <v>142.55000000000001</v>
      </c>
      <c r="L340" t="s">
        <v>142</v>
      </c>
      <c r="M340" s="44"/>
      <c r="N340" s="1"/>
      <c r="O340"/>
      <c r="P340"/>
      <c r="Q340" s="44"/>
      <c r="R340" s="1"/>
      <c r="S340"/>
      <c r="T340"/>
    </row>
    <row r="341" spans="1:20" ht="14.4" x14ac:dyDescent="0.3">
      <c r="A341">
        <v>332</v>
      </c>
      <c r="B341" s="1">
        <v>44197</v>
      </c>
      <c r="C341" t="s">
        <v>160</v>
      </c>
      <c r="D341" t="s">
        <v>223</v>
      </c>
      <c r="E341" t="s">
        <v>143</v>
      </c>
      <c r="F341" t="s">
        <v>85</v>
      </c>
      <c r="G341" s="45">
        <v>1.05</v>
      </c>
      <c r="H341" s="196">
        <v>7</v>
      </c>
      <c r="I341" s="196">
        <v>7</v>
      </c>
      <c r="J341" s="196">
        <v>0.35</v>
      </c>
      <c r="K341" s="196">
        <v>142.9</v>
      </c>
      <c r="L341" t="s">
        <v>142</v>
      </c>
      <c r="M341" s="44"/>
      <c r="N341" s="1"/>
      <c r="O341"/>
      <c r="P341"/>
      <c r="Q341" s="44"/>
      <c r="R341" s="1"/>
      <c r="S341"/>
      <c r="T341"/>
    </row>
    <row r="342" spans="1:20" ht="14.4" x14ac:dyDescent="0.3">
      <c r="A342">
        <v>333</v>
      </c>
      <c r="B342" s="1">
        <v>44197</v>
      </c>
      <c r="C342" t="s">
        <v>160</v>
      </c>
      <c r="D342" t="s">
        <v>223</v>
      </c>
      <c r="E342" t="s">
        <v>143</v>
      </c>
      <c r="F342" t="s">
        <v>85</v>
      </c>
      <c r="G342" s="45">
        <v>1.1100000000000001</v>
      </c>
      <c r="H342" s="196">
        <v>14</v>
      </c>
      <c r="I342" s="196">
        <v>14</v>
      </c>
      <c r="J342" s="196">
        <v>1.46</v>
      </c>
      <c r="K342" s="196">
        <v>144.36000000000001</v>
      </c>
      <c r="L342" t="s">
        <v>142</v>
      </c>
      <c r="M342" s="44"/>
      <c r="N342" s="1"/>
      <c r="O342"/>
      <c r="P342"/>
      <c r="Q342" s="44"/>
      <c r="R342" s="1"/>
      <c r="S342"/>
      <c r="T342"/>
    </row>
    <row r="343" spans="1:20" ht="14.4" x14ac:dyDescent="0.3">
      <c r="A343">
        <v>334</v>
      </c>
      <c r="B343" s="1">
        <v>44197</v>
      </c>
      <c r="C343" t="s">
        <v>160</v>
      </c>
      <c r="D343" t="s">
        <v>223</v>
      </c>
      <c r="E343" t="s">
        <v>95</v>
      </c>
      <c r="F343" t="s">
        <v>85</v>
      </c>
      <c r="G343" s="45">
        <v>1.04</v>
      </c>
      <c r="H343" s="196">
        <v>7</v>
      </c>
      <c r="I343" s="196">
        <v>7</v>
      </c>
      <c r="J343" s="196">
        <v>0.28999999999999998</v>
      </c>
      <c r="K343" s="196">
        <v>144.65</v>
      </c>
      <c r="L343" t="s">
        <v>60</v>
      </c>
      <c r="M343" s="44"/>
      <c r="N343" s="1"/>
      <c r="O343"/>
      <c r="P343"/>
      <c r="Q343" s="44"/>
      <c r="R343" s="1"/>
      <c r="S343"/>
      <c r="T343"/>
    </row>
    <row r="344" spans="1:20" ht="14.4" x14ac:dyDescent="0.3">
      <c r="A344">
        <v>335</v>
      </c>
      <c r="B344" s="1">
        <v>44197</v>
      </c>
      <c r="C344" t="s">
        <v>160</v>
      </c>
      <c r="D344" t="s">
        <v>223</v>
      </c>
      <c r="E344" t="s">
        <v>95</v>
      </c>
      <c r="F344" t="s">
        <v>85</v>
      </c>
      <c r="G344" s="45">
        <v>1.01</v>
      </c>
      <c r="H344" s="196">
        <v>7</v>
      </c>
      <c r="I344" s="196">
        <v>7</v>
      </c>
      <c r="J344" s="196">
        <v>0.06</v>
      </c>
      <c r="K344" s="196">
        <v>144.71</v>
      </c>
      <c r="L344" t="s">
        <v>60</v>
      </c>
      <c r="M344" s="44"/>
      <c r="N344" s="1"/>
      <c r="O344"/>
      <c r="P344"/>
      <c r="Q344" s="44"/>
      <c r="R344" s="1"/>
      <c r="S344"/>
      <c r="T344"/>
    </row>
    <row r="345" spans="1:20" ht="14.4" x14ac:dyDescent="0.3">
      <c r="A345">
        <v>336</v>
      </c>
      <c r="B345" s="1">
        <v>44197</v>
      </c>
      <c r="C345" t="s">
        <v>160</v>
      </c>
      <c r="D345" t="s">
        <v>223</v>
      </c>
      <c r="E345" t="s">
        <v>96</v>
      </c>
      <c r="F345" t="s">
        <v>85</v>
      </c>
      <c r="G345" s="45">
        <v>1.22</v>
      </c>
      <c r="H345" s="196">
        <v>7</v>
      </c>
      <c r="I345" s="196">
        <v>7</v>
      </c>
      <c r="J345" s="196">
        <v>1.45</v>
      </c>
      <c r="K345" s="196">
        <v>146.16</v>
      </c>
      <c r="L345" t="s">
        <v>73</v>
      </c>
      <c r="M345" s="44"/>
      <c r="N345" s="1"/>
      <c r="O345"/>
      <c r="P345"/>
      <c r="Q345" s="44"/>
      <c r="R345" s="1"/>
      <c r="S345"/>
      <c r="T345"/>
    </row>
    <row r="346" spans="1:20" ht="14.4" x14ac:dyDescent="0.3">
      <c r="A346">
        <v>337</v>
      </c>
      <c r="B346" s="1">
        <v>44197</v>
      </c>
      <c r="C346" t="s">
        <v>160</v>
      </c>
      <c r="D346" t="s">
        <v>223</v>
      </c>
      <c r="E346" t="s">
        <v>119</v>
      </c>
      <c r="F346" t="s">
        <v>85</v>
      </c>
      <c r="G346" s="45">
        <v>1.01</v>
      </c>
      <c r="H346" s="196">
        <v>7</v>
      </c>
      <c r="I346" s="196">
        <v>7</v>
      </c>
      <c r="J346" s="196">
        <v>7.0000000000000007E-2</v>
      </c>
      <c r="K346" s="196">
        <v>146.22999999999999</v>
      </c>
      <c r="L346" t="s">
        <v>111</v>
      </c>
      <c r="M346" s="44"/>
      <c r="N346" s="1"/>
      <c r="O346"/>
      <c r="P346"/>
      <c r="Q346" s="44"/>
      <c r="R346" s="1"/>
      <c r="S346"/>
      <c r="T346"/>
    </row>
    <row r="347" spans="1:20" ht="14.4" x14ac:dyDescent="0.3">
      <c r="A347">
        <v>338</v>
      </c>
      <c r="B347" s="1">
        <v>44197</v>
      </c>
      <c r="C347" t="s">
        <v>160</v>
      </c>
      <c r="D347" t="s">
        <v>223</v>
      </c>
      <c r="E347" t="s">
        <v>119</v>
      </c>
      <c r="F347" t="s">
        <v>85</v>
      </c>
      <c r="G347" s="45">
        <v>1.02</v>
      </c>
      <c r="H347" s="196">
        <v>7</v>
      </c>
      <c r="I347" s="196">
        <v>7</v>
      </c>
      <c r="J347" s="196">
        <v>0.13</v>
      </c>
      <c r="K347" s="196">
        <v>146.36000000000001</v>
      </c>
      <c r="L347" t="s">
        <v>111</v>
      </c>
      <c r="M347" s="44"/>
      <c r="N347" s="1"/>
      <c r="O347"/>
      <c r="P347"/>
      <c r="Q347" s="44"/>
      <c r="R347" s="1"/>
      <c r="S347"/>
      <c r="T347"/>
    </row>
    <row r="348" spans="1:20" ht="14.4" x14ac:dyDescent="0.3">
      <c r="A348">
        <v>339</v>
      </c>
      <c r="B348" s="1">
        <v>44197</v>
      </c>
      <c r="C348" t="s">
        <v>160</v>
      </c>
      <c r="D348" t="s">
        <v>223</v>
      </c>
      <c r="E348" t="s">
        <v>97</v>
      </c>
      <c r="F348" t="s">
        <v>85</v>
      </c>
      <c r="G348" s="45">
        <v>1.04</v>
      </c>
      <c r="H348" s="196">
        <v>14</v>
      </c>
      <c r="I348" s="196">
        <v>14</v>
      </c>
      <c r="J348" s="196">
        <v>0.56000000000000005</v>
      </c>
      <c r="K348" s="196">
        <v>146.91999999999999</v>
      </c>
      <c r="L348" t="s">
        <v>79</v>
      </c>
      <c r="M348" s="44"/>
      <c r="N348" s="1"/>
      <c r="O348"/>
      <c r="P348"/>
      <c r="Q348" s="44"/>
      <c r="R348" s="1"/>
      <c r="S348"/>
      <c r="T348"/>
    </row>
    <row r="349" spans="1:20" ht="14.4" x14ac:dyDescent="0.3">
      <c r="A349">
        <v>340</v>
      </c>
      <c r="B349" s="1">
        <v>44197</v>
      </c>
      <c r="C349" t="s">
        <v>160</v>
      </c>
      <c r="D349" t="s">
        <v>223</v>
      </c>
      <c r="E349" t="s">
        <v>97</v>
      </c>
      <c r="F349" t="s">
        <v>85</v>
      </c>
      <c r="G349" s="45">
        <v>1.06</v>
      </c>
      <c r="H349" s="196">
        <v>7</v>
      </c>
      <c r="I349" s="196">
        <v>7</v>
      </c>
      <c r="J349" s="196">
        <v>0.42</v>
      </c>
      <c r="K349" s="196">
        <v>147.34</v>
      </c>
      <c r="L349" t="s">
        <v>79</v>
      </c>
      <c r="M349" s="44"/>
      <c r="N349" s="1"/>
      <c r="O349"/>
      <c r="P349"/>
      <c r="Q349" s="44"/>
      <c r="R349" s="1"/>
      <c r="S349"/>
      <c r="T349"/>
    </row>
    <row r="350" spans="1:20" ht="14.4" x14ac:dyDescent="0.3">
      <c r="A350">
        <v>341</v>
      </c>
      <c r="B350" s="1">
        <v>44197</v>
      </c>
      <c r="C350" t="s">
        <v>160</v>
      </c>
      <c r="D350" t="s">
        <v>223</v>
      </c>
      <c r="E350" t="s">
        <v>97</v>
      </c>
      <c r="F350" t="s">
        <v>85</v>
      </c>
      <c r="G350" s="45">
        <v>1.06</v>
      </c>
      <c r="H350" s="196">
        <v>7</v>
      </c>
      <c r="I350" s="196">
        <v>7</v>
      </c>
      <c r="J350" s="196">
        <v>0.42</v>
      </c>
      <c r="K350" s="196">
        <v>147.76</v>
      </c>
      <c r="L350" t="s">
        <v>79</v>
      </c>
      <c r="M350" s="44"/>
      <c r="N350" s="1"/>
      <c r="O350"/>
      <c r="P350"/>
      <c r="Q350" s="44"/>
      <c r="R350" s="1"/>
      <c r="S350"/>
      <c r="T350"/>
    </row>
    <row r="351" spans="1:20" ht="14.4" x14ac:dyDescent="0.3">
      <c r="A351">
        <v>342</v>
      </c>
      <c r="B351" s="1">
        <v>44197</v>
      </c>
      <c r="C351" t="s">
        <v>160</v>
      </c>
      <c r="D351" t="s">
        <v>223</v>
      </c>
      <c r="E351" t="s">
        <v>152</v>
      </c>
      <c r="F351" t="s">
        <v>93</v>
      </c>
      <c r="G351" s="45">
        <v>1.03</v>
      </c>
      <c r="H351" s="196">
        <v>21.45</v>
      </c>
      <c r="I351" s="196">
        <v>0.64</v>
      </c>
      <c r="J351" s="196">
        <v>-0.64</v>
      </c>
      <c r="K351" s="196">
        <v>147.12</v>
      </c>
      <c r="L351" t="s">
        <v>79</v>
      </c>
      <c r="M351" s="44"/>
      <c r="N351" s="1"/>
      <c r="O351"/>
      <c r="P351"/>
      <c r="Q351" s="44"/>
      <c r="R351" s="1"/>
      <c r="S351"/>
      <c r="T351"/>
    </row>
    <row r="352" spans="1:20" ht="14.4" x14ac:dyDescent="0.3">
      <c r="A352">
        <v>343</v>
      </c>
      <c r="B352" s="1">
        <v>44197</v>
      </c>
      <c r="C352" t="s">
        <v>160</v>
      </c>
      <c r="D352" t="s">
        <v>223</v>
      </c>
      <c r="E352" t="s">
        <v>97</v>
      </c>
      <c r="F352" t="s">
        <v>85</v>
      </c>
      <c r="G352" s="45">
        <v>1.03</v>
      </c>
      <c r="H352" s="196">
        <v>14</v>
      </c>
      <c r="I352" s="196">
        <v>14</v>
      </c>
      <c r="J352" s="196">
        <v>0.42</v>
      </c>
      <c r="K352" s="196">
        <v>147.54</v>
      </c>
      <c r="L352" t="s">
        <v>79</v>
      </c>
      <c r="M352" s="44"/>
      <c r="N352" s="1"/>
      <c r="O352"/>
      <c r="P352"/>
      <c r="Q352" s="44"/>
      <c r="R352" s="1"/>
      <c r="S352"/>
      <c r="T352"/>
    </row>
    <row r="353" spans="1:20" ht="14.4" x14ac:dyDescent="0.3">
      <c r="A353">
        <v>344</v>
      </c>
      <c r="B353" s="1">
        <v>44197</v>
      </c>
      <c r="C353" t="s">
        <v>160</v>
      </c>
      <c r="D353" t="s">
        <v>223</v>
      </c>
      <c r="E353" t="s">
        <v>98</v>
      </c>
      <c r="F353" t="s">
        <v>93</v>
      </c>
      <c r="G353" s="45">
        <v>1.04</v>
      </c>
      <c r="H353" s="196">
        <v>7.01</v>
      </c>
      <c r="I353" s="196">
        <v>0.28000000000000003</v>
      </c>
      <c r="J353" s="196">
        <v>-0.28000000000000003</v>
      </c>
      <c r="K353" s="196">
        <v>147.26</v>
      </c>
      <c r="L353" t="s">
        <v>79</v>
      </c>
      <c r="M353" s="44"/>
      <c r="N353" s="1"/>
      <c r="O353"/>
      <c r="P353"/>
      <c r="Q353" s="44"/>
      <c r="R353" s="1"/>
      <c r="S353"/>
      <c r="T353"/>
    </row>
    <row r="354" spans="1:20" ht="14.4" x14ac:dyDescent="0.3">
      <c r="A354">
        <v>345</v>
      </c>
      <c r="B354" s="1">
        <v>44197</v>
      </c>
      <c r="C354" t="s">
        <v>160</v>
      </c>
      <c r="D354" t="s">
        <v>223</v>
      </c>
      <c r="E354" t="s">
        <v>98</v>
      </c>
      <c r="F354" t="s">
        <v>93</v>
      </c>
      <c r="G354" s="45">
        <v>1.03</v>
      </c>
      <c r="H354" s="196">
        <v>7.01</v>
      </c>
      <c r="I354" s="196">
        <v>0.21</v>
      </c>
      <c r="J354" s="196">
        <v>-0.21</v>
      </c>
      <c r="K354" s="196">
        <v>147.05000000000001</v>
      </c>
      <c r="L354" t="s">
        <v>79</v>
      </c>
      <c r="M354" s="44"/>
      <c r="N354" s="1"/>
      <c r="O354"/>
      <c r="P354"/>
      <c r="Q354" s="44"/>
      <c r="R354" s="1"/>
      <c r="S354"/>
      <c r="T354"/>
    </row>
    <row r="355" spans="1:20" ht="14.4" x14ac:dyDescent="0.3">
      <c r="A355">
        <v>346</v>
      </c>
      <c r="B355" s="1">
        <v>44197</v>
      </c>
      <c r="C355" t="s">
        <v>160</v>
      </c>
      <c r="D355" t="s">
        <v>223</v>
      </c>
      <c r="E355" t="s">
        <v>98</v>
      </c>
      <c r="F355" t="s">
        <v>93</v>
      </c>
      <c r="G355" s="45">
        <v>1.03</v>
      </c>
      <c r="H355" s="196">
        <v>7</v>
      </c>
      <c r="I355" s="196">
        <v>0.21</v>
      </c>
      <c r="J355" s="196">
        <v>-0.23</v>
      </c>
      <c r="K355" s="196">
        <v>146.82</v>
      </c>
      <c r="L355" t="s">
        <v>79</v>
      </c>
      <c r="M355" s="44"/>
      <c r="N355" s="1"/>
      <c r="O355"/>
      <c r="P355"/>
      <c r="Q355" s="44"/>
      <c r="R355" s="1"/>
      <c r="S355"/>
      <c r="T355"/>
    </row>
    <row r="356" spans="1:20" ht="14.4" x14ac:dyDescent="0.3">
      <c r="A356">
        <v>347</v>
      </c>
      <c r="B356" s="1">
        <v>44197</v>
      </c>
      <c r="C356" t="s">
        <v>160</v>
      </c>
      <c r="D356" t="s">
        <v>223</v>
      </c>
      <c r="E356" t="s">
        <v>113</v>
      </c>
      <c r="F356" t="s">
        <v>85</v>
      </c>
      <c r="G356" s="45">
        <v>1.05</v>
      </c>
      <c r="H356" s="196">
        <v>14</v>
      </c>
      <c r="I356" s="196">
        <v>14</v>
      </c>
      <c r="J356" s="196">
        <v>0.7</v>
      </c>
      <c r="K356" s="196">
        <v>147.52000000000001</v>
      </c>
      <c r="L356" t="s">
        <v>77</v>
      </c>
      <c r="M356" s="44"/>
      <c r="N356" s="1"/>
      <c r="O356"/>
      <c r="P356"/>
      <c r="Q356" s="44"/>
      <c r="R356" s="1"/>
      <c r="S356"/>
      <c r="T356"/>
    </row>
    <row r="357" spans="1:20" ht="14.4" x14ac:dyDescent="0.3">
      <c r="A357">
        <v>348</v>
      </c>
      <c r="B357" s="1">
        <v>44197</v>
      </c>
      <c r="C357" t="s">
        <v>160</v>
      </c>
      <c r="D357" t="s">
        <v>223</v>
      </c>
      <c r="E357" t="s">
        <v>94</v>
      </c>
      <c r="F357" t="s">
        <v>93</v>
      </c>
      <c r="G357" s="45">
        <v>1.07</v>
      </c>
      <c r="H357" s="196">
        <v>7.05</v>
      </c>
      <c r="I357" s="196">
        <v>0.49</v>
      </c>
      <c r="J357" s="196">
        <v>-0.49</v>
      </c>
      <c r="K357" s="196">
        <v>147.03</v>
      </c>
      <c r="L357" t="s">
        <v>77</v>
      </c>
      <c r="M357" s="44"/>
      <c r="N357" s="1"/>
      <c r="O357"/>
      <c r="P357"/>
      <c r="Q357" s="44"/>
      <c r="R357" s="1"/>
      <c r="S357"/>
      <c r="T357"/>
    </row>
    <row r="358" spans="1:20" ht="14.4" x14ac:dyDescent="0.3">
      <c r="A358">
        <v>349</v>
      </c>
      <c r="B358" s="1">
        <v>44197</v>
      </c>
      <c r="C358" t="s">
        <v>160</v>
      </c>
      <c r="D358" t="s">
        <v>223</v>
      </c>
      <c r="E358" t="s">
        <v>94</v>
      </c>
      <c r="F358" t="s">
        <v>93</v>
      </c>
      <c r="G358" s="45">
        <v>1.04</v>
      </c>
      <c r="H358" s="196">
        <v>7</v>
      </c>
      <c r="I358" s="196">
        <v>0.28000000000000003</v>
      </c>
      <c r="J358" s="196">
        <v>-0.28000000000000003</v>
      </c>
      <c r="K358" s="196">
        <v>146.75</v>
      </c>
      <c r="L358" t="s">
        <v>77</v>
      </c>
      <c r="M358" s="44"/>
      <c r="N358" s="1"/>
      <c r="O358"/>
      <c r="P358"/>
      <c r="Q358" s="44"/>
      <c r="R358" s="1"/>
      <c r="S358"/>
      <c r="T358"/>
    </row>
    <row r="359" spans="1:20" ht="14.4" x14ac:dyDescent="0.3">
      <c r="A359">
        <v>350</v>
      </c>
      <c r="B359" s="1">
        <v>44197</v>
      </c>
      <c r="C359" t="s">
        <v>160</v>
      </c>
      <c r="D359" t="s">
        <v>223</v>
      </c>
      <c r="E359" t="s">
        <v>94</v>
      </c>
      <c r="F359" t="s">
        <v>93</v>
      </c>
      <c r="G359" s="45">
        <v>1.02</v>
      </c>
      <c r="H359" s="196">
        <v>7</v>
      </c>
      <c r="I359" s="196">
        <v>0.14000000000000001</v>
      </c>
      <c r="J359" s="196">
        <v>-0.14000000000000001</v>
      </c>
      <c r="K359" s="196">
        <v>146.61000000000001</v>
      </c>
      <c r="L359" t="s">
        <v>77</v>
      </c>
      <c r="M359" s="44"/>
      <c r="N359" s="1"/>
      <c r="O359"/>
      <c r="P359"/>
      <c r="Q359" s="44"/>
      <c r="R359" s="1"/>
      <c r="S359"/>
      <c r="T359"/>
    </row>
    <row r="360" spans="1:20" ht="14.4" x14ac:dyDescent="0.3">
      <c r="A360">
        <v>351</v>
      </c>
      <c r="B360" s="1">
        <v>44197</v>
      </c>
      <c r="C360" t="s">
        <v>160</v>
      </c>
      <c r="D360" t="s">
        <v>223</v>
      </c>
      <c r="E360" t="s">
        <v>113</v>
      </c>
      <c r="F360" t="s">
        <v>85</v>
      </c>
      <c r="G360" s="45">
        <v>1.04</v>
      </c>
      <c r="H360" s="196">
        <v>7</v>
      </c>
      <c r="I360" s="196">
        <v>7</v>
      </c>
      <c r="J360" s="196">
        <v>0.28000000000000003</v>
      </c>
      <c r="K360" s="196">
        <v>146.88999999999999</v>
      </c>
      <c r="L360" t="s">
        <v>77</v>
      </c>
      <c r="M360" s="44"/>
      <c r="N360" s="1"/>
      <c r="O360"/>
      <c r="P360"/>
      <c r="Q360" s="44"/>
      <c r="R360" s="1"/>
      <c r="S360"/>
      <c r="T360"/>
    </row>
    <row r="361" spans="1:20" ht="14.4" x14ac:dyDescent="0.3">
      <c r="A361">
        <v>352</v>
      </c>
      <c r="B361" s="1">
        <v>44197</v>
      </c>
      <c r="C361" t="s">
        <v>160</v>
      </c>
      <c r="D361" t="s">
        <v>223</v>
      </c>
      <c r="E361" t="s">
        <v>94</v>
      </c>
      <c r="F361" t="s">
        <v>93</v>
      </c>
      <c r="G361" s="45">
        <v>1.03</v>
      </c>
      <c r="H361" s="196">
        <v>7</v>
      </c>
      <c r="I361" s="196">
        <v>0.21</v>
      </c>
      <c r="J361" s="196">
        <v>-0.21</v>
      </c>
      <c r="K361" s="196">
        <v>146.68</v>
      </c>
      <c r="L361" t="s">
        <v>77</v>
      </c>
      <c r="M361" s="44"/>
      <c r="N361" s="1"/>
      <c r="O361"/>
      <c r="P361"/>
      <c r="Q361" s="44"/>
      <c r="R361" s="1"/>
      <c r="S361"/>
      <c r="T361"/>
    </row>
    <row r="362" spans="1:20" ht="14.4" x14ac:dyDescent="0.3">
      <c r="A362">
        <v>353</v>
      </c>
      <c r="B362" s="1">
        <v>44197</v>
      </c>
      <c r="C362" t="s">
        <v>160</v>
      </c>
      <c r="D362" t="s">
        <v>223</v>
      </c>
      <c r="E362" t="s">
        <v>113</v>
      </c>
      <c r="F362" t="s">
        <v>85</v>
      </c>
      <c r="G362" s="45">
        <v>1.1000000000000001</v>
      </c>
      <c r="H362" s="196">
        <v>7</v>
      </c>
      <c r="I362" s="196">
        <v>7</v>
      </c>
      <c r="J362" s="196">
        <v>0.68</v>
      </c>
      <c r="K362" s="196">
        <v>147.36000000000001</v>
      </c>
      <c r="L362" t="s">
        <v>77</v>
      </c>
      <c r="M362" s="44"/>
      <c r="N362" s="1"/>
      <c r="O362"/>
      <c r="P362"/>
      <c r="Q362" s="44"/>
      <c r="R362" s="1"/>
      <c r="S362"/>
      <c r="T362"/>
    </row>
    <row r="363" spans="1:20" ht="14.4" x14ac:dyDescent="0.3">
      <c r="A363">
        <v>354</v>
      </c>
      <c r="B363" s="1">
        <v>44197</v>
      </c>
      <c r="C363" t="s">
        <v>160</v>
      </c>
      <c r="D363" t="s">
        <v>223</v>
      </c>
      <c r="E363" t="s">
        <v>145</v>
      </c>
      <c r="F363" t="s">
        <v>85</v>
      </c>
      <c r="G363" s="45">
        <v>1.1200000000000001</v>
      </c>
      <c r="H363" s="196">
        <v>7</v>
      </c>
      <c r="I363" s="196">
        <v>7</v>
      </c>
      <c r="J363" s="196">
        <v>0.84</v>
      </c>
      <c r="K363" s="196">
        <v>148.19999999999999</v>
      </c>
      <c r="L363" t="s">
        <v>57</v>
      </c>
      <c r="M363" s="44"/>
      <c r="N363" s="1"/>
      <c r="O363"/>
      <c r="P363"/>
      <c r="Q363" s="44"/>
      <c r="R363" s="1"/>
      <c r="S363"/>
      <c r="T363"/>
    </row>
    <row r="364" spans="1:20" ht="14.4" x14ac:dyDescent="0.3">
      <c r="A364">
        <v>355</v>
      </c>
      <c r="B364" s="1">
        <v>44197</v>
      </c>
      <c r="C364" t="s">
        <v>160</v>
      </c>
      <c r="D364" t="s">
        <v>223</v>
      </c>
      <c r="E364" t="s">
        <v>145</v>
      </c>
      <c r="F364" t="s">
        <v>85</v>
      </c>
      <c r="G364" s="45">
        <v>1.1100000000000001</v>
      </c>
      <c r="H364" s="196">
        <v>7</v>
      </c>
      <c r="I364" s="196">
        <v>7</v>
      </c>
      <c r="J364" s="196">
        <v>0.77</v>
      </c>
      <c r="K364" s="196">
        <v>148.97</v>
      </c>
      <c r="L364" t="s">
        <v>57</v>
      </c>
      <c r="M364" s="44"/>
      <c r="N364" s="1"/>
      <c r="O364"/>
      <c r="P364"/>
      <c r="Q364" s="44"/>
      <c r="R364" s="1"/>
      <c r="S364"/>
      <c r="T364"/>
    </row>
    <row r="365" spans="1:20" ht="14.4" x14ac:dyDescent="0.3">
      <c r="A365">
        <v>356</v>
      </c>
      <c r="B365" s="1">
        <v>44197</v>
      </c>
      <c r="C365" t="s">
        <v>160</v>
      </c>
      <c r="D365" t="s">
        <v>223</v>
      </c>
      <c r="E365" t="s">
        <v>151</v>
      </c>
      <c r="F365" t="s">
        <v>93</v>
      </c>
      <c r="G365" s="45">
        <v>1.0900000000000001</v>
      </c>
      <c r="H365" s="196">
        <v>14.2</v>
      </c>
      <c r="I365" s="196">
        <v>1.28</v>
      </c>
      <c r="J365" s="196">
        <v>-1.29</v>
      </c>
      <c r="K365" s="196">
        <v>147.68</v>
      </c>
      <c r="L365" t="s">
        <v>57</v>
      </c>
      <c r="M365" s="44"/>
      <c r="N365" s="1"/>
      <c r="O365"/>
      <c r="P365"/>
      <c r="Q365" s="44"/>
      <c r="R365" s="1"/>
      <c r="S365"/>
      <c r="T365"/>
    </row>
    <row r="366" spans="1:20" ht="14.4" x14ac:dyDescent="0.3">
      <c r="A366">
        <v>357</v>
      </c>
      <c r="B366" s="1">
        <v>44197</v>
      </c>
      <c r="C366" t="s">
        <v>164</v>
      </c>
      <c r="D366" t="s">
        <v>224</v>
      </c>
      <c r="E366" t="s">
        <v>112</v>
      </c>
      <c r="F366" t="s">
        <v>93</v>
      </c>
      <c r="G366" s="45">
        <v>1.1299999999999999</v>
      </c>
      <c r="H366" s="196">
        <v>7.1</v>
      </c>
      <c r="I366" s="196">
        <v>0.92</v>
      </c>
      <c r="J366" s="196">
        <v>-0.92</v>
      </c>
      <c r="K366" s="196">
        <v>146.76</v>
      </c>
      <c r="L366" t="s">
        <v>60</v>
      </c>
      <c r="M366" s="44"/>
      <c r="N366" s="1"/>
      <c r="O366"/>
      <c r="P366"/>
      <c r="Q366" s="44"/>
      <c r="R366" s="1"/>
      <c r="S366"/>
      <c r="T366"/>
    </row>
    <row r="367" spans="1:20" ht="14.4" x14ac:dyDescent="0.3">
      <c r="A367">
        <v>358</v>
      </c>
      <c r="B367" s="1">
        <v>44197</v>
      </c>
      <c r="C367" t="s">
        <v>164</v>
      </c>
      <c r="D367" t="s">
        <v>224</v>
      </c>
      <c r="E367" t="s">
        <v>95</v>
      </c>
      <c r="F367" t="s">
        <v>85</v>
      </c>
      <c r="G367" s="45">
        <v>1.1599999999999999</v>
      </c>
      <c r="H367" s="196">
        <v>7</v>
      </c>
      <c r="I367" s="196">
        <v>7</v>
      </c>
      <c r="J367" s="196">
        <v>1.1200000000000001</v>
      </c>
      <c r="K367" s="196">
        <v>147.88</v>
      </c>
      <c r="L367" t="s">
        <v>60</v>
      </c>
      <c r="M367" s="44"/>
      <c r="N367" s="1"/>
      <c r="O367"/>
      <c r="P367"/>
      <c r="Q367" s="44"/>
      <c r="R367" s="1"/>
      <c r="S367"/>
      <c r="T367"/>
    </row>
    <row r="368" spans="1:20" ht="14.4" x14ac:dyDescent="0.3">
      <c r="A368">
        <v>359</v>
      </c>
      <c r="B368" s="1">
        <v>44197</v>
      </c>
      <c r="C368" t="s">
        <v>164</v>
      </c>
      <c r="D368" t="s">
        <v>224</v>
      </c>
      <c r="E368" t="s">
        <v>112</v>
      </c>
      <c r="F368" t="s">
        <v>93</v>
      </c>
      <c r="G368" s="45">
        <v>1.03</v>
      </c>
      <c r="H368" s="196">
        <v>7</v>
      </c>
      <c r="I368" s="196">
        <v>0.21</v>
      </c>
      <c r="J368" s="196">
        <v>-0.21</v>
      </c>
      <c r="K368" s="196">
        <v>147.66999999999999</v>
      </c>
      <c r="L368" t="s">
        <v>60</v>
      </c>
      <c r="M368" s="44"/>
      <c r="N368" s="1"/>
      <c r="O368"/>
      <c r="P368"/>
      <c r="Q368" s="44"/>
      <c r="R368" s="1"/>
      <c r="S368"/>
      <c r="T368"/>
    </row>
    <row r="369" spans="1:20" ht="14.4" x14ac:dyDescent="0.3">
      <c r="A369">
        <v>360</v>
      </c>
      <c r="B369" s="1">
        <v>44197</v>
      </c>
      <c r="C369" t="s">
        <v>164</v>
      </c>
      <c r="D369" t="s">
        <v>224</v>
      </c>
      <c r="E369" t="s">
        <v>95</v>
      </c>
      <c r="F369" t="s">
        <v>85</v>
      </c>
      <c r="G369" s="45">
        <v>1.05</v>
      </c>
      <c r="H369" s="196">
        <v>7</v>
      </c>
      <c r="I369" s="196">
        <v>7</v>
      </c>
      <c r="J369" s="196">
        <v>0.34</v>
      </c>
      <c r="K369" s="196">
        <v>148.01</v>
      </c>
      <c r="L369" t="s">
        <v>60</v>
      </c>
      <c r="M369" s="44"/>
      <c r="N369" s="1"/>
      <c r="O369"/>
      <c r="P369"/>
      <c r="Q369" s="44"/>
      <c r="R369" s="1"/>
      <c r="S369"/>
      <c r="T369"/>
    </row>
    <row r="370" spans="1:20" ht="14.4" x14ac:dyDescent="0.3">
      <c r="A370">
        <v>361</v>
      </c>
      <c r="B370" s="1">
        <v>44197</v>
      </c>
      <c r="C370" t="s">
        <v>164</v>
      </c>
      <c r="D370" t="s">
        <v>224</v>
      </c>
      <c r="E370" t="s">
        <v>99</v>
      </c>
      <c r="F370" t="s">
        <v>85</v>
      </c>
      <c r="G370" s="45">
        <v>1.3</v>
      </c>
      <c r="H370" s="196">
        <v>7</v>
      </c>
      <c r="I370" s="196">
        <v>7</v>
      </c>
      <c r="J370" s="196">
        <v>2.02</v>
      </c>
      <c r="K370" s="196">
        <v>150.03</v>
      </c>
      <c r="L370" t="s">
        <v>75</v>
      </c>
      <c r="M370" s="44"/>
      <c r="N370" s="1"/>
      <c r="O370"/>
      <c r="P370"/>
      <c r="Q370" s="44"/>
      <c r="R370" s="1"/>
      <c r="S370"/>
      <c r="T370"/>
    </row>
    <row r="371" spans="1:20" ht="14.4" x14ac:dyDescent="0.3">
      <c r="A371">
        <v>362</v>
      </c>
      <c r="B371" s="1">
        <v>44197</v>
      </c>
      <c r="C371" t="s">
        <v>164</v>
      </c>
      <c r="D371" t="s">
        <v>224</v>
      </c>
      <c r="E371" t="s">
        <v>97</v>
      </c>
      <c r="F371" t="s">
        <v>85</v>
      </c>
      <c r="G371" s="45">
        <v>1.07</v>
      </c>
      <c r="H371" s="196">
        <v>7</v>
      </c>
      <c r="I371" s="196">
        <v>7</v>
      </c>
      <c r="J371" s="196">
        <v>0.49</v>
      </c>
      <c r="K371" s="196">
        <v>150.52000000000001</v>
      </c>
      <c r="L371" t="s">
        <v>79</v>
      </c>
      <c r="M371" s="44"/>
      <c r="N371" s="1"/>
      <c r="O371"/>
      <c r="P371"/>
      <c r="Q371" s="44"/>
      <c r="R371" s="1"/>
      <c r="S371"/>
      <c r="T371"/>
    </row>
    <row r="372" spans="1:20" ht="14.4" x14ac:dyDescent="0.3">
      <c r="A372">
        <v>363</v>
      </c>
      <c r="B372" s="1">
        <v>44197</v>
      </c>
      <c r="C372" t="s">
        <v>164</v>
      </c>
      <c r="D372" t="s">
        <v>224</v>
      </c>
      <c r="E372" t="s">
        <v>98</v>
      </c>
      <c r="F372" t="s">
        <v>93</v>
      </c>
      <c r="G372" s="45">
        <v>1.1399999999999999</v>
      </c>
      <c r="H372" s="196">
        <v>7</v>
      </c>
      <c r="I372" s="196">
        <v>0.98</v>
      </c>
      <c r="J372" s="196">
        <v>-0.98</v>
      </c>
      <c r="K372" s="196">
        <v>149.54</v>
      </c>
      <c r="L372" t="s">
        <v>79</v>
      </c>
      <c r="M372" s="44"/>
      <c r="N372" s="1"/>
      <c r="O372"/>
      <c r="P372"/>
      <c r="Q372" s="44"/>
      <c r="R372" s="1"/>
      <c r="S372"/>
      <c r="T372"/>
    </row>
    <row r="373" spans="1:20" ht="14.4" x14ac:dyDescent="0.3">
      <c r="A373">
        <v>364</v>
      </c>
      <c r="B373" s="1">
        <v>44197</v>
      </c>
      <c r="C373" t="s">
        <v>164</v>
      </c>
      <c r="D373" t="s">
        <v>224</v>
      </c>
      <c r="E373" t="s">
        <v>97</v>
      </c>
      <c r="F373" t="s">
        <v>85</v>
      </c>
      <c r="G373" s="45">
        <v>1.26</v>
      </c>
      <c r="H373" s="196">
        <v>7</v>
      </c>
      <c r="I373" s="196">
        <v>7</v>
      </c>
      <c r="J373" s="196">
        <v>1.82</v>
      </c>
      <c r="K373" s="196">
        <v>151.36000000000001</v>
      </c>
      <c r="L373" t="s">
        <v>79</v>
      </c>
      <c r="M373" s="44"/>
      <c r="N373" s="1"/>
      <c r="O373"/>
      <c r="P373"/>
      <c r="Q373" s="44"/>
      <c r="R373" s="1"/>
      <c r="S373"/>
      <c r="T373"/>
    </row>
    <row r="374" spans="1:20" ht="14.4" x14ac:dyDescent="0.3">
      <c r="A374">
        <v>365</v>
      </c>
      <c r="B374" s="1">
        <v>44197</v>
      </c>
      <c r="C374" t="s">
        <v>164</v>
      </c>
      <c r="D374" t="s">
        <v>224</v>
      </c>
      <c r="E374" t="s">
        <v>152</v>
      </c>
      <c r="F374" t="s">
        <v>93</v>
      </c>
      <c r="G374" s="45">
        <v>1.04</v>
      </c>
      <c r="H374" s="196">
        <v>14.34</v>
      </c>
      <c r="I374" s="196">
        <v>0.56999999999999995</v>
      </c>
      <c r="J374" s="196">
        <v>-0.56999999999999995</v>
      </c>
      <c r="K374" s="196">
        <v>150.79</v>
      </c>
      <c r="L374" t="s">
        <v>79</v>
      </c>
      <c r="M374" s="44"/>
      <c r="N374" s="1"/>
      <c r="O374"/>
      <c r="P374"/>
      <c r="Q374" s="44"/>
      <c r="R374" s="1"/>
      <c r="S374"/>
      <c r="T374"/>
    </row>
    <row r="375" spans="1:20" ht="14.4" x14ac:dyDescent="0.3">
      <c r="A375">
        <v>366</v>
      </c>
      <c r="B375" s="1">
        <v>44197</v>
      </c>
      <c r="C375" t="s">
        <v>164</v>
      </c>
      <c r="D375" t="s">
        <v>224</v>
      </c>
      <c r="E375" t="s">
        <v>97</v>
      </c>
      <c r="F375" t="s">
        <v>85</v>
      </c>
      <c r="G375" s="45">
        <v>1.07</v>
      </c>
      <c r="H375" s="196">
        <v>7</v>
      </c>
      <c r="I375" s="196">
        <v>7</v>
      </c>
      <c r="J375" s="196">
        <v>0.49</v>
      </c>
      <c r="K375" s="196">
        <v>151.28</v>
      </c>
      <c r="L375" t="s">
        <v>79</v>
      </c>
      <c r="M375" s="44"/>
      <c r="N375" s="1"/>
      <c r="O375"/>
      <c r="P375"/>
      <c r="Q375" s="44"/>
      <c r="R375" s="1"/>
      <c r="S375"/>
      <c r="T375"/>
    </row>
    <row r="376" spans="1:20" ht="14.4" x14ac:dyDescent="0.3">
      <c r="A376">
        <v>367</v>
      </c>
      <c r="B376" s="1">
        <v>44197</v>
      </c>
      <c r="C376" t="s">
        <v>164</v>
      </c>
      <c r="D376" t="s">
        <v>224</v>
      </c>
      <c r="E376" t="s">
        <v>98</v>
      </c>
      <c r="F376" t="s">
        <v>93</v>
      </c>
      <c r="G376" s="45">
        <v>1.06</v>
      </c>
      <c r="H376" s="196">
        <v>7</v>
      </c>
      <c r="I376" s="196">
        <v>0.42</v>
      </c>
      <c r="J376" s="196">
        <v>-0.42</v>
      </c>
      <c r="K376" s="196">
        <v>150.86000000000001</v>
      </c>
      <c r="L376" t="s">
        <v>79</v>
      </c>
      <c r="M376" s="44"/>
      <c r="N376" s="1"/>
      <c r="O376"/>
      <c r="P376"/>
      <c r="Q376" s="44"/>
      <c r="R376" s="1"/>
      <c r="S376"/>
      <c r="T376"/>
    </row>
    <row r="377" spans="1:20" ht="14.4" x14ac:dyDescent="0.3">
      <c r="A377">
        <v>368</v>
      </c>
      <c r="B377" s="1">
        <v>44197</v>
      </c>
      <c r="C377" t="s">
        <v>164</v>
      </c>
      <c r="D377" t="s">
        <v>224</v>
      </c>
      <c r="E377" t="s">
        <v>98</v>
      </c>
      <c r="F377" t="s">
        <v>93</v>
      </c>
      <c r="G377" s="45">
        <v>1.1299999999999999</v>
      </c>
      <c r="H377" s="196">
        <v>7</v>
      </c>
      <c r="I377" s="196">
        <v>0.91</v>
      </c>
      <c r="J377" s="196">
        <v>-0.91</v>
      </c>
      <c r="K377" s="196">
        <v>149.94999999999999</v>
      </c>
      <c r="L377" t="s">
        <v>79</v>
      </c>
      <c r="M377" s="44"/>
      <c r="N377" s="1"/>
      <c r="O377"/>
      <c r="P377"/>
      <c r="Q377" s="44"/>
      <c r="R377" s="1"/>
      <c r="S377"/>
      <c r="T377"/>
    </row>
    <row r="378" spans="1:20" ht="14.4" x14ac:dyDescent="0.3">
      <c r="A378">
        <v>369</v>
      </c>
      <c r="B378" s="1">
        <v>44197</v>
      </c>
      <c r="C378" t="s">
        <v>164</v>
      </c>
      <c r="D378" t="s">
        <v>224</v>
      </c>
      <c r="E378" t="s">
        <v>98</v>
      </c>
      <c r="F378" t="s">
        <v>93</v>
      </c>
      <c r="G378" s="45">
        <v>1.24</v>
      </c>
      <c r="H378" s="196">
        <v>7</v>
      </c>
      <c r="I378" s="196">
        <v>1.68</v>
      </c>
      <c r="J378" s="196">
        <v>-1.68</v>
      </c>
      <c r="K378" s="196">
        <v>148.27000000000001</v>
      </c>
      <c r="L378" t="s">
        <v>79</v>
      </c>
      <c r="M378" s="44"/>
      <c r="N378" s="1"/>
      <c r="O378"/>
      <c r="P378"/>
      <c r="Q378" s="44"/>
      <c r="R378" s="1"/>
      <c r="S378"/>
      <c r="T378"/>
    </row>
    <row r="379" spans="1:20" ht="14.4" x14ac:dyDescent="0.3">
      <c r="A379">
        <v>370</v>
      </c>
      <c r="B379" s="1">
        <v>44197</v>
      </c>
      <c r="C379" t="s">
        <v>164</v>
      </c>
      <c r="D379" t="s">
        <v>224</v>
      </c>
      <c r="E379" t="s">
        <v>97</v>
      </c>
      <c r="F379" t="s">
        <v>85</v>
      </c>
      <c r="G379" s="45">
        <v>1.25</v>
      </c>
      <c r="H379" s="196">
        <v>7</v>
      </c>
      <c r="I379" s="196">
        <v>7</v>
      </c>
      <c r="J379" s="196">
        <v>1.75</v>
      </c>
      <c r="K379" s="196">
        <v>150.02000000000001</v>
      </c>
      <c r="L379" t="s">
        <v>79</v>
      </c>
      <c r="M379" s="44"/>
      <c r="N379" s="1"/>
      <c r="O379"/>
      <c r="P379"/>
      <c r="Q379" s="44"/>
      <c r="R379" s="1"/>
      <c r="S379"/>
      <c r="T379"/>
    </row>
    <row r="380" spans="1:20" ht="14.4" x14ac:dyDescent="0.3">
      <c r="A380">
        <v>371</v>
      </c>
      <c r="B380" s="1">
        <v>44197</v>
      </c>
      <c r="C380" t="s">
        <v>164</v>
      </c>
      <c r="D380" t="s">
        <v>224</v>
      </c>
      <c r="E380" t="s">
        <v>97</v>
      </c>
      <c r="F380" t="s">
        <v>85</v>
      </c>
      <c r="G380" s="45">
        <v>1.24</v>
      </c>
      <c r="H380" s="196">
        <v>7</v>
      </c>
      <c r="I380" s="196">
        <v>7</v>
      </c>
      <c r="J380" s="196">
        <v>1.68</v>
      </c>
      <c r="K380" s="196">
        <v>151.69999999999999</v>
      </c>
      <c r="L380" t="s">
        <v>79</v>
      </c>
      <c r="M380" s="44"/>
      <c r="N380" s="1"/>
      <c r="O380"/>
      <c r="P380"/>
      <c r="Q380" s="44"/>
      <c r="R380" s="1"/>
      <c r="S380"/>
      <c r="T380"/>
    </row>
    <row r="381" spans="1:20" ht="14.4" x14ac:dyDescent="0.3">
      <c r="A381">
        <v>372</v>
      </c>
      <c r="B381" s="1">
        <v>44197</v>
      </c>
      <c r="C381" t="s">
        <v>164</v>
      </c>
      <c r="D381" t="s">
        <v>224</v>
      </c>
      <c r="E381" t="s">
        <v>97</v>
      </c>
      <c r="F381" t="s">
        <v>85</v>
      </c>
      <c r="G381" s="45">
        <v>1.07</v>
      </c>
      <c r="H381" s="196">
        <v>14</v>
      </c>
      <c r="I381" s="196">
        <v>14</v>
      </c>
      <c r="J381" s="196">
        <v>0.98</v>
      </c>
      <c r="K381" s="196">
        <v>152.68</v>
      </c>
      <c r="L381" t="s">
        <v>79</v>
      </c>
      <c r="M381" s="44"/>
      <c r="N381" s="1"/>
      <c r="O381"/>
      <c r="P381"/>
      <c r="Q381" s="44"/>
      <c r="R381" s="1"/>
      <c r="S381"/>
      <c r="T381"/>
    </row>
    <row r="382" spans="1:20" ht="14.4" x14ac:dyDescent="0.3">
      <c r="A382">
        <v>373</v>
      </c>
      <c r="B382" s="1">
        <v>44197</v>
      </c>
      <c r="C382" t="s">
        <v>164</v>
      </c>
      <c r="D382" t="s">
        <v>224</v>
      </c>
      <c r="E382" t="s">
        <v>97</v>
      </c>
      <c r="F382" t="s">
        <v>85</v>
      </c>
      <c r="G382" s="45">
        <v>1.1100000000000001</v>
      </c>
      <c r="H382" s="196">
        <v>14</v>
      </c>
      <c r="I382" s="196">
        <v>14</v>
      </c>
      <c r="J382" s="196">
        <v>1.55</v>
      </c>
      <c r="K382" s="196">
        <v>154.22999999999999</v>
      </c>
      <c r="L382" t="s">
        <v>79</v>
      </c>
      <c r="M382" s="44"/>
      <c r="N382" s="1"/>
      <c r="O382"/>
      <c r="P382"/>
      <c r="Q382" s="44"/>
      <c r="R382" s="1"/>
      <c r="S382"/>
      <c r="T382"/>
    </row>
    <row r="383" spans="1:20" ht="14.4" x14ac:dyDescent="0.3">
      <c r="A383">
        <v>374</v>
      </c>
      <c r="B383" s="1">
        <v>44197</v>
      </c>
      <c r="C383" t="s">
        <v>164</v>
      </c>
      <c r="D383" t="s">
        <v>224</v>
      </c>
      <c r="E383" t="s">
        <v>98</v>
      </c>
      <c r="F383" t="s">
        <v>93</v>
      </c>
      <c r="G383" s="45">
        <v>1.1200000000000001</v>
      </c>
      <c r="H383" s="196">
        <v>7</v>
      </c>
      <c r="I383" s="196">
        <v>0.84</v>
      </c>
      <c r="J383" s="196">
        <v>-0.84</v>
      </c>
      <c r="K383" s="196">
        <v>153.38999999999999</v>
      </c>
      <c r="L383" t="s">
        <v>79</v>
      </c>
      <c r="M383" s="44"/>
      <c r="N383" s="1"/>
      <c r="O383"/>
      <c r="P383"/>
      <c r="Q383" s="44"/>
      <c r="R383" s="1"/>
      <c r="S383"/>
      <c r="T383"/>
    </row>
    <row r="384" spans="1:20" ht="14.4" x14ac:dyDescent="0.3">
      <c r="A384">
        <v>375</v>
      </c>
      <c r="B384" s="1">
        <v>44197</v>
      </c>
      <c r="C384" t="s">
        <v>164</v>
      </c>
      <c r="D384" t="s">
        <v>224</v>
      </c>
      <c r="E384" t="s">
        <v>97</v>
      </c>
      <c r="F384" t="s">
        <v>85</v>
      </c>
      <c r="G384" s="45">
        <v>1.07</v>
      </c>
      <c r="H384" s="196">
        <v>7</v>
      </c>
      <c r="I384" s="196">
        <v>7</v>
      </c>
      <c r="J384" s="196">
        <v>0.49</v>
      </c>
      <c r="K384" s="196">
        <v>153.88</v>
      </c>
      <c r="L384" t="s">
        <v>79</v>
      </c>
      <c r="M384" s="44"/>
      <c r="N384" s="1"/>
      <c r="O384"/>
      <c r="P384"/>
      <c r="Q384" s="44"/>
      <c r="R384" s="1"/>
      <c r="S384"/>
      <c r="T384"/>
    </row>
    <row r="385" spans="1:20" ht="14.4" x14ac:dyDescent="0.3">
      <c r="A385">
        <v>376</v>
      </c>
      <c r="B385" s="1">
        <v>44197</v>
      </c>
      <c r="C385" t="s">
        <v>164</v>
      </c>
      <c r="D385" t="s">
        <v>224</v>
      </c>
      <c r="E385" t="s">
        <v>97</v>
      </c>
      <c r="F385" t="s">
        <v>85</v>
      </c>
      <c r="G385" s="45">
        <v>1.21</v>
      </c>
      <c r="H385" s="196">
        <v>7</v>
      </c>
      <c r="I385" s="196">
        <v>7</v>
      </c>
      <c r="J385" s="196">
        <v>1.47</v>
      </c>
      <c r="K385" s="196">
        <v>155.35</v>
      </c>
      <c r="L385" t="s">
        <v>79</v>
      </c>
      <c r="M385" s="44"/>
      <c r="N385" s="1"/>
      <c r="O385"/>
      <c r="P385"/>
      <c r="Q385" s="44"/>
      <c r="R385" s="1"/>
      <c r="S385"/>
      <c r="T385"/>
    </row>
    <row r="386" spans="1:20" ht="14.4" x14ac:dyDescent="0.3">
      <c r="A386">
        <v>377</v>
      </c>
      <c r="B386" s="1">
        <v>44197</v>
      </c>
      <c r="C386" t="s">
        <v>164</v>
      </c>
      <c r="D386" t="s">
        <v>224</v>
      </c>
      <c r="E386" t="s">
        <v>98</v>
      </c>
      <c r="F386" t="s">
        <v>93</v>
      </c>
      <c r="G386" s="45">
        <v>1.1200000000000001</v>
      </c>
      <c r="H386" s="196">
        <v>7</v>
      </c>
      <c r="I386" s="196">
        <v>0.84</v>
      </c>
      <c r="J386" s="196">
        <v>-0.84</v>
      </c>
      <c r="K386" s="196">
        <v>154.51</v>
      </c>
      <c r="L386" t="s">
        <v>79</v>
      </c>
      <c r="M386" s="44"/>
      <c r="N386" s="1"/>
      <c r="O386"/>
      <c r="P386"/>
      <c r="Q386" s="44"/>
      <c r="R386" s="1"/>
      <c r="S386"/>
      <c r="T386"/>
    </row>
    <row r="387" spans="1:20" ht="14.4" x14ac:dyDescent="0.3">
      <c r="A387">
        <v>378</v>
      </c>
      <c r="B387" s="1">
        <v>44197</v>
      </c>
      <c r="C387" t="s">
        <v>164</v>
      </c>
      <c r="D387" t="s">
        <v>224</v>
      </c>
      <c r="E387" t="s">
        <v>98</v>
      </c>
      <c r="F387" t="s">
        <v>93</v>
      </c>
      <c r="G387" s="45">
        <v>1.1000000000000001</v>
      </c>
      <c r="H387" s="196">
        <v>21</v>
      </c>
      <c r="I387" s="196">
        <v>2.1</v>
      </c>
      <c r="J387" s="196">
        <v>-2.1</v>
      </c>
      <c r="K387" s="196">
        <v>152.41</v>
      </c>
      <c r="L387" t="s">
        <v>79</v>
      </c>
      <c r="M387" s="44"/>
      <c r="N387" s="1"/>
      <c r="O387"/>
      <c r="P387"/>
      <c r="Q387" s="44"/>
      <c r="R387" s="1"/>
      <c r="S387"/>
      <c r="T387"/>
    </row>
    <row r="388" spans="1:20" ht="14.4" x14ac:dyDescent="0.3">
      <c r="A388">
        <v>379</v>
      </c>
      <c r="B388" s="1">
        <v>44197</v>
      </c>
      <c r="C388" t="s">
        <v>164</v>
      </c>
      <c r="D388" t="s">
        <v>224</v>
      </c>
      <c r="E388" t="s">
        <v>98</v>
      </c>
      <c r="F388" t="s">
        <v>93</v>
      </c>
      <c r="G388" s="45">
        <v>1.18</v>
      </c>
      <c r="H388" s="196">
        <v>7.8</v>
      </c>
      <c r="I388" s="196">
        <v>1.4</v>
      </c>
      <c r="J388" s="196">
        <v>-1.4</v>
      </c>
      <c r="K388" s="196">
        <v>151.01</v>
      </c>
      <c r="L388" t="s">
        <v>79</v>
      </c>
      <c r="M388" s="44"/>
      <c r="N388" s="1"/>
      <c r="O388"/>
      <c r="P388"/>
      <c r="Q388" s="44"/>
      <c r="R388" s="1"/>
      <c r="S388"/>
      <c r="T388"/>
    </row>
    <row r="389" spans="1:20" ht="14.4" x14ac:dyDescent="0.3">
      <c r="A389">
        <v>380</v>
      </c>
      <c r="B389" s="1">
        <v>44197</v>
      </c>
      <c r="C389" t="s">
        <v>164</v>
      </c>
      <c r="D389" t="s">
        <v>224</v>
      </c>
      <c r="E389" t="s">
        <v>152</v>
      </c>
      <c r="F389" t="s">
        <v>93</v>
      </c>
      <c r="G389" s="45">
        <v>1.0900000000000001</v>
      </c>
      <c r="H389" s="196">
        <v>8.57</v>
      </c>
      <c r="I389" s="196">
        <v>0.77</v>
      </c>
      <c r="J389" s="196">
        <v>-0.77</v>
      </c>
      <c r="K389" s="196">
        <v>150.24</v>
      </c>
      <c r="L389" t="s">
        <v>79</v>
      </c>
      <c r="M389" s="44"/>
      <c r="N389" s="1"/>
      <c r="O389"/>
      <c r="P389"/>
      <c r="Q389" s="44"/>
      <c r="R389" s="1"/>
      <c r="S389"/>
      <c r="T389"/>
    </row>
    <row r="390" spans="1:20" ht="14.4" x14ac:dyDescent="0.3">
      <c r="A390">
        <v>381</v>
      </c>
      <c r="B390" s="1">
        <v>44197</v>
      </c>
      <c r="C390" t="s">
        <v>164</v>
      </c>
      <c r="D390" t="s">
        <v>224</v>
      </c>
      <c r="E390" t="s">
        <v>97</v>
      </c>
      <c r="F390" t="s">
        <v>85</v>
      </c>
      <c r="G390" s="45">
        <v>1.1399999999999999</v>
      </c>
      <c r="H390" s="196">
        <v>7</v>
      </c>
      <c r="I390" s="196">
        <v>7</v>
      </c>
      <c r="J390" s="196">
        <v>0.98</v>
      </c>
      <c r="K390" s="196">
        <v>151.22</v>
      </c>
      <c r="L390" t="s">
        <v>79</v>
      </c>
      <c r="M390" s="44"/>
      <c r="N390" s="1"/>
      <c r="O390"/>
      <c r="P390"/>
      <c r="Q390" s="44"/>
      <c r="R390" s="1"/>
      <c r="S390"/>
      <c r="T390"/>
    </row>
    <row r="391" spans="1:20" ht="14.4" x14ac:dyDescent="0.3">
      <c r="A391">
        <v>382</v>
      </c>
      <c r="B391" s="1">
        <v>44197</v>
      </c>
      <c r="C391" t="s">
        <v>164</v>
      </c>
      <c r="D391" t="s">
        <v>224</v>
      </c>
      <c r="E391" t="s">
        <v>98</v>
      </c>
      <c r="F391" t="s">
        <v>93</v>
      </c>
      <c r="G391" s="45">
        <v>1.1000000000000001</v>
      </c>
      <c r="H391" s="196">
        <v>7</v>
      </c>
      <c r="I391" s="196">
        <v>0.7</v>
      </c>
      <c r="J391" s="196">
        <v>-0.7</v>
      </c>
      <c r="K391" s="196">
        <v>150.52000000000001</v>
      </c>
      <c r="L391" t="s">
        <v>79</v>
      </c>
      <c r="M391" s="44"/>
      <c r="N391" s="1"/>
      <c r="O391"/>
      <c r="P391"/>
      <c r="Q391" s="44"/>
      <c r="R391" s="1"/>
      <c r="S391"/>
      <c r="T391"/>
    </row>
    <row r="392" spans="1:20" ht="14.4" x14ac:dyDescent="0.3">
      <c r="A392">
        <v>383</v>
      </c>
      <c r="B392" s="1">
        <v>44197</v>
      </c>
      <c r="C392" t="s">
        <v>164</v>
      </c>
      <c r="D392" t="s">
        <v>224</v>
      </c>
      <c r="E392" t="s">
        <v>97</v>
      </c>
      <c r="F392" t="s">
        <v>85</v>
      </c>
      <c r="G392" s="45">
        <v>1.05</v>
      </c>
      <c r="H392" s="196">
        <v>7</v>
      </c>
      <c r="I392" s="196">
        <v>7</v>
      </c>
      <c r="J392" s="196">
        <v>0.35</v>
      </c>
      <c r="K392" s="196">
        <v>150.87</v>
      </c>
      <c r="L392" t="s">
        <v>79</v>
      </c>
      <c r="M392" s="44"/>
      <c r="N392" s="1"/>
      <c r="O392"/>
      <c r="P392"/>
      <c r="Q392" s="44"/>
      <c r="R392" s="1"/>
      <c r="S392"/>
      <c r="T392"/>
    </row>
    <row r="393" spans="1:20" ht="14.4" x14ac:dyDescent="0.3">
      <c r="A393">
        <v>384</v>
      </c>
      <c r="B393" s="1">
        <v>44197</v>
      </c>
      <c r="C393" t="s">
        <v>164</v>
      </c>
      <c r="D393" t="s">
        <v>224</v>
      </c>
      <c r="E393" t="s">
        <v>97</v>
      </c>
      <c r="F393" t="s">
        <v>85</v>
      </c>
      <c r="G393" s="45">
        <v>1.2</v>
      </c>
      <c r="H393" s="196">
        <v>14</v>
      </c>
      <c r="I393" s="196">
        <v>14</v>
      </c>
      <c r="J393" s="196">
        <v>2.8</v>
      </c>
      <c r="K393" s="196">
        <v>153.66999999999999</v>
      </c>
      <c r="L393" t="s">
        <v>79</v>
      </c>
      <c r="M393" s="44"/>
      <c r="N393" s="1"/>
      <c r="O393"/>
      <c r="P393"/>
      <c r="Q393" s="44"/>
      <c r="R393" s="1"/>
      <c r="S393"/>
      <c r="T393"/>
    </row>
    <row r="394" spans="1:20" ht="14.4" x14ac:dyDescent="0.3">
      <c r="A394">
        <v>385</v>
      </c>
      <c r="B394" s="1">
        <v>44197</v>
      </c>
      <c r="C394" t="s">
        <v>164</v>
      </c>
      <c r="D394" t="s">
        <v>224</v>
      </c>
      <c r="E394" t="s">
        <v>98</v>
      </c>
      <c r="F394" t="s">
        <v>93</v>
      </c>
      <c r="G394" s="45">
        <v>1.1299999999999999</v>
      </c>
      <c r="H394" s="196">
        <v>7</v>
      </c>
      <c r="I394" s="196">
        <v>0.91</v>
      </c>
      <c r="J394" s="196">
        <v>-1.02</v>
      </c>
      <c r="K394" s="196">
        <v>152.65</v>
      </c>
      <c r="L394" t="s">
        <v>79</v>
      </c>
      <c r="M394" s="44"/>
      <c r="N394" s="1"/>
      <c r="O394"/>
      <c r="P394"/>
      <c r="Q394" s="44"/>
      <c r="R394" s="1"/>
      <c r="S394"/>
      <c r="T394"/>
    </row>
    <row r="395" spans="1:20" ht="14.4" x14ac:dyDescent="0.3">
      <c r="A395">
        <v>386</v>
      </c>
      <c r="B395" s="1">
        <v>44197</v>
      </c>
      <c r="C395" t="s">
        <v>164</v>
      </c>
      <c r="D395" t="s">
        <v>224</v>
      </c>
      <c r="E395" t="s">
        <v>119</v>
      </c>
      <c r="F395" t="s">
        <v>85</v>
      </c>
      <c r="G395" s="45">
        <v>1.02</v>
      </c>
      <c r="H395" s="196">
        <v>7</v>
      </c>
      <c r="I395" s="196">
        <v>7</v>
      </c>
      <c r="J395" s="196">
        <v>0.13</v>
      </c>
      <c r="K395" s="196">
        <v>152.78</v>
      </c>
      <c r="L395" t="s">
        <v>111</v>
      </c>
      <c r="M395" s="44"/>
      <c r="N395" s="1"/>
      <c r="O395"/>
      <c r="P395"/>
      <c r="Q395" s="44"/>
      <c r="R395" s="1"/>
      <c r="S395"/>
      <c r="T395"/>
    </row>
    <row r="396" spans="1:20" ht="14.4" x14ac:dyDescent="0.3">
      <c r="A396">
        <v>387</v>
      </c>
      <c r="B396" s="1">
        <v>44197</v>
      </c>
      <c r="C396" t="s">
        <v>201</v>
      </c>
      <c r="D396" t="s">
        <v>225</v>
      </c>
      <c r="E396" t="s">
        <v>143</v>
      </c>
      <c r="F396" t="s">
        <v>85</v>
      </c>
      <c r="G396" s="45">
        <v>1.25</v>
      </c>
      <c r="H396" s="196">
        <v>5.56</v>
      </c>
      <c r="I396" s="196">
        <v>5.56</v>
      </c>
      <c r="J396" s="196">
        <v>1.39</v>
      </c>
      <c r="K396" s="196">
        <v>154.16999999999999</v>
      </c>
      <c r="L396" t="s">
        <v>142</v>
      </c>
      <c r="M396" s="44"/>
      <c r="N396" s="1"/>
      <c r="O396"/>
      <c r="P396"/>
      <c r="Q396" s="44"/>
      <c r="R396" s="1"/>
      <c r="S396"/>
      <c r="T396"/>
    </row>
    <row r="397" spans="1:20" ht="14.4" x14ac:dyDescent="0.3">
      <c r="A397">
        <v>388</v>
      </c>
      <c r="B397" s="1">
        <v>44197</v>
      </c>
      <c r="C397" t="s">
        <v>201</v>
      </c>
      <c r="D397" t="s">
        <v>225</v>
      </c>
      <c r="E397" t="s">
        <v>144</v>
      </c>
      <c r="F397" t="s">
        <v>93</v>
      </c>
      <c r="G397" s="45">
        <v>1.06</v>
      </c>
      <c r="H397" s="196">
        <v>12</v>
      </c>
      <c r="I397" s="196">
        <v>0.72</v>
      </c>
      <c r="J397" s="196">
        <v>-0.72</v>
      </c>
      <c r="K397" s="196">
        <v>153.44999999999999</v>
      </c>
      <c r="L397" t="s">
        <v>142</v>
      </c>
      <c r="M397" s="44"/>
      <c r="N397" s="1"/>
      <c r="O397"/>
      <c r="P397"/>
      <c r="Q397" s="44"/>
      <c r="R397" s="1"/>
      <c r="S397"/>
      <c r="T397"/>
    </row>
    <row r="398" spans="1:20" ht="14.4" x14ac:dyDescent="0.3">
      <c r="A398">
        <v>389</v>
      </c>
      <c r="B398" s="1">
        <v>44197</v>
      </c>
      <c r="C398" t="s">
        <v>201</v>
      </c>
      <c r="D398" t="s">
        <v>225</v>
      </c>
      <c r="E398" t="s">
        <v>143</v>
      </c>
      <c r="F398" t="s">
        <v>85</v>
      </c>
      <c r="G398" s="45">
        <v>1.21</v>
      </c>
      <c r="H398" s="196">
        <v>7</v>
      </c>
      <c r="I398" s="196">
        <v>7</v>
      </c>
      <c r="J398" s="196">
        <v>1.47</v>
      </c>
      <c r="K398" s="196">
        <v>154.91999999999999</v>
      </c>
      <c r="L398" t="s">
        <v>142</v>
      </c>
      <c r="M398" s="44"/>
      <c r="N398" s="1"/>
      <c r="O398"/>
      <c r="P398"/>
      <c r="Q398" s="44"/>
      <c r="R398" s="1"/>
      <c r="S398"/>
      <c r="T398"/>
    </row>
    <row r="399" spans="1:20" ht="14.4" x14ac:dyDescent="0.3">
      <c r="A399">
        <v>390</v>
      </c>
      <c r="B399" s="1">
        <v>44197</v>
      </c>
      <c r="C399" t="s">
        <v>201</v>
      </c>
      <c r="D399" t="s">
        <v>225</v>
      </c>
      <c r="E399" t="s">
        <v>143</v>
      </c>
      <c r="F399" t="s">
        <v>85</v>
      </c>
      <c r="G399" s="45">
        <v>1.21</v>
      </c>
      <c r="H399" s="196">
        <v>7</v>
      </c>
      <c r="I399" s="196">
        <v>7</v>
      </c>
      <c r="J399" s="196">
        <v>1.47</v>
      </c>
      <c r="K399" s="196">
        <v>156.38999999999999</v>
      </c>
      <c r="L399" t="s">
        <v>142</v>
      </c>
      <c r="M399" s="44"/>
      <c r="N399" s="1"/>
      <c r="O399"/>
      <c r="P399"/>
      <c r="Q399" s="44"/>
      <c r="R399" s="1"/>
      <c r="S399"/>
      <c r="T399"/>
    </row>
    <row r="400" spans="1:20" ht="14.4" x14ac:dyDescent="0.3">
      <c r="A400">
        <v>391</v>
      </c>
      <c r="B400" s="1">
        <v>44197</v>
      </c>
      <c r="C400" t="s">
        <v>201</v>
      </c>
      <c r="D400" t="s">
        <v>225</v>
      </c>
      <c r="E400" t="s">
        <v>143</v>
      </c>
      <c r="F400" t="s">
        <v>85</v>
      </c>
      <c r="G400" s="45">
        <v>1.21</v>
      </c>
      <c r="H400" s="196">
        <v>7</v>
      </c>
      <c r="I400" s="196">
        <v>7</v>
      </c>
      <c r="J400" s="196">
        <v>1.47</v>
      </c>
      <c r="K400" s="196">
        <v>157.86000000000001</v>
      </c>
      <c r="L400" t="s">
        <v>142</v>
      </c>
      <c r="M400" s="44"/>
      <c r="N400" s="1"/>
      <c r="O400"/>
      <c r="P400"/>
      <c r="Q400" s="44"/>
      <c r="R400" s="1"/>
      <c r="S400"/>
      <c r="T400"/>
    </row>
    <row r="401" spans="1:20" ht="14.4" x14ac:dyDescent="0.3">
      <c r="A401">
        <v>392</v>
      </c>
      <c r="B401" s="1">
        <v>44197</v>
      </c>
      <c r="C401" t="s">
        <v>201</v>
      </c>
      <c r="D401" t="s">
        <v>225</v>
      </c>
      <c r="E401" t="s">
        <v>143</v>
      </c>
      <c r="F401" t="s">
        <v>85</v>
      </c>
      <c r="G401" s="45">
        <v>1.1000000000000001</v>
      </c>
      <c r="H401" s="196">
        <v>7</v>
      </c>
      <c r="I401" s="196">
        <v>7</v>
      </c>
      <c r="J401" s="196">
        <v>0.7</v>
      </c>
      <c r="K401" s="196">
        <v>158.56</v>
      </c>
      <c r="L401" t="s">
        <v>142</v>
      </c>
      <c r="M401" s="44"/>
      <c r="N401" s="1"/>
      <c r="O401"/>
      <c r="P401"/>
      <c r="Q401" s="44"/>
      <c r="R401" s="1"/>
      <c r="S401"/>
      <c r="T401"/>
    </row>
    <row r="402" spans="1:20" ht="14.4" x14ac:dyDescent="0.3">
      <c r="A402">
        <v>393</v>
      </c>
      <c r="B402" s="1">
        <v>44197</v>
      </c>
      <c r="C402" t="s">
        <v>201</v>
      </c>
      <c r="D402" t="s">
        <v>225</v>
      </c>
      <c r="E402" t="s">
        <v>143</v>
      </c>
      <c r="F402" t="s">
        <v>85</v>
      </c>
      <c r="G402" s="45">
        <v>1.08</v>
      </c>
      <c r="H402" s="196">
        <v>7</v>
      </c>
      <c r="I402" s="196">
        <v>7</v>
      </c>
      <c r="J402" s="196">
        <v>0.56000000000000005</v>
      </c>
      <c r="K402" s="196">
        <v>159.12</v>
      </c>
      <c r="L402" t="s">
        <v>142</v>
      </c>
      <c r="M402" s="44"/>
      <c r="N402" s="1"/>
      <c r="O402"/>
      <c r="P402"/>
      <c r="Q402" s="44"/>
      <c r="R402" s="1"/>
      <c r="S402"/>
      <c r="T402"/>
    </row>
    <row r="403" spans="1:20" ht="14.4" x14ac:dyDescent="0.3">
      <c r="A403">
        <v>394</v>
      </c>
      <c r="B403" s="1">
        <v>44197</v>
      </c>
      <c r="C403" t="s">
        <v>201</v>
      </c>
      <c r="D403" t="s">
        <v>225</v>
      </c>
      <c r="E403" t="s">
        <v>144</v>
      </c>
      <c r="F403" t="s">
        <v>93</v>
      </c>
      <c r="G403" s="45">
        <v>1.0900000000000001</v>
      </c>
      <c r="H403" s="196">
        <v>7</v>
      </c>
      <c r="I403" s="196">
        <v>0.63</v>
      </c>
      <c r="J403" s="196">
        <v>-0.63</v>
      </c>
      <c r="K403" s="196">
        <v>158.49</v>
      </c>
      <c r="L403" t="s">
        <v>142</v>
      </c>
      <c r="M403" s="44"/>
      <c r="N403" s="1"/>
      <c r="O403"/>
      <c r="P403"/>
      <c r="Q403" s="44"/>
      <c r="R403" s="1"/>
      <c r="S403"/>
      <c r="T403"/>
    </row>
    <row r="404" spans="1:20" ht="14.4" x14ac:dyDescent="0.3">
      <c r="A404">
        <v>395</v>
      </c>
      <c r="B404" s="1">
        <v>44197</v>
      </c>
      <c r="C404" t="s">
        <v>201</v>
      </c>
      <c r="D404" t="s">
        <v>225</v>
      </c>
      <c r="E404" t="s">
        <v>144</v>
      </c>
      <c r="F404" t="s">
        <v>93</v>
      </c>
      <c r="G404" s="45">
        <v>1.0900000000000001</v>
      </c>
      <c r="H404" s="196">
        <v>1.05</v>
      </c>
      <c r="I404" s="196">
        <v>0.09</v>
      </c>
      <c r="J404" s="196">
        <v>-0.09</v>
      </c>
      <c r="K404" s="196">
        <v>158.4</v>
      </c>
      <c r="L404" t="s">
        <v>142</v>
      </c>
      <c r="M404" s="44"/>
      <c r="N404" s="1"/>
      <c r="O404"/>
      <c r="P404"/>
      <c r="Q404" s="44"/>
      <c r="R404" s="1"/>
      <c r="S404"/>
      <c r="T404"/>
    </row>
    <row r="405" spans="1:20" ht="14.4" x14ac:dyDescent="0.3">
      <c r="A405">
        <v>396</v>
      </c>
      <c r="B405" s="1">
        <v>44197</v>
      </c>
      <c r="C405" t="s">
        <v>201</v>
      </c>
      <c r="D405" t="s">
        <v>225</v>
      </c>
      <c r="E405" t="s">
        <v>144</v>
      </c>
      <c r="F405" t="s">
        <v>93</v>
      </c>
      <c r="G405" s="45">
        <v>1.1000000000000001</v>
      </c>
      <c r="H405" s="196">
        <v>7</v>
      </c>
      <c r="I405" s="196">
        <v>0.7</v>
      </c>
      <c r="J405" s="196">
        <v>-0.7</v>
      </c>
      <c r="K405" s="196">
        <v>157.69999999999999</v>
      </c>
      <c r="L405" t="s">
        <v>142</v>
      </c>
      <c r="M405" s="44"/>
      <c r="N405" s="1"/>
      <c r="O405"/>
      <c r="P405"/>
      <c r="Q405" s="44"/>
      <c r="R405" s="1"/>
      <c r="S405"/>
      <c r="T405"/>
    </row>
    <row r="406" spans="1:20" ht="14.4" x14ac:dyDescent="0.3">
      <c r="A406">
        <v>397</v>
      </c>
      <c r="B406" s="1">
        <v>44197</v>
      </c>
      <c r="C406" t="s">
        <v>201</v>
      </c>
      <c r="D406" t="s">
        <v>225</v>
      </c>
      <c r="E406" t="s">
        <v>148</v>
      </c>
      <c r="F406" t="s">
        <v>93</v>
      </c>
      <c r="G406" s="45">
        <v>1.08</v>
      </c>
      <c r="H406" s="196">
        <v>31.71</v>
      </c>
      <c r="I406" s="196">
        <v>2.54</v>
      </c>
      <c r="J406" s="196">
        <v>-2.54</v>
      </c>
      <c r="K406" s="196">
        <v>155.16</v>
      </c>
      <c r="L406" t="s">
        <v>142</v>
      </c>
      <c r="M406" s="44"/>
      <c r="N406" s="1"/>
      <c r="O406"/>
      <c r="P406"/>
      <c r="Q406" s="44"/>
      <c r="R406" s="1"/>
      <c r="S406"/>
      <c r="T406"/>
    </row>
    <row r="407" spans="1:20" ht="14.4" x14ac:dyDescent="0.3">
      <c r="A407">
        <v>398</v>
      </c>
      <c r="B407" s="1">
        <v>44197</v>
      </c>
      <c r="C407" t="s">
        <v>201</v>
      </c>
      <c r="D407" t="s">
        <v>225</v>
      </c>
      <c r="E407" t="s">
        <v>143</v>
      </c>
      <c r="F407" t="s">
        <v>85</v>
      </c>
      <c r="G407" s="45">
        <v>1.0900000000000001</v>
      </c>
      <c r="H407" s="196">
        <v>7</v>
      </c>
      <c r="I407" s="196">
        <v>7</v>
      </c>
      <c r="J407" s="196">
        <v>0.63</v>
      </c>
      <c r="K407" s="196">
        <v>155.79</v>
      </c>
      <c r="L407" t="s">
        <v>142</v>
      </c>
      <c r="M407" s="44"/>
      <c r="N407" s="1"/>
      <c r="O407"/>
      <c r="P407"/>
      <c r="Q407" s="44"/>
      <c r="R407" s="1"/>
      <c r="S407"/>
      <c r="T407"/>
    </row>
    <row r="408" spans="1:20" ht="14.4" x14ac:dyDescent="0.3">
      <c r="A408">
        <v>399</v>
      </c>
      <c r="B408" s="1">
        <v>44197</v>
      </c>
      <c r="C408" t="s">
        <v>201</v>
      </c>
      <c r="D408" t="s">
        <v>225</v>
      </c>
      <c r="E408" t="s">
        <v>143</v>
      </c>
      <c r="F408" t="s">
        <v>85</v>
      </c>
      <c r="G408" s="45">
        <v>1.17</v>
      </c>
      <c r="H408" s="196">
        <v>7</v>
      </c>
      <c r="I408" s="196">
        <v>7</v>
      </c>
      <c r="J408" s="196">
        <v>1.02</v>
      </c>
      <c r="K408" s="196">
        <v>156.81</v>
      </c>
      <c r="L408" t="s">
        <v>142</v>
      </c>
      <c r="M408" s="44"/>
      <c r="N408" s="1"/>
      <c r="O408"/>
      <c r="P408"/>
      <c r="Q408" s="44"/>
      <c r="R408" s="1"/>
      <c r="S408"/>
      <c r="T408"/>
    </row>
    <row r="409" spans="1:20" ht="14.4" x14ac:dyDescent="0.3">
      <c r="A409">
        <v>400</v>
      </c>
      <c r="B409" s="1">
        <v>44197</v>
      </c>
      <c r="C409" t="s">
        <v>201</v>
      </c>
      <c r="D409" t="s">
        <v>225</v>
      </c>
      <c r="E409" t="s">
        <v>112</v>
      </c>
      <c r="F409" t="s">
        <v>93</v>
      </c>
      <c r="G409" s="45">
        <v>1.05</v>
      </c>
      <c r="H409" s="196">
        <v>7.1</v>
      </c>
      <c r="I409" s="196">
        <v>0.36</v>
      </c>
      <c r="J409" s="196">
        <v>-0.35</v>
      </c>
      <c r="K409" s="196">
        <v>156.46</v>
      </c>
      <c r="L409" t="s">
        <v>75</v>
      </c>
      <c r="M409" s="44"/>
      <c r="N409" s="1"/>
      <c r="O409"/>
      <c r="P409"/>
      <c r="Q409" s="44"/>
      <c r="R409" s="1"/>
      <c r="S409"/>
      <c r="T409"/>
    </row>
    <row r="410" spans="1:20" ht="14.4" x14ac:dyDescent="0.3">
      <c r="A410">
        <v>401</v>
      </c>
      <c r="B410" s="1">
        <v>44197</v>
      </c>
      <c r="C410" t="s">
        <v>201</v>
      </c>
      <c r="D410" t="s">
        <v>225</v>
      </c>
      <c r="E410" t="s">
        <v>95</v>
      </c>
      <c r="F410" t="s">
        <v>85</v>
      </c>
      <c r="G410" s="45">
        <v>1.08</v>
      </c>
      <c r="H410" s="196">
        <v>14</v>
      </c>
      <c r="I410" s="196">
        <v>14</v>
      </c>
      <c r="J410" s="196">
        <v>1.1200000000000001</v>
      </c>
      <c r="K410" s="196">
        <v>157.58000000000001</v>
      </c>
      <c r="L410" t="s">
        <v>75</v>
      </c>
      <c r="M410" s="44"/>
      <c r="N410" s="1"/>
      <c r="O410"/>
      <c r="P410"/>
      <c r="Q410" s="44"/>
      <c r="R410" s="1"/>
      <c r="S410"/>
      <c r="T410"/>
    </row>
    <row r="411" spans="1:20" ht="14.4" x14ac:dyDescent="0.3">
      <c r="A411">
        <v>402</v>
      </c>
      <c r="B411" s="1">
        <v>44197</v>
      </c>
      <c r="C411" t="s">
        <v>201</v>
      </c>
      <c r="D411" t="s">
        <v>225</v>
      </c>
      <c r="E411" t="s">
        <v>95</v>
      </c>
      <c r="F411" t="s">
        <v>85</v>
      </c>
      <c r="G411" s="45">
        <v>1.1000000000000001</v>
      </c>
      <c r="H411" s="196">
        <v>7</v>
      </c>
      <c r="I411" s="196">
        <v>7</v>
      </c>
      <c r="J411" s="196">
        <v>0.7</v>
      </c>
      <c r="K411" s="196">
        <v>158.28</v>
      </c>
      <c r="L411" t="s">
        <v>75</v>
      </c>
      <c r="M411" s="44"/>
      <c r="N411" s="1"/>
      <c r="O411"/>
      <c r="P411"/>
      <c r="Q411" s="44"/>
      <c r="R411" s="1"/>
      <c r="S411"/>
      <c r="T411"/>
    </row>
    <row r="412" spans="1:20" ht="14.4" x14ac:dyDescent="0.3">
      <c r="A412">
        <v>403</v>
      </c>
      <c r="B412" s="1">
        <v>44197</v>
      </c>
      <c r="C412" t="s">
        <v>201</v>
      </c>
      <c r="D412" t="s">
        <v>225</v>
      </c>
      <c r="E412" t="s">
        <v>95</v>
      </c>
      <c r="F412" t="s">
        <v>85</v>
      </c>
      <c r="G412" s="45">
        <v>1.1100000000000001</v>
      </c>
      <c r="H412" s="196">
        <v>10</v>
      </c>
      <c r="I412" s="196">
        <v>10</v>
      </c>
      <c r="J412" s="196">
        <v>1.1000000000000001</v>
      </c>
      <c r="K412" s="196">
        <v>159.38</v>
      </c>
      <c r="L412" t="s">
        <v>75</v>
      </c>
      <c r="M412" s="44"/>
      <c r="N412" s="1"/>
      <c r="O412"/>
      <c r="P412"/>
      <c r="Q412" s="44"/>
      <c r="R412" s="1"/>
      <c r="S412"/>
      <c r="T412"/>
    </row>
    <row r="413" spans="1:20" ht="14.4" x14ac:dyDescent="0.3">
      <c r="A413">
        <v>404</v>
      </c>
      <c r="B413" s="1">
        <v>44197</v>
      </c>
      <c r="C413" t="s">
        <v>201</v>
      </c>
      <c r="D413" t="s">
        <v>225</v>
      </c>
      <c r="E413" t="s">
        <v>95</v>
      </c>
      <c r="F413" t="s">
        <v>85</v>
      </c>
      <c r="G413" s="45">
        <v>1.0900000000000001</v>
      </c>
      <c r="H413" s="196">
        <v>7</v>
      </c>
      <c r="I413" s="196">
        <v>7</v>
      </c>
      <c r="J413" s="196">
        <v>0.63</v>
      </c>
      <c r="K413" s="196">
        <v>160.01</v>
      </c>
      <c r="L413" t="s">
        <v>75</v>
      </c>
      <c r="M413" s="44"/>
      <c r="N413" s="1"/>
      <c r="O413"/>
      <c r="P413"/>
      <c r="Q413" s="44"/>
      <c r="R413" s="1"/>
      <c r="S413"/>
      <c r="T413"/>
    </row>
    <row r="414" spans="1:20" ht="14.4" x14ac:dyDescent="0.3">
      <c r="A414">
        <v>405</v>
      </c>
      <c r="B414" s="1">
        <v>44197</v>
      </c>
      <c r="C414" t="s">
        <v>201</v>
      </c>
      <c r="D414" t="s">
        <v>225</v>
      </c>
      <c r="E414" t="s">
        <v>112</v>
      </c>
      <c r="F414" t="s">
        <v>93</v>
      </c>
      <c r="G414" s="45">
        <v>1.06</v>
      </c>
      <c r="H414" s="196">
        <v>7</v>
      </c>
      <c r="I414" s="196">
        <v>0.42</v>
      </c>
      <c r="J414" s="196">
        <v>-0.42</v>
      </c>
      <c r="K414" s="196">
        <v>159.59</v>
      </c>
      <c r="L414" t="s">
        <v>75</v>
      </c>
      <c r="M414" s="44"/>
      <c r="N414" s="1"/>
      <c r="O414"/>
      <c r="P414"/>
      <c r="Q414" s="44"/>
      <c r="R414" s="1"/>
      <c r="S414"/>
      <c r="T414"/>
    </row>
    <row r="415" spans="1:20" ht="14.4" x14ac:dyDescent="0.3">
      <c r="A415">
        <v>406</v>
      </c>
      <c r="B415" s="1">
        <v>44197</v>
      </c>
      <c r="C415" t="s">
        <v>201</v>
      </c>
      <c r="D415" t="s">
        <v>225</v>
      </c>
      <c r="E415" t="s">
        <v>112</v>
      </c>
      <c r="F415" t="s">
        <v>93</v>
      </c>
      <c r="G415" s="45">
        <v>1.1100000000000001</v>
      </c>
      <c r="H415" s="196">
        <v>7.05</v>
      </c>
      <c r="I415" s="196">
        <v>0.78</v>
      </c>
      <c r="J415" s="196">
        <v>-0.78</v>
      </c>
      <c r="K415" s="196">
        <v>158.81</v>
      </c>
      <c r="L415" t="s">
        <v>75</v>
      </c>
      <c r="M415" s="44"/>
      <c r="N415" s="1"/>
      <c r="O415"/>
      <c r="P415"/>
      <c r="Q415" s="44"/>
      <c r="R415" s="1"/>
      <c r="S415"/>
      <c r="T415"/>
    </row>
    <row r="416" spans="1:20" ht="14.4" x14ac:dyDescent="0.3">
      <c r="A416">
        <v>407</v>
      </c>
      <c r="B416" s="1">
        <v>44197</v>
      </c>
      <c r="C416" t="s">
        <v>201</v>
      </c>
      <c r="D416" t="s">
        <v>225</v>
      </c>
      <c r="E416" t="s">
        <v>112</v>
      </c>
      <c r="F416" t="s">
        <v>93</v>
      </c>
      <c r="G416" s="45">
        <v>1.07</v>
      </c>
      <c r="H416" s="196">
        <v>7</v>
      </c>
      <c r="I416" s="196">
        <v>0.49</v>
      </c>
      <c r="J416" s="196">
        <v>-0.49</v>
      </c>
      <c r="K416" s="196">
        <v>158.32</v>
      </c>
      <c r="L416" t="s">
        <v>75</v>
      </c>
      <c r="M416" s="44"/>
      <c r="N416" s="1"/>
      <c r="O416"/>
      <c r="P416"/>
      <c r="Q416" s="44"/>
      <c r="R416" s="1"/>
      <c r="S416"/>
      <c r="T416"/>
    </row>
    <row r="417" spans="1:20" ht="14.4" x14ac:dyDescent="0.3">
      <c r="A417">
        <v>408</v>
      </c>
      <c r="B417" s="1">
        <v>44197</v>
      </c>
      <c r="C417" t="s">
        <v>201</v>
      </c>
      <c r="D417" t="s">
        <v>225</v>
      </c>
      <c r="E417" t="s">
        <v>112</v>
      </c>
      <c r="F417" t="s">
        <v>93</v>
      </c>
      <c r="G417" s="45">
        <v>1.08</v>
      </c>
      <c r="H417" s="196">
        <v>7</v>
      </c>
      <c r="I417" s="196">
        <v>0.56000000000000005</v>
      </c>
      <c r="J417" s="196">
        <v>-0.56000000000000005</v>
      </c>
      <c r="K417" s="196">
        <v>157.76</v>
      </c>
      <c r="L417" t="s">
        <v>75</v>
      </c>
      <c r="M417" s="44"/>
      <c r="N417" s="1"/>
      <c r="O417"/>
      <c r="P417"/>
      <c r="Q417" s="44"/>
      <c r="R417" s="1"/>
      <c r="S417"/>
      <c r="T417"/>
    </row>
    <row r="418" spans="1:20" ht="14.4" x14ac:dyDescent="0.3">
      <c r="A418">
        <v>409</v>
      </c>
      <c r="B418" s="1">
        <v>44197</v>
      </c>
      <c r="C418" t="s">
        <v>201</v>
      </c>
      <c r="D418" t="s">
        <v>225</v>
      </c>
      <c r="E418" t="s">
        <v>112</v>
      </c>
      <c r="F418" t="s">
        <v>93</v>
      </c>
      <c r="G418" s="45">
        <v>1.0900000000000001</v>
      </c>
      <c r="H418" s="196">
        <v>10.1</v>
      </c>
      <c r="I418" s="196">
        <v>0.91</v>
      </c>
      <c r="J418" s="196">
        <v>-0.91</v>
      </c>
      <c r="K418" s="196">
        <v>156.85</v>
      </c>
      <c r="L418" t="s">
        <v>75</v>
      </c>
      <c r="M418" s="44"/>
      <c r="N418" s="1"/>
      <c r="O418"/>
      <c r="P418"/>
      <c r="Q418" s="44"/>
      <c r="R418" s="1"/>
      <c r="S418"/>
      <c r="T418"/>
    </row>
    <row r="419" spans="1:20" ht="14.4" x14ac:dyDescent="0.3">
      <c r="A419">
        <v>410</v>
      </c>
      <c r="B419" s="1">
        <v>44197</v>
      </c>
      <c r="C419" t="s">
        <v>201</v>
      </c>
      <c r="D419" t="s">
        <v>225</v>
      </c>
      <c r="E419" t="s">
        <v>95</v>
      </c>
      <c r="F419" t="s">
        <v>85</v>
      </c>
      <c r="G419" s="45">
        <v>1.1299999999999999</v>
      </c>
      <c r="H419" s="196">
        <v>7</v>
      </c>
      <c r="I419" s="196">
        <v>7</v>
      </c>
      <c r="J419" s="196">
        <v>0.87</v>
      </c>
      <c r="K419" s="196">
        <v>157.72</v>
      </c>
      <c r="L419" t="s">
        <v>75</v>
      </c>
      <c r="M419" s="44"/>
      <c r="N419" s="1"/>
      <c r="O419"/>
      <c r="P419"/>
      <c r="Q419" s="44"/>
      <c r="R419" s="1"/>
      <c r="S419"/>
      <c r="T419"/>
    </row>
    <row r="420" spans="1:20" ht="14.4" x14ac:dyDescent="0.3">
      <c r="A420">
        <v>411</v>
      </c>
      <c r="B420" s="1">
        <v>44197</v>
      </c>
      <c r="C420" t="s">
        <v>201</v>
      </c>
      <c r="D420" t="s">
        <v>225</v>
      </c>
      <c r="E420" t="s">
        <v>143</v>
      </c>
      <c r="F420" t="s">
        <v>85</v>
      </c>
      <c r="G420" s="45">
        <v>1.0900000000000001</v>
      </c>
      <c r="H420" s="196">
        <v>7</v>
      </c>
      <c r="I420" s="196">
        <v>7</v>
      </c>
      <c r="J420" s="196">
        <v>0.63</v>
      </c>
      <c r="K420" s="196">
        <v>158.35</v>
      </c>
      <c r="L420" t="s">
        <v>73</v>
      </c>
      <c r="M420" s="44"/>
      <c r="N420" s="1"/>
      <c r="O420"/>
      <c r="P420"/>
      <c r="Q420" s="44"/>
      <c r="R420" s="1"/>
      <c r="S420"/>
      <c r="T420"/>
    </row>
    <row r="421" spans="1:20" ht="14.4" x14ac:dyDescent="0.3">
      <c r="A421">
        <v>412</v>
      </c>
      <c r="B421" s="1">
        <v>44197</v>
      </c>
      <c r="C421" t="s">
        <v>201</v>
      </c>
      <c r="D421" t="s">
        <v>225</v>
      </c>
      <c r="E421" t="s">
        <v>143</v>
      </c>
      <c r="F421" t="s">
        <v>85</v>
      </c>
      <c r="G421" s="45">
        <v>1.06</v>
      </c>
      <c r="H421" s="196">
        <v>7</v>
      </c>
      <c r="I421" s="196">
        <v>7</v>
      </c>
      <c r="J421" s="196">
        <v>0.42</v>
      </c>
      <c r="K421" s="196">
        <v>158.77000000000001</v>
      </c>
      <c r="L421" t="s">
        <v>73</v>
      </c>
      <c r="M421" s="44"/>
      <c r="N421" s="1"/>
      <c r="O421"/>
      <c r="P421"/>
      <c r="Q421" s="44"/>
      <c r="R421" s="1"/>
      <c r="S421"/>
      <c r="T421"/>
    </row>
    <row r="422" spans="1:20" ht="14.4" x14ac:dyDescent="0.3">
      <c r="A422">
        <v>413</v>
      </c>
      <c r="B422" s="1">
        <v>44197</v>
      </c>
      <c r="C422" t="s">
        <v>201</v>
      </c>
      <c r="D422" t="s">
        <v>225</v>
      </c>
      <c r="E422" t="s">
        <v>143</v>
      </c>
      <c r="F422" t="s">
        <v>85</v>
      </c>
      <c r="G422" s="45">
        <v>1.05</v>
      </c>
      <c r="H422" s="196">
        <v>7</v>
      </c>
      <c r="I422" s="196">
        <v>7</v>
      </c>
      <c r="J422" s="196">
        <v>0.35</v>
      </c>
      <c r="K422" s="196">
        <v>159.12</v>
      </c>
      <c r="L422" t="s">
        <v>73</v>
      </c>
      <c r="M422" s="44"/>
      <c r="N422" s="1"/>
      <c r="O422"/>
      <c r="P422"/>
      <c r="Q422" s="44"/>
      <c r="R422" s="1"/>
      <c r="S422"/>
      <c r="T422"/>
    </row>
    <row r="423" spans="1:20" ht="14.4" x14ac:dyDescent="0.3">
      <c r="A423">
        <v>414</v>
      </c>
      <c r="B423" s="1">
        <v>44197</v>
      </c>
      <c r="C423" t="s">
        <v>201</v>
      </c>
      <c r="D423" t="s">
        <v>225</v>
      </c>
      <c r="E423" t="s">
        <v>148</v>
      </c>
      <c r="F423" t="s">
        <v>93</v>
      </c>
      <c r="G423" s="45">
        <v>1.07</v>
      </c>
      <c r="H423" s="196">
        <v>8</v>
      </c>
      <c r="I423" s="196">
        <v>0.56000000000000005</v>
      </c>
      <c r="J423" s="196">
        <v>-0.56000000000000005</v>
      </c>
      <c r="K423" s="196">
        <v>158.56</v>
      </c>
      <c r="L423" t="s">
        <v>73</v>
      </c>
      <c r="M423" s="44"/>
      <c r="N423" s="1"/>
      <c r="O423"/>
      <c r="P423"/>
      <c r="Q423" s="44"/>
      <c r="R423" s="1"/>
      <c r="S423"/>
      <c r="T423"/>
    </row>
    <row r="424" spans="1:20" ht="14.4" x14ac:dyDescent="0.3">
      <c r="A424">
        <v>415</v>
      </c>
      <c r="B424" s="1">
        <v>44197</v>
      </c>
      <c r="C424" t="s">
        <v>201</v>
      </c>
      <c r="D424" t="s">
        <v>225</v>
      </c>
      <c r="E424" t="s">
        <v>143</v>
      </c>
      <c r="F424" t="s">
        <v>85</v>
      </c>
      <c r="G424" s="45">
        <v>1.06</v>
      </c>
      <c r="H424" s="196">
        <v>7</v>
      </c>
      <c r="I424" s="196">
        <v>7</v>
      </c>
      <c r="J424" s="196">
        <v>0.42</v>
      </c>
      <c r="K424" s="196">
        <v>158.97999999999999</v>
      </c>
      <c r="L424" t="s">
        <v>73</v>
      </c>
      <c r="M424" s="44"/>
      <c r="N424" s="1"/>
      <c r="O424"/>
      <c r="P424"/>
      <c r="Q424" s="44"/>
      <c r="R424" s="1"/>
      <c r="S424"/>
      <c r="T424"/>
    </row>
    <row r="425" spans="1:20" ht="14.4" x14ac:dyDescent="0.3">
      <c r="A425">
        <v>416</v>
      </c>
      <c r="B425" s="1">
        <v>44197</v>
      </c>
      <c r="C425" t="s">
        <v>201</v>
      </c>
      <c r="D425" t="s">
        <v>225</v>
      </c>
      <c r="E425" t="s">
        <v>144</v>
      </c>
      <c r="F425" t="s">
        <v>93</v>
      </c>
      <c r="G425" s="45">
        <v>1.02</v>
      </c>
      <c r="H425" s="196">
        <v>16.940000000000001</v>
      </c>
      <c r="I425" s="196">
        <v>0.34</v>
      </c>
      <c r="J425" s="196">
        <v>-0.34</v>
      </c>
      <c r="K425" s="196">
        <v>158.63999999999999</v>
      </c>
      <c r="L425" t="s">
        <v>73</v>
      </c>
      <c r="M425" s="44"/>
      <c r="N425" s="1"/>
      <c r="O425"/>
      <c r="P425"/>
      <c r="Q425" s="44"/>
      <c r="R425" s="1"/>
      <c r="S425"/>
      <c r="T425"/>
    </row>
    <row r="426" spans="1:20" ht="14.4" x14ac:dyDescent="0.3">
      <c r="A426">
        <v>417</v>
      </c>
      <c r="B426" s="1">
        <v>44197</v>
      </c>
      <c r="C426" t="s">
        <v>201</v>
      </c>
      <c r="D426" t="s">
        <v>225</v>
      </c>
      <c r="E426" t="s">
        <v>143</v>
      </c>
      <c r="F426" t="s">
        <v>85</v>
      </c>
      <c r="G426" s="45">
        <v>1.04</v>
      </c>
      <c r="H426" s="196">
        <v>7</v>
      </c>
      <c r="I426" s="196">
        <v>7</v>
      </c>
      <c r="J426" s="196">
        <v>0.28000000000000003</v>
      </c>
      <c r="K426" s="196">
        <v>158.91999999999999</v>
      </c>
      <c r="L426" t="s">
        <v>73</v>
      </c>
      <c r="M426" s="44"/>
      <c r="N426" s="1"/>
      <c r="O426"/>
      <c r="P426"/>
      <c r="Q426" s="44"/>
      <c r="R426" s="1"/>
      <c r="S426"/>
      <c r="T426"/>
    </row>
    <row r="427" spans="1:20" ht="14.4" x14ac:dyDescent="0.3">
      <c r="A427">
        <v>418</v>
      </c>
      <c r="B427" s="1">
        <v>44197</v>
      </c>
      <c r="C427" t="s">
        <v>201</v>
      </c>
      <c r="D427" t="s">
        <v>225</v>
      </c>
      <c r="E427" t="s">
        <v>144</v>
      </c>
      <c r="F427" t="s">
        <v>93</v>
      </c>
      <c r="G427" s="45">
        <v>1.01</v>
      </c>
      <c r="H427" s="196">
        <v>11.06</v>
      </c>
      <c r="I427" s="196">
        <v>0.11</v>
      </c>
      <c r="J427" s="196">
        <v>-0.15</v>
      </c>
      <c r="K427" s="196">
        <v>158.77000000000001</v>
      </c>
      <c r="L427" t="s">
        <v>73</v>
      </c>
      <c r="M427" s="44"/>
      <c r="N427" s="1"/>
      <c r="O427"/>
      <c r="P427"/>
      <c r="Q427" s="44"/>
      <c r="R427" s="1"/>
      <c r="S427"/>
      <c r="T427"/>
    </row>
    <row r="428" spans="1:20" ht="14.4" x14ac:dyDescent="0.3">
      <c r="A428">
        <v>419</v>
      </c>
      <c r="B428" s="1">
        <v>44197</v>
      </c>
      <c r="C428" t="s">
        <v>201</v>
      </c>
      <c r="D428" t="s">
        <v>225</v>
      </c>
      <c r="E428" t="s">
        <v>113</v>
      </c>
      <c r="F428" t="s">
        <v>85</v>
      </c>
      <c r="G428" s="45">
        <v>1.02</v>
      </c>
      <c r="H428" s="196">
        <v>7</v>
      </c>
      <c r="I428" s="196">
        <v>7</v>
      </c>
      <c r="J428" s="196">
        <v>0.13</v>
      </c>
      <c r="K428" s="196">
        <v>158.9</v>
      </c>
      <c r="L428" t="s">
        <v>77</v>
      </c>
      <c r="M428" s="44"/>
      <c r="N428" s="1"/>
      <c r="O428"/>
      <c r="P428"/>
      <c r="Q428" s="44"/>
      <c r="R428" s="1"/>
      <c r="S428"/>
      <c r="T428"/>
    </row>
    <row r="429" spans="1:20" ht="14.4" x14ac:dyDescent="0.3">
      <c r="A429">
        <v>420</v>
      </c>
      <c r="B429" s="1">
        <v>44197</v>
      </c>
      <c r="C429" t="s">
        <v>181</v>
      </c>
      <c r="D429" t="s">
        <v>226</v>
      </c>
      <c r="E429" t="s">
        <v>95</v>
      </c>
      <c r="F429" t="s">
        <v>85</v>
      </c>
      <c r="G429" s="45">
        <v>1.07</v>
      </c>
      <c r="H429" s="196">
        <v>7</v>
      </c>
      <c r="I429" s="196">
        <v>7</v>
      </c>
      <c r="J429" s="196">
        <v>0.49</v>
      </c>
      <c r="K429" s="196">
        <v>159.38999999999999</v>
      </c>
      <c r="L429" t="s">
        <v>60</v>
      </c>
      <c r="M429" s="44"/>
      <c r="N429" s="1"/>
      <c r="O429"/>
      <c r="P429"/>
      <c r="Q429" s="44"/>
      <c r="R429" s="1"/>
      <c r="S429"/>
      <c r="T429"/>
    </row>
    <row r="430" spans="1:20" ht="14.4" x14ac:dyDescent="0.3">
      <c r="A430">
        <v>421</v>
      </c>
      <c r="B430" s="1">
        <v>44197</v>
      </c>
      <c r="C430" t="s">
        <v>181</v>
      </c>
      <c r="D430" t="s">
        <v>226</v>
      </c>
      <c r="E430" t="s">
        <v>112</v>
      </c>
      <c r="F430" t="s">
        <v>93</v>
      </c>
      <c r="G430" s="45">
        <v>1.03</v>
      </c>
      <c r="H430" s="196">
        <v>7.05</v>
      </c>
      <c r="I430" s="196">
        <v>0.21</v>
      </c>
      <c r="J430" s="196">
        <v>-0.22</v>
      </c>
      <c r="K430" s="196">
        <v>159.16999999999999</v>
      </c>
      <c r="L430" t="s">
        <v>60</v>
      </c>
      <c r="M430" s="44"/>
      <c r="N430" s="1"/>
      <c r="O430"/>
      <c r="P430"/>
      <c r="Q430" s="44"/>
      <c r="R430" s="1"/>
      <c r="S430"/>
      <c r="T430"/>
    </row>
    <row r="431" spans="1:20" ht="14.4" x14ac:dyDescent="0.3">
      <c r="A431">
        <v>422</v>
      </c>
      <c r="B431" s="1">
        <v>44197</v>
      </c>
      <c r="C431" t="s">
        <v>181</v>
      </c>
      <c r="D431" t="s">
        <v>226</v>
      </c>
      <c r="E431" t="s">
        <v>143</v>
      </c>
      <c r="F431" t="s">
        <v>85</v>
      </c>
      <c r="G431" s="45">
        <v>1.34</v>
      </c>
      <c r="H431" s="196">
        <v>7</v>
      </c>
      <c r="I431" s="196">
        <v>7</v>
      </c>
      <c r="J431" s="196">
        <v>2.38</v>
      </c>
      <c r="K431" s="196">
        <v>161.55000000000001</v>
      </c>
      <c r="L431" t="s">
        <v>142</v>
      </c>
      <c r="M431" s="44"/>
      <c r="N431" s="1"/>
      <c r="O431"/>
      <c r="P431"/>
      <c r="Q431" s="44"/>
      <c r="R431" s="1"/>
      <c r="S431"/>
      <c r="T431"/>
    </row>
    <row r="432" spans="1:20" ht="14.4" x14ac:dyDescent="0.3">
      <c r="A432">
        <v>423</v>
      </c>
      <c r="B432" s="1">
        <v>44197</v>
      </c>
      <c r="C432" t="s">
        <v>181</v>
      </c>
      <c r="D432" t="s">
        <v>226</v>
      </c>
      <c r="E432" t="s">
        <v>144</v>
      </c>
      <c r="F432" t="s">
        <v>93</v>
      </c>
      <c r="G432" s="45">
        <v>1.2</v>
      </c>
      <c r="H432" s="196">
        <v>7.3</v>
      </c>
      <c r="I432" s="196">
        <v>1.46</v>
      </c>
      <c r="J432" s="196">
        <v>-1.5</v>
      </c>
      <c r="K432" s="196">
        <v>160.05000000000001</v>
      </c>
      <c r="L432" t="s">
        <v>142</v>
      </c>
      <c r="M432" s="44"/>
      <c r="N432" s="1"/>
      <c r="O432"/>
      <c r="P432"/>
      <c r="Q432" s="44"/>
      <c r="R432" s="1"/>
      <c r="S432"/>
      <c r="T432"/>
    </row>
    <row r="433" spans="1:20" ht="14.4" x14ac:dyDescent="0.3">
      <c r="A433">
        <v>424</v>
      </c>
      <c r="B433" s="1">
        <v>44197</v>
      </c>
      <c r="C433" t="s">
        <v>181</v>
      </c>
      <c r="D433" t="s">
        <v>227</v>
      </c>
      <c r="E433" t="s">
        <v>143</v>
      </c>
      <c r="F433" t="s">
        <v>85</v>
      </c>
      <c r="G433" s="45">
        <v>1.34</v>
      </c>
      <c r="H433" s="196">
        <v>7</v>
      </c>
      <c r="I433" s="196">
        <v>7</v>
      </c>
      <c r="J433" s="196">
        <v>2.38</v>
      </c>
      <c r="K433" s="196">
        <v>162.43</v>
      </c>
      <c r="L433" t="s">
        <v>142</v>
      </c>
      <c r="M433" s="44"/>
      <c r="N433" s="1"/>
      <c r="O433"/>
      <c r="P433"/>
      <c r="Q433" s="44"/>
      <c r="R433" s="1"/>
      <c r="S433"/>
      <c r="T433"/>
    </row>
    <row r="434" spans="1:20" ht="14.4" x14ac:dyDescent="0.3">
      <c r="A434">
        <v>425</v>
      </c>
      <c r="B434" s="1">
        <v>44197</v>
      </c>
      <c r="C434" t="s">
        <v>181</v>
      </c>
      <c r="D434" t="s">
        <v>227</v>
      </c>
      <c r="E434" t="s">
        <v>144</v>
      </c>
      <c r="F434" t="s">
        <v>93</v>
      </c>
      <c r="G434" s="45">
        <v>1.2</v>
      </c>
      <c r="H434" s="196">
        <v>7.3</v>
      </c>
      <c r="I434" s="196">
        <v>1.46</v>
      </c>
      <c r="J434" s="196">
        <v>-1.5</v>
      </c>
      <c r="K434" s="196">
        <v>160.93</v>
      </c>
      <c r="L434" t="s">
        <v>142</v>
      </c>
      <c r="M434" s="44"/>
      <c r="N434" s="1"/>
      <c r="O434"/>
      <c r="P434"/>
      <c r="Q434" s="44"/>
      <c r="R434" s="1"/>
      <c r="S434"/>
      <c r="T434"/>
    </row>
    <row r="435" spans="1:20" ht="14.4" x14ac:dyDescent="0.3">
      <c r="A435">
        <v>426</v>
      </c>
      <c r="B435" s="1">
        <v>44197</v>
      </c>
      <c r="C435" t="s">
        <v>181</v>
      </c>
      <c r="D435" t="s">
        <v>227</v>
      </c>
      <c r="E435" t="s">
        <v>112</v>
      </c>
      <c r="F435" t="s">
        <v>93</v>
      </c>
      <c r="G435" s="45">
        <v>1.03</v>
      </c>
      <c r="H435" s="196">
        <v>7.05</v>
      </c>
      <c r="I435" s="196">
        <v>0.21</v>
      </c>
      <c r="J435" s="196">
        <v>-0.21</v>
      </c>
      <c r="K435" s="196">
        <v>160.72</v>
      </c>
      <c r="L435" t="s">
        <v>60</v>
      </c>
      <c r="M435" s="44"/>
      <c r="N435" s="1"/>
      <c r="O435"/>
      <c r="P435"/>
      <c r="Q435" s="44"/>
      <c r="R435" s="1"/>
      <c r="S435"/>
      <c r="T435"/>
    </row>
    <row r="436" spans="1:20" ht="14.4" x14ac:dyDescent="0.3">
      <c r="A436">
        <v>427</v>
      </c>
      <c r="B436" s="1">
        <v>44197</v>
      </c>
      <c r="C436" t="s">
        <v>181</v>
      </c>
      <c r="D436" t="s">
        <v>227</v>
      </c>
      <c r="E436" t="s">
        <v>95</v>
      </c>
      <c r="F436" t="s">
        <v>85</v>
      </c>
      <c r="G436" s="45">
        <v>1.07</v>
      </c>
      <c r="H436" s="196">
        <v>7</v>
      </c>
      <c r="I436" s="196">
        <v>7</v>
      </c>
      <c r="J436" s="196">
        <v>0.48</v>
      </c>
      <c r="K436" s="196">
        <v>161.19999999999999</v>
      </c>
      <c r="L436" t="s">
        <v>60</v>
      </c>
      <c r="M436" s="44"/>
      <c r="N436" s="1"/>
      <c r="O436"/>
      <c r="P436"/>
      <c r="Q436" s="44"/>
      <c r="R436" s="1"/>
      <c r="S436"/>
      <c r="T436"/>
    </row>
    <row r="437" spans="1:20" ht="14.4" x14ac:dyDescent="0.3">
      <c r="A437">
        <v>428</v>
      </c>
      <c r="B437" s="1">
        <v>44197</v>
      </c>
      <c r="C437" t="s">
        <v>181</v>
      </c>
      <c r="D437" t="s">
        <v>227</v>
      </c>
      <c r="E437" t="s">
        <v>94</v>
      </c>
      <c r="F437" t="s">
        <v>93</v>
      </c>
      <c r="G437" s="45">
        <v>1.08</v>
      </c>
      <c r="H437" s="196">
        <v>7</v>
      </c>
      <c r="I437" s="196">
        <v>0.56000000000000005</v>
      </c>
      <c r="J437" s="196">
        <v>-0.56000000000000005</v>
      </c>
      <c r="K437" s="196">
        <v>160.63999999999999</v>
      </c>
      <c r="L437" t="s">
        <v>77</v>
      </c>
      <c r="M437" s="44"/>
      <c r="N437" s="1"/>
      <c r="O437"/>
      <c r="P437"/>
      <c r="Q437" s="44"/>
      <c r="R437" s="1"/>
      <c r="S437"/>
      <c r="T437"/>
    </row>
    <row r="438" spans="1:20" ht="14.4" x14ac:dyDescent="0.3">
      <c r="A438">
        <v>429</v>
      </c>
      <c r="B438" s="1">
        <v>44197</v>
      </c>
      <c r="C438" t="s">
        <v>181</v>
      </c>
      <c r="D438" t="s">
        <v>227</v>
      </c>
      <c r="E438" t="s">
        <v>113</v>
      </c>
      <c r="F438" t="s">
        <v>85</v>
      </c>
      <c r="G438" s="45">
        <v>1.0900000000000001</v>
      </c>
      <c r="H438" s="196">
        <v>14</v>
      </c>
      <c r="I438" s="196">
        <v>14</v>
      </c>
      <c r="J438" s="196">
        <v>1.26</v>
      </c>
      <c r="K438" s="196">
        <v>161.9</v>
      </c>
      <c r="L438" t="s">
        <v>77</v>
      </c>
      <c r="M438" s="44"/>
      <c r="N438" s="1"/>
      <c r="O438"/>
      <c r="P438"/>
      <c r="Q438" s="44"/>
      <c r="R438" s="1"/>
      <c r="S438"/>
      <c r="T438"/>
    </row>
    <row r="439" spans="1:20" ht="14.4" x14ac:dyDescent="0.3">
      <c r="A439">
        <v>430</v>
      </c>
      <c r="B439" s="1">
        <v>44197</v>
      </c>
      <c r="C439" t="s">
        <v>181</v>
      </c>
      <c r="D439" t="s">
        <v>227</v>
      </c>
      <c r="E439" t="s">
        <v>94</v>
      </c>
      <c r="F439" t="s">
        <v>93</v>
      </c>
      <c r="G439" s="45">
        <v>1.06</v>
      </c>
      <c r="H439" s="196">
        <v>14.2</v>
      </c>
      <c r="I439" s="196">
        <v>0.85</v>
      </c>
      <c r="J439" s="196">
        <v>-0.85</v>
      </c>
      <c r="K439" s="196">
        <v>161.05000000000001</v>
      </c>
      <c r="L439" t="s">
        <v>77</v>
      </c>
      <c r="M439" s="44"/>
      <c r="N439" s="1"/>
      <c r="O439"/>
      <c r="P439"/>
      <c r="Q439" s="44"/>
      <c r="R439" s="1"/>
      <c r="S439"/>
      <c r="T439"/>
    </row>
    <row r="440" spans="1:20" ht="14.4" x14ac:dyDescent="0.3">
      <c r="A440">
        <v>431</v>
      </c>
      <c r="B440" s="1">
        <v>44197</v>
      </c>
      <c r="C440" t="s">
        <v>181</v>
      </c>
      <c r="D440" t="s">
        <v>227</v>
      </c>
      <c r="E440" t="s">
        <v>113</v>
      </c>
      <c r="F440" t="s">
        <v>85</v>
      </c>
      <c r="G440" s="45">
        <v>1.08</v>
      </c>
      <c r="H440" s="196">
        <v>14</v>
      </c>
      <c r="I440" s="196">
        <v>14</v>
      </c>
      <c r="J440" s="196">
        <v>1.1599999999999999</v>
      </c>
      <c r="K440" s="196">
        <v>162.21</v>
      </c>
      <c r="L440" t="s">
        <v>77</v>
      </c>
      <c r="M440" s="44"/>
      <c r="N440" s="1"/>
      <c r="O440"/>
      <c r="P440"/>
      <c r="Q440" s="44"/>
      <c r="R440" s="1"/>
      <c r="S440"/>
      <c r="T440"/>
    </row>
    <row r="441" spans="1:20" ht="14.4" x14ac:dyDescent="0.3">
      <c r="A441">
        <v>432</v>
      </c>
      <c r="B441" s="1">
        <v>44197</v>
      </c>
      <c r="C441" t="s">
        <v>181</v>
      </c>
      <c r="D441" t="s">
        <v>227</v>
      </c>
      <c r="E441" t="s">
        <v>94</v>
      </c>
      <c r="F441" t="s">
        <v>93</v>
      </c>
      <c r="G441" s="45">
        <v>1.05</v>
      </c>
      <c r="H441" s="196">
        <v>7.05</v>
      </c>
      <c r="I441" s="196">
        <v>0.35</v>
      </c>
      <c r="J441" s="196">
        <v>-0.35</v>
      </c>
      <c r="K441" s="196">
        <v>161.86000000000001</v>
      </c>
      <c r="L441" t="s">
        <v>77</v>
      </c>
      <c r="M441" s="44"/>
      <c r="N441" s="1"/>
      <c r="O441"/>
      <c r="P441"/>
      <c r="Q441" s="44"/>
      <c r="R441" s="1"/>
      <c r="S441"/>
      <c r="T441"/>
    </row>
    <row r="442" spans="1:20" ht="14.4" x14ac:dyDescent="0.3">
      <c r="A442">
        <v>433</v>
      </c>
      <c r="B442" s="1">
        <v>44197</v>
      </c>
      <c r="C442" t="s">
        <v>181</v>
      </c>
      <c r="D442" t="s">
        <v>227</v>
      </c>
      <c r="E442" t="s">
        <v>94</v>
      </c>
      <c r="F442" t="s">
        <v>93</v>
      </c>
      <c r="G442" s="45">
        <v>1.07</v>
      </c>
      <c r="H442" s="196">
        <v>7.05</v>
      </c>
      <c r="I442" s="196">
        <v>0.49</v>
      </c>
      <c r="J442" s="196">
        <v>-0.49</v>
      </c>
      <c r="K442" s="196">
        <v>161.37</v>
      </c>
      <c r="L442" t="s">
        <v>77</v>
      </c>
      <c r="M442" s="44"/>
      <c r="N442" s="1"/>
      <c r="O442"/>
      <c r="P442"/>
      <c r="Q442" s="44"/>
      <c r="R442" s="1"/>
      <c r="S442"/>
      <c r="T442"/>
    </row>
    <row r="443" spans="1:20" ht="14.4" x14ac:dyDescent="0.3">
      <c r="A443">
        <v>434</v>
      </c>
      <c r="B443" s="1">
        <v>44197</v>
      </c>
      <c r="C443" t="s">
        <v>181</v>
      </c>
      <c r="D443" t="s">
        <v>227</v>
      </c>
      <c r="E443" t="s">
        <v>113</v>
      </c>
      <c r="F443" t="s">
        <v>85</v>
      </c>
      <c r="G443" s="45">
        <v>1.1000000000000001</v>
      </c>
      <c r="H443" s="196">
        <v>7</v>
      </c>
      <c r="I443" s="196">
        <v>7</v>
      </c>
      <c r="J443" s="196">
        <v>0.67</v>
      </c>
      <c r="K443" s="196">
        <v>162.04</v>
      </c>
      <c r="L443" t="s">
        <v>77</v>
      </c>
      <c r="M443" s="44"/>
      <c r="N443" s="1"/>
      <c r="O443"/>
      <c r="P443"/>
      <c r="Q443" s="44"/>
      <c r="R443" s="1"/>
      <c r="S443"/>
      <c r="T443"/>
    </row>
    <row r="444" spans="1:20" ht="14.4" x14ac:dyDescent="0.3">
      <c r="A444">
        <v>435</v>
      </c>
      <c r="B444" s="1">
        <v>44197</v>
      </c>
      <c r="C444" t="s">
        <v>181</v>
      </c>
      <c r="D444" t="s">
        <v>227</v>
      </c>
      <c r="E444" t="s">
        <v>97</v>
      </c>
      <c r="F444" t="s">
        <v>85</v>
      </c>
      <c r="G444" s="45">
        <v>1.03</v>
      </c>
      <c r="H444" s="196">
        <v>7</v>
      </c>
      <c r="I444" s="196">
        <v>7</v>
      </c>
      <c r="J444" s="196">
        <v>0.2</v>
      </c>
      <c r="K444" s="196">
        <v>162.24</v>
      </c>
      <c r="L444" t="s">
        <v>79</v>
      </c>
      <c r="M444" s="44"/>
      <c r="N444" s="1"/>
      <c r="O444"/>
      <c r="P444"/>
      <c r="Q444" s="44"/>
      <c r="R444" s="1"/>
      <c r="S444"/>
      <c r="T444"/>
    </row>
    <row r="445" spans="1:20" ht="14.4" x14ac:dyDescent="0.3">
      <c r="A445">
        <v>436</v>
      </c>
      <c r="B445" s="1">
        <v>44197</v>
      </c>
      <c r="C445" t="s">
        <v>198</v>
      </c>
      <c r="D445" t="s">
        <v>228</v>
      </c>
      <c r="E445" t="s">
        <v>113</v>
      </c>
      <c r="F445" t="s">
        <v>85</v>
      </c>
      <c r="G445" s="45">
        <v>1.23</v>
      </c>
      <c r="H445" s="196">
        <v>7</v>
      </c>
      <c r="I445" s="196">
        <v>7</v>
      </c>
      <c r="J445" s="196">
        <v>1.61</v>
      </c>
      <c r="K445" s="196">
        <v>163.85</v>
      </c>
      <c r="L445" t="s">
        <v>77</v>
      </c>
      <c r="M445" s="44"/>
      <c r="N445" s="1"/>
      <c r="O445"/>
      <c r="P445"/>
      <c r="Q445" s="44"/>
      <c r="R445" s="1"/>
      <c r="S445"/>
      <c r="T445"/>
    </row>
    <row r="446" spans="1:20" ht="14.4" x14ac:dyDescent="0.3">
      <c r="A446">
        <v>437</v>
      </c>
      <c r="B446" s="1">
        <v>44197</v>
      </c>
      <c r="C446" t="s">
        <v>198</v>
      </c>
      <c r="D446" t="s">
        <v>228</v>
      </c>
      <c r="E446" t="s">
        <v>113</v>
      </c>
      <c r="F446" t="s">
        <v>85</v>
      </c>
      <c r="G446" s="45">
        <v>1.1100000000000001</v>
      </c>
      <c r="H446" s="196">
        <v>14</v>
      </c>
      <c r="I446" s="196">
        <v>14</v>
      </c>
      <c r="J446" s="196">
        <v>1.54</v>
      </c>
      <c r="K446" s="196">
        <v>165.39</v>
      </c>
      <c r="L446" t="s">
        <v>77</v>
      </c>
      <c r="M446" s="44"/>
      <c r="N446" s="1"/>
      <c r="O446"/>
      <c r="P446"/>
      <c r="Q446" s="44"/>
      <c r="R446" s="1"/>
      <c r="S446"/>
      <c r="T446"/>
    </row>
    <row r="447" spans="1:20" ht="14.4" x14ac:dyDescent="0.3">
      <c r="A447">
        <v>438</v>
      </c>
      <c r="B447" s="1">
        <v>44197</v>
      </c>
      <c r="C447" t="s">
        <v>198</v>
      </c>
      <c r="D447" t="s">
        <v>228</v>
      </c>
      <c r="E447" t="s">
        <v>113</v>
      </c>
      <c r="F447" t="s">
        <v>85</v>
      </c>
      <c r="G447" s="45">
        <v>1.05</v>
      </c>
      <c r="H447" s="196">
        <v>7</v>
      </c>
      <c r="I447" s="196">
        <v>7</v>
      </c>
      <c r="J447" s="196">
        <v>0.35</v>
      </c>
      <c r="K447" s="196">
        <v>165.74</v>
      </c>
      <c r="L447" t="s">
        <v>77</v>
      </c>
      <c r="M447" s="44"/>
      <c r="N447" s="1"/>
      <c r="O447"/>
      <c r="P447"/>
      <c r="Q447" s="44"/>
      <c r="R447" s="1"/>
      <c r="S447"/>
      <c r="T447"/>
    </row>
    <row r="448" spans="1:20" ht="14.4" x14ac:dyDescent="0.3">
      <c r="A448">
        <v>439</v>
      </c>
      <c r="B448" s="1">
        <v>44197</v>
      </c>
      <c r="C448" t="s">
        <v>198</v>
      </c>
      <c r="D448" t="s">
        <v>228</v>
      </c>
      <c r="E448" t="s">
        <v>113</v>
      </c>
      <c r="F448" t="s">
        <v>85</v>
      </c>
      <c r="G448" s="45">
        <v>1.02</v>
      </c>
      <c r="H448" s="196">
        <v>7</v>
      </c>
      <c r="I448" s="196">
        <v>7</v>
      </c>
      <c r="J448" s="196">
        <v>0.14000000000000001</v>
      </c>
      <c r="K448" s="196">
        <v>165.88</v>
      </c>
      <c r="L448" t="s">
        <v>77</v>
      </c>
      <c r="M448" s="44"/>
      <c r="N448" s="1"/>
      <c r="O448"/>
      <c r="P448"/>
      <c r="Q448" s="44"/>
      <c r="R448" s="1"/>
      <c r="S448"/>
      <c r="T448"/>
    </row>
    <row r="449" spans="1:20" ht="14.4" x14ac:dyDescent="0.3">
      <c r="A449">
        <v>440</v>
      </c>
      <c r="B449" s="1">
        <v>44197</v>
      </c>
      <c r="C449" t="s">
        <v>198</v>
      </c>
      <c r="D449" t="s">
        <v>228</v>
      </c>
      <c r="E449" t="s">
        <v>94</v>
      </c>
      <c r="F449" t="s">
        <v>93</v>
      </c>
      <c r="G449" s="45">
        <v>1.19</v>
      </c>
      <c r="H449" s="196">
        <v>7</v>
      </c>
      <c r="I449" s="196">
        <v>1.33</v>
      </c>
      <c r="J449" s="196">
        <v>-1.33</v>
      </c>
      <c r="K449" s="196">
        <v>164.55</v>
      </c>
      <c r="L449" t="s">
        <v>77</v>
      </c>
      <c r="M449" s="44"/>
      <c r="N449" s="1"/>
      <c r="O449"/>
      <c r="P449"/>
      <c r="Q449" s="44"/>
      <c r="R449" s="1"/>
      <c r="S449"/>
      <c r="T449"/>
    </row>
    <row r="450" spans="1:20" ht="14.4" x14ac:dyDescent="0.3">
      <c r="A450">
        <v>441</v>
      </c>
      <c r="B450" s="1">
        <v>44197</v>
      </c>
      <c r="C450" t="s">
        <v>198</v>
      </c>
      <c r="D450" t="s">
        <v>228</v>
      </c>
      <c r="E450" t="s">
        <v>94</v>
      </c>
      <c r="F450" t="s">
        <v>93</v>
      </c>
      <c r="G450" s="45">
        <v>1.03</v>
      </c>
      <c r="H450" s="196">
        <v>7.4</v>
      </c>
      <c r="I450" s="196">
        <v>0.22</v>
      </c>
      <c r="J450" s="196">
        <v>-0.22</v>
      </c>
      <c r="K450" s="196">
        <v>164.33</v>
      </c>
      <c r="L450" t="s">
        <v>77</v>
      </c>
      <c r="M450" s="44"/>
      <c r="N450" s="1"/>
      <c r="O450"/>
      <c r="P450"/>
      <c r="Q450" s="44"/>
      <c r="R450" s="1"/>
      <c r="S450"/>
      <c r="T450"/>
    </row>
    <row r="451" spans="1:20" ht="14.4" x14ac:dyDescent="0.3">
      <c r="A451">
        <v>442</v>
      </c>
      <c r="B451" s="1">
        <v>44197</v>
      </c>
      <c r="C451" t="s">
        <v>198</v>
      </c>
      <c r="D451" t="s">
        <v>228</v>
      </c>
      <c r="E451" t="s">
        <v>94</v>
      </c>
      <c r="F451" t="s">
        <v>93</v>
      </c>
      <c r="G451" s="45">
        <v>1.2</v>
      </c>
      <c r="H451" s="196">
        <v>7.1</v>
      </c>
      <c r="I451" s="196">
        <v>1.42</v>
      </c>
      <c r="J451" s="196">
        <v>-1.42</v>
      </c>
      <c r="K451" s="196">
        <v>162.91</v>
      </c>
      <c r="L451" t="s">
        <v>77</v>
      </c>
      <c r="M451" s="44"/>
      <c r="N451" s="1"/>
      <c r="O451"/>
      <c r="P451"/>
      <c r="Q451" s="44"/>
      <c r="R451" s="1"/>
      <c r="S451"/>
      <c r="T451"/>
    </row>
    <row r="452" spans="1:20" ht="14.4" x14ac:dyDescent="0.3">
      <c r="A452">
        <v>443</v>
      </c>
      <c r="B452" s="1">
        <v>44197</v>
      </c>
      <c r="C452" t="s">
        <v>198</v>
      </c>
      <c r="D452" t="s">
        <v>228</v>
      </c>
      <c r="E452" t="s">
        <v>113</v>
      </c>
      <c r="F452" t="s">
        <v>85</v>
      </c>
      <c r="G452" s="45">
        <v>1.24</v>
      </c>
      <c r="H452" s="196">
        <v>14</v>
      </c>
      <c r="I452" s="196">
        <v>14</v>
      </c>
      <c r="J452" s="196">
        <v>3.36</v>
      </c>
      <c r="K452" s="196">
        <v>166.27</v>
      </c>
      <c r="L452" t="s">
        <v>77</v>
      </c>
      <c r="M452" s="44"/>
      <c r="N452" s="1"/>
      <c r="O452"/>
      <c r="P452"/>
      <c r="Q452" s="44"/>
      <c r="R452" s="1"/>
      <c r="S452"/>
      <c r="T452"/>
    </row>
    <row r="453" spans="1:20" ht="14.4" x14ac:dyDescent="0.3">
      <c r="A453">
        <v>444</v>
      </c>
      <c r="B453" s="1">
        <v>44197</v>
      </c>
      <c r="C453" t="s">
        <v>198</v>
      </c>
      <c r="D453" t="s">
        <v>228</v>
      </c>
      <c r="E453" t="s">
        <v>94</v>
      </c>
      <c r="F453" t="s">
        <v>93</v>
      </c>
      <c r="G453" s="45">
        <v>1.0900000000000001</v>
      </c>
      <c r="H453" s="196">
        <v>7</v>
      </c>
      <c r="I453" s="196">
        <v>0.63</v>
      </c>
      <c r="J453" s="196">
        <v>-0.63</v>
      </c>
      <c r="K453" s="196">
        <v>165.64</v>
      </c>
      <c r="L453" t="s">
        <v>77</v>
      </c>
      <c r="M453" s="44"/>
      <c r="N453" s="1"/>
      <c r="O453"/>
      <c r="P453"/>
      <c r="Q453" s="44"/>
      <c r="R453" s="1"/>
      <c r="S453"/>
      <c r="T453"/>
    </row>
    <row r="454" spans="1:20" ht="14.4" x14ac:dyDescent="0.3">
      <c r="A454">
        <v>445</v>
      </c>
      <c r="B454" s="1">
        <v>44197</v>
      </c>
      <c r="C454" t="s">
        <v>198</v>
      </c>
      <c r="D454" t="s">
        <v>228</v>
      </c>
      <c r="E454" t="s">
        <v>94</v>
      </c>
      <c r="F454" t="s">
        <v>93</v>
      </c>
      <c r="G454" s="45">
        <v>1.18</v>
      </c>
      <c r="H454" s="196">
        <v>7</v>
      </c>
      <c r="I454" s="196">
        <v>1.26</v>
      </c>
      <c r="J454" s="196">
        <v>-1.26</v>
      </c>
      <c r="K454" s="196">
        <v>164.38</v>
      </c>
      <c r="L454" t="s">
        <v>77</v>
      </c>
      <c r="M454" s="44"/>
      <c r="N454" s="1"/>
      <c r="O454"/>
      <c r="P454"/>
      <c r="Q454" s="44"/>
      <c r="R454" s="1"/>
      <c r="S454"/>
      <c r="T454"/>
    </row>
    <row r="455" spans="1:20" ht="14.4" x14ac:dyDescent="0.3">
      <c r="A455">
        <v>446</v>
      </c>
      <c r="B455" s="1">
        <v>44197</v>
      </c>
      <c r="C455" t="s">
        <v>198</v>
      </c>
      <c r="D455" t="s">
        <v>228</v>
      </c>
      <c r="E455" t="s">
        <v>94</v>
      </c>
      <c r="F455" t="s">
        <v>93</v>
      </c>
      <c r="G455" s="45">
        <v>1.08</v>
      </c>
      <c r="H455" s="196">
        <v>7.05</v>
      </c>
      <c r="I455" s="196">
        <v>0.56000000000000005</v>
      </c>
      <c r="J455" s="196">
        <v>-0.56000000000000005</v>
      </c>
      <c r="K455" s="196">
        <v>163.82</v>
      </c>
      <c r="L455" t="s">
        <v>77</v>
      </c>
      <c r="M455" s="44"/>
      <c r="N455" s="1"/>
      <c r="O455"/>
      <c r="P455"/>
      <c r="Q455" s="44"/>
      <c r="R455" s="1"/>
      <c r="S455"/>
      <c r="T455"/>
    </row>
    <row r="456" spans="1:20" ht="14.4" x14ac:dyDescent="0.3">
      <c r="A456">
        <v>447</v>
      </c>
      <c r="B456" s="1">
        <v>44197</v>
      </c>
      <c r="C456" t="s">
        <v>198</v>
      </c>
      <c r="D456" t="s">
        <v>228</v>
      </c>
      <c r="E456" t="s">
        <v>94</v>
      </c>
      <c r="F456" t="s">
        <v>93</v>
      </c>
      <c r="G456" s="45">
        <v>1.01</v>
      </c>
      <c r="H456" s="196">
        <v>7</v>
      </c>
      <c r="I456" s="196">
        <v>7.0000000000000007E-2</v>
      </c>
      <c r="J456" s="196">
        <v>-0.13</v>
      </c>
      <c r="K456" s="196">
        <v>163.69</v>
      </c>
      <c r="L456" t="s">
        <v>77</v>
      </c>
      <c r="M456" s="44"/>
      <c r="N456" s="1"/>
      <c r="O456"/>
      <c r="P456"/>
      <c r="Q456" s="44"/>
      <c r="R456" s="1"/>
      <c r="S456"/>
      <c r="T456"/>
    </row>
    <row r="457" spans="1:20" ht="14.4" x14ac:dyDescent="0.3">
      <c r="A457">
        <v>448</v>
      </c>
      <c r="B457" s="1">
        <v>44197</v>
      </c>
      <c r="C457" t="s">
        <v>198</v>
      </c>
      <c r="D457" t="s">
        <v>228</v>
      </c>
      <c r="E457" t="s">
        <v>97</v>
      </c>
      <c r="F457" t="s">
        <v>85</v>
      </c>
      <c r="G457" s="45">
        <v>1.04</v>
      </c>
      <c r="H457" s="196">
        <v>7</v>
      </c>
      <c r="I457" s="196">
        <v>7</v>
      </c>
      <c r="J457" s="196">
        <v>0.28000000000000003</v>
      </c>
      <c r="K457" s="196">
        <v>163.97</v>
      </c>
      <c r="L457" t="s">
        <v>79</v>
      </c>
      <c r="M457" s="44"/>
      <c r="N457" s="1"/>
      <c r="O457"/>
      <c r="P457"/>
      <c r="Q457" s="44"/>
      <c r="R457" s="1"/>
      <c r="S457"/>
      <c r="T457"/>
    </row>
    <row r="458" spans="1:20" ht="14.4" x14ac:dyDescent="0.3">
      <c r="A458">
        <v>449</v>
      </c>
      <c r="B458" s="1">
        <v>44197</v>
      </c>
      <c r="C458" t="s">
        <v>198</v>
      </c>
      <c r="D458" t="s">
        <v>228</v>
      </c>
      <c r="E458" t="s">
        <v>98</v>
      </c>
      <c r="F458" t="s">
        <v>93</v>
      </c>
      <c r="G458" s="45">
        <v>1.02</v>
      </c>
      <c r="H458" s="196">
        <v>7</v>
      </c>
      <c r="I458" s="196">
        <v>0.14000000000000001</v>
      </c>
      <c r="J458" s="196">
        <v>-0.15</v>
      </c>
      <c r="K458" s="196">
        <v>163.82</v>
      </c>
      <c r="L458" t="s">
        <v>79</v>
      </c>
      <c r="M458" s="44"/>
      <c r="N458" s="1"/>
      <c r="O458"/>
      <c r="P458"/>
      <c r="Q458" s="44"/>
      <c r="R458" s="1"/>
      <c r="S458"/>
      <c r="T458"/>
    </row>
    <row r="459" spans="1:20" ht="14.4" x14ac:dyDescent="0.3">
      <c r="A459">
        <v>450</v>
      </c>
      <c r="B459" s="1">
        <v>44197</v>
      </c>
      <c r="C459" t="s">
        <v>198</v>
      </c>
      <c r="D459" t="s">
        <v>229</v>
      </c>
      <c r="E459" t="s">
        <v>95</v>
      </c>
      <c r="F459" t="s">
        <v>85</v>
      </c>
      <c r="G459" s="45">
        <v>1.03</v>
      </c>
      <c r="H459" s="196">
        <v>7</v>
      </c>
      <c r="I459" s="196">
        <v>7</v>
      </c>
      <c r="J459" s="196">
        <v>0.21</v>
      </c>
      <c r="K459" s="196">
        <v>164.03</v>
      </c>
      <c r="L459" t="s">
        <v>75</v>
      </c>
      <c r="M459" s="44"/>
      <c r="N459" s="1"/>
      <c r="O459"/>
      <c r="P459"/>
      <c r="Q459" s="44"/>
      <c r="R459" s="1"/>
      <c r="S459"/>
      <c r="T459"/>
    </row>
    <row r="460" spans="1:20" ht="14.4" x14ac:dyDescent="0.3">
      <c r="A460">
        <v>451</v>
      </c>
      <c r="B460" s="1">
        <v>44197</v>
      </c>
      <c r="C460" t="s">
        <v>198</v>
      </c>
      <c r="D460" t="s">
        <v>229</v>
      </c>
      <c r="E460" t="s">
        <v>112</v>
      </c>
      <c r="F460" t="s">
        <v>93</v>
      </c>
      <c r="G460" s="45">
        <v>1.01</v>
      </c>
      <c r="H460" s="196">
        <v>7</v>
      </c>
      <c r="I460" s="196">
        <v>7.0000000000000007E-2</v>
      </c>
      <c r="J460" s="196">
        <v>-0.08</v>
      </c>
      <c r="K460" s="196">
        <v>163.95</v>
      </c>
      <c r="L460" t="s">
        <v>75</v>
      </c>
      <c r="M460" s="44"/>
      <c r="N460" s="1"/>
      <c r="O460"/>
      <c r="P460"/>
      <c r="Q460" s="44"/>
      <c r="R460" s="1"/>
      <c r="S460"/>
      <c r="T460"/>
    </row>
    <row r="461" spans="1:20" ht="14.4" x14ac:dyDescent="0.3">
      <c r="A461">
        <v>452</v>
      </c>
      <c r="B461" s="1">
        <v>44197</v>
      </c>
      <c r="C461" t="s">
        <v>180</v>
      </c>
      <c r="D461" t="s">
        <v>230</v>
      </c>
      <c r="E461" t="s">
        <v>98</v>
      </c>
      <c r="F461" t="s">
        <v>93</v>
      </c>
      <c r="G461" s="45">
        <v>1.17</v>
      </c>
      <c r="H461" s="196">
        <v>7.2</v>
      </c>
      <c r="I461" s="196">
        <v>1.22</v>
      </c>
      <c r="J461" s="196">
        <v>7.2</v>
      </c>
      <c r="K461" s="196">
        <v>171.15</v>
      </c>
      <c r="L461" t="s">
        <v>79</v>
      </c>
      <c r="M461" s="44"/>
      <c r="N461" s="1"/>
      <c r="O461"/>
      <c r="P461"/>
      <c r="Q461" s="44"/>
      <c r="R461" s="1"/>
      <c r="S461"/>
      <c r="T461"/>
    </row>
    <row r="462" spans="1:20" ht="14.4" x14ac:dyDescent="0.3">
      <c r="A462">
        <v>453</v>
      </c>
      <c r="B462" s="1">
        <v>44197</v>
      </c>
      <c r="C462" t="s">
        <v>180</v>
      </c>
      <c r="D462" t="s">
        <v>230</v>
      </c>
      <c r="E462" t="s">
        <v>97</v>
      </c>
      <c r="F462" t="s">
        <v>85</v>
      </c>
      <c r="G462" s="45">
        <v>1.1399999999999999</v>
      </c>
      <c r="H462" s="196">
        <v>7</v>
      </c>
      <c r="I462" s="196">
        <v>7</v>
      </c>
      <c r="J462" s="196">
        <v>-7</v>
      </c>
      <c r="K462" s="196">
        <v>164.15</v>
      </c>
      <c r="L462" t="s">
        <v>79</v>
      </c>
      <c r="M462" s="44"/>
      <c r="N462" s="1"/>
      <c r="O462"/>
      <c r="P462"/>
      <c r="Q462" s="44"/>
      <c r="R462" s="1"/>
      <c r="S462"/>
      <c r="T462"/>
    </row>
    <row r="463" spans="1:20" ht="14.4" x14ac:dyDescent="0.3">
      <c r="A463">
        <v>454</v>
      </c>
      <c r="B463" s="1">
        <v>44197</v>
      </c>
      <c r="C463" t="s">
        <v>180</v>
      </c>
      <c r="D463" t="s">
        <v>230</v>
      </c>
      <c r="E463" t="s">
        <v>98</v>
      </c>
      <c r="F463" t="s">
        <v>93</v>
      </c>
      <c r="G463" s="45">
        <v>1.07</v>
      </c>
      <c r="H463" s="196">
        <v>7</v>
      </c>
      <c r="I463" s="196">
        <v>0.49</v>
      </c>
      <c r="J463" s="196">
        <v>7</v>
      </c>
      <c r="K463" s="196">
        <v>171.15</v>
      </c>
      <c r="L463" t="s">
        <v>79</v>
      </c>
      <c r="M463" s="44"/>
      <c r="N463" s="1"/>
      <c r="O463"/>
      <c r="P463"/>
      <c r="Q463" s="44"/>
      <c r="R463" s="1"/>
      <c r="S463"/>
      <c r="T463"/>
    </row>
    <row r="464" spans="1:20" ht="14.4" x14ac:dyDescent="0.3">
      <c r="A464">
        <v>455</v>
      </c>
      <c r="B464" s="1">
        <v>44197</v>
      </c>
      <c r="C464" t="s">
        <v>180</v>
      </c>
      <c r="D464" t="s">
        <v>230</v>
      </c>
      <c r="E464" t="s">
        <v>97</v>
      </c>
      <c r="F464" t="s">
        <v>85</v>
      </c>
      <c r="G464" s="45">
        <v>1.28</v>
      </c>
      <c r="H464" s="196">
        <v>7</v>
      </c>
      <c r="I464" s="196">
        <v>7</v>
      </c>
      <c r="J464" s="196">
        <v>-7</v>
      </c>
      <c r="K464" s="196">
        <v>164.15</v>
      </c>
      <c r="L464" t="s">
        <v>79</v>
      </c>
      <c r="M464" s="44"/>
      <c r="N464" s="1"/>
      <c r="O464"/>
      <c r="P464"/>
      <c r="Q464" s="44"/>
      <c r="R464" s="1"/>
      <c r="S464"/>
      <c r="T464"/>
    </row>
    <row r="465" spans="1:20" ht="14.4" x14ac:dyDescent="0.3">
      <c r="A465">
        <v>456</v>
      </c>
      <c r="B465" s="1">
        <v>44197</v>
      </c>
      <c r="C465" t="s">
        <v>180</v>
      </c>
      <c r="D465" t="s">
        <v>230</v>
      </c>
      <c r="E465" t="s">
        <v>97</v>
      </c>
      <c r="F465" t="s">
        <v>85</v>
      </c>
      <c r="G465" s="45">
        <v>1.0900000000000001</v>
      </c>
      <c r="H465" s="196">
        <v>7</v>
      </c>
      <c r="I465" s="196">
        <v>7</v>
      </c>
      <c r="J465" s="196">
        <v>-7</v>
      </c>
      <c r="K465" s="196">
        <v>157.15</v>
      </c>
      <c r="L465" t="s">
        <v>79</v>
      </c>
      <c r="M465" s="44"/>
      <c r="N465" s="1"/>
      <c r="O465"/>
      <c r="P465"/>
      <c r="Q465" s="44"/>
      <c r="R465" s="1"/>
      <c r="S465"/>
      <c r="T465"/>
    </row>
    <row r="466" spans="1:20" ht="14.4" x14ac:dyDescent="0.3">
      <c r="A466">
        <v>457</v>
      </c>
      <c r="B466" s="1">
        <v>44197</v>
      </c>
      <c r="C466" t="s">
        <v>180</v>
      </c>
      <c r="D466" t="s">
        <v>230</v>
      </c>
      <c r="E466" t="s">
        <v>98</v>
      </c>
      <c r="F466" t="s">
        <v>93</v>
      </c>
      <c r="G466" s="45">
        <v>1.1000000000000001</v>
      </c>
      <c r="H466" s="196">
        <v>14.6</v>
      </c>
      <c r="I466" s="196">
        <v>1.46</v>
      </c>
      <c r="J466" s="196">
        <v>14.6</v>
      </c>
      <c r="K466" s="196">
        <v>171.75</v>
      </c>
      <c r="L466" t="s">
        <v>79</v>
      </c>
      <c r="M466" s="44"/>
      <c r="N466" s="1"/>
      <c r="O466"/>
      <c r="P466"/>
      <c r="Q466" s="44"/>
      <c r="R466" s="1"/>
      <c r="S466"/>
      <c r="T466"/>
    </row>
    <row r="467" spans="1:20" ht="14.4" x14ac:dyDescent="0.3">
      <c r="A467">
        <v>458</v>
      </c>
      <c r="B467" s="1">
        <v>44197</v>
      </c>
      <c r="C467" t="s">
        <v>180</v>
      </c>
      <c r="D467" t="s">
        <v>230</v>
      </c>
      <c r="E467" t="s">
        <v>97</v>
      </c>
      <c r="F467" t="s">
        <v>85</v>
      </c>
      <c r="G467" s="45">
        <v>1.29</v>
      </c>
      <c r="H467" s="196">
        <v>7</v>
      </c>
      <c r="I467" s="196">
        <v>7</v>
      </c>
      <c r="J467" s="196">
        <v>-7</v>
      </c>
      <c r="K467" s="196">
        <v>164.75</v>
      </c>
      <c r="L467" t="s">
        <v>79</v>
      </c>
      <c r="M467" s="44"/>
      <c r="N467" s="1"/>
      <c r="O467"/>
      <c r="P467"/>
      <c r="Q467" s="44"/>
      <c r="R467" s="1"/>
      <c r="S467"/>
      <c r="T467"/>
    </row>
    <row r="468" spans="1:20" ht="14.4" x14ac:dyDescent="0.3">
      <c r="A468">
        <v>459</v>
      </c>
      <c r="B468" s="1">
        <v>44197</v>
      </c>
      <c r="C468" t="s">
        <v>180</v>
      </c>
      <c r="D468" t="s">
        <v>230</v>
      </c>
      <c r="E468" t="s">
        <v>98</v>
      </c>
      <c r="F468" t="s">
        <v>93</v>
      </c>
      <c r="G468" s="45">
        <v>1.25</v>
      </c>
      <c r="H468" s="196">
        <v>7</v>
      </c>
      <c r="I468" s="196">
        <v>1.75</v>
      </c>
      <c r="J468" s="196">
        <v>7</v>
      </c>
      <c r="K468" s="196">
        <v>171.75</v>
      </c>
      <c r="L468" t="s">
        <v>79</v>
      </c>
      <c r="M468" s="44"/>
      <c r="N468" s="1"/>
      <c r="O468"/>
      <c r="P468"/>
      <c r="Q468" s="44"/>
      <c r="R468" s="1"/>
      <c r="S468"/>
      <c r="T468"/>
    </row>
    <row r="469" spans="1:20" ht="14.4" x14ac:dyDescent="0.3">
      <c r="A469">
        <v>460</v>
      </c>
      <c r="B469" s="1">
        <v>44197</v>
      </c>
      <c r="C469" t="s">
        <v>180</v>
      </c>
      <c r="D469" t="s">
        <v>230</v>
      </c>
      <c r="E469" t="s">
        <v>98</v>
      </c>
      <c r="F469" t="s">
        <v>93</v>
      </c>
      <c r="G469" s="45">
        <v>1.19</v>
      </c>
      <c r="H469" s="196">
        <v>7</v>
      </c>
      <c r="I469" s="196">
        <v>1.33</v>
      </c>
      <c r="J469" s="196">
        <v>7</v>
      </c>
      <c r="K469" s="196">
        <v>178.75</v>
      </c>
      <c r="L469" t="s">
        <v>79</v>
      </c>
      <c r="M469" s="44"/>
      <c r="N469" s="1"/>
      <c r="O469"/>
      <c r="P469"/>
      <c r="Q469" s="44"/>
      <c r="R469" s="1"/>
      <c r="S469"/>
      <c r="T469"/>
    </row>
    <row r="470" spans="1:20" ht="14.4" x14ac:dyDescent="0.3">
      <c r="A470">
        <v>461</v>
      </c>
      <c r="B470" s="1">
        <v>44197</v>
      </c>
      <c r="C470" t="s">
        <v>180</v>
      </c>
      <c r="D470" t="s">
        <v>230</v>
      </c>
      <c r="E470" t="s">
        <v>97</v>
      </c>
      <c r="F470" t="s">
        <v>85</v>
      </c>
      <c r="G470" s="45">
        <v>1.21</v>
      </c>
      <c r="H470" s="196">
        <v>14</v>
      </c>
      <c r="I470" s="196">
        <v>14</v>
      </c>
      <c r="J470" s="196">
        <v>-14</v>
      </c>
      <c r="K470" s="196">
        <v>164.75</v>
      </c>
      <c r="L470" t="s">
        <v>79</v>
      </c>
      <c r="M470" s="44"/>
      <c r="N470" s="1"/>
      <c r="O470"/>
      <c r="P470"/>
      <c r="Q470" s="44"/>
      <c r="R470" s="1"/>
      <c r="S470"/>
      <c r="T470"/>
    </row>
    <row r="471" spans="1:20" ht="14.4" x14ac:dyDescent="0.3">
      <c r="A471">
        <v>462</v>
      </c>
      <c r="B471" s="1">
        <v>44197</v>
      </c>
      <c r="C471" t="s">
        <v>180</v>
      </c>
      <c r="D471" t="s">
        <v>230</v>
      </c>
      <c r="E471" t="s">
        <v>98</v>
      </c>
      <c r="F471" t="s">
        <v>93</v>
      </c>
      <c r="G471" s="45">
        <v>1.26</v>
      </c>
      <c r="H471" s="196">
        <v>7</v>
      </c>
      <c r="I471" s="196">
        <v>1.82</v>
      </c>
      <c r="J471" s="196">
        <v>7</v>
      </c>
      <c r="K471" s="196">
        <v>171.75</v>
      </c>
      <c r="L471" t="s">
        <v>79</v>
      </c>
      <c r="M471" s="44"/>
      <c r="N471" s="1"/>
      <c r="O471"/>
      <c r="P471"/>
      <c r="Q471" s="44"/>
      <c r="R471" s="1"/>
      <c r="S471"/>
      <c r="T471"/>
    </row>
    <row r="472" spans="1:20" ht="14.4" x14ac:dyDescent="0.3">
      <c r="A472">
        <v>463</v>
      </c>
      <c r="B472" s="1">
        <v>44197</v>
      </c>
      <c r="C472" t="s">
        <v>180</v>
      </c>
      <c r="D472" t="s">
        <v>230</v>
      </c>
      <c r="E472" t="s">
        <v>97</v>
      </c>
      <c r="F472" t="s">
        <v>85</v>
      </c>
      <c r="G472" s="45">
        <v>1.1599999999999999</v>
      </c>
      <c r="H472" s="196">
        <v>7</v>
      </c>
      <c r="I472" s="196">
        <v>7</v>
      </c>
      <c r="J472" s="196">
        <v>-7.03</v>
      </c>
      <c r="K472" s="196">
        <v>164.72</v>
      </c>
      <c r="L472" t="s">
        <v>79</v>
      </c>
      <c r="M472" s="44"/>
      <c r="N472" s="1"/>
      <c r="O472"/>
      <c r="P472"/>
      <c r="Q472" s="44"/>
      <c r="R472" s="1"/>
      <c r="S472"/>
      <c r="T472"/>
    </row>
    <row r="473" spans="1:20" ht="14.4" x14ac:dyDescent="0.3">
      <c r="A473">
        <v>464</v>
      </c>
      <c r="B473" s="1">
        <v>44197</v>
      </c>
      <c r="C473" t="s">
        <v>180</v>
      </c>
      <c r="D473" t="s">
        <v>230</v>
      </c>
      <c r="E473" t="s">
        <v>119</v>
      </c>
      <c r="F473" t="s">
        <v>85</v>
      </c>
      <c r="G473" s="45">
        <v>1.05</v>
      </c>
      <c r="H473" s="196">
        <v>14</v>
      </c>
      <c r="I473" s="196">
        <v>14</v>
      </c>
      <c r="J473" s="196">
        <v>0.7</v>
      </c>
      <c r="K473" s="196">
        <v>165.42</v>
      </c>
      <c r="L473" t="s">
        <v>111</v>
      </c>
      <c r="M473" s="44"/>
      <c r="N473" s="1"/>
      <c r="O473"/>
      <c r="P473"/>
      <c r="Q473" s="44"/>
      <c r="R473" s="1"/>
      <c r="S473"/>
      <c r="T473"/>
    </row>
    <row r="474" spans="1:20" ht="14.4" x14ac:dyDescent="0.3">
      <c r="A474">
        <v>465</v>
      </c>
      <c r="B474" s="1">
        <v>44197</v>
      </c>
      <c r="C474" t="s">
        <v>180</v>
      </c>
      <c r="D474" t="s">
        <v>230</v>
      </c>
      <c r="E474" t="s">
        <v>114</v>
      </c>
      <c r="F474" t="s">
        <v>93</v>
      </c>
      <c r="G474" s="45">
        <v>1.02</v>
      </c>
      <c r="H474" s="196">
        <v>7</v>
      </c>
      <c r="I474" s="196">
        <v>0.14000000000000001</v>
      </c>
      <c r="J474" s="196">
        <v>-0.14000000000000001</v>
      </c>
      <c r="K474" s="196">
        <v>165.28</v>
      </c>
      <c r="L474" t="s">
        <v>111</v>
      </c>
      <c r="M474" s="44"/>
      <c r="N474" s="1"/>
      <c r="O474"/>
      <c r="P474"/>
      <c r="Q474" s="44"/>
      <c r="R474" s="1"/>
      <c r="S474"/>
      <c r="T474"/>
    </row>
    <row r="475" spans="1:20" ht="14.4" x14ac:dyDescent="0.3">
      <c r="A475">
        <v>466</v>
      </c>
      <c r="B475" s="1">
        <v>44197</v>
      </c>
      <c r="C475" t="s">
        <v>180</v>
      </c>
      <c r="D475" t="s">
        <v>230</v>
      </c>
      <c r="E475" t="s">
        <v>114</v>
      </c>
      <c r="F475" t="s">
        <v>93</v>
      </c>
      <c r="G475" s="45">
        <v>1.03</v>
      </c>
      <c r="H475" s="196">
        <v>7.1</v>
      </c>
      <c r="I475" s="196">
        <v>0.21</v>
      </c>
      <c r="J475" s="196">
        <v>-0.22</v>
      </c>
      <c r="K475" s="196">
        <v>165.06</v>
      </c>
      <c r="L475" t="s">
        <v>111</v>
      </c>
      <c r="M475" s="44"/>
      <c r="N475" s="1"/>
      <c r="O475"/>
      <c r="P475"/>
      <c r="Q475" s="44"/>
      <c r="R475" s="1"/>
      <c r="S475"/>
      <c r="T475"/>
    </row>
    <row r="476" spans="1:20" ht="14.4" x14ac:dyDescent="0.3">
      <c r="A476">
        <v>467</v>
      </c>
      <c r="B476" s="1">
        <v>44197</v>
      </c>
      <c r="C476" t="s">
        <v>180</v>
      </c>
      <c r="D476" t="s">
        <v>230</v>
      </c>
      <c r="E476" t="s">
        <v>151</v>
      </c>
      <c r="F476" t="s">
        <v>93</v>
      </c>
      <c r="G476" s="45">
        <v>1.1399999999999999</v>
      </c>
      <c r="H476" s="196">
        <v>7</v>
      </c>
      <c r="I476" s="196">
        <v>0.98</v>
      </c>
      <c r="J476" s="196">
        <v>7</v>
      </c>
      <c r="K476" s="196">
        <v>172.06</v>
      </c>
      <c r="L476" t="s">
        <v>57</v>
      </c>
      <c r="M476" s="44"/>
      <c r="N476" s="1"/>
      <c r="O476"/>
      <c r="P476"/>
      <c r="Q476" s="44"/>
      <c r="R476" s="1"/>
      <c r="S476"/>
      <c r="T476"/>
    </row>
    <row r="477" spans="1:20" ht="14.4" x14ac:dyDescent="0.3">
      <c r="A477">
        <v>468</v>
      </c>
      <c r="B477" s="1">
        <v>44197</v>
      </c>
      <c r="C477" t="s">
        <v>180</v>
      </c>
      <c r="D477" t="s">
        <v>230</v>
      </c>
      <c r="E477" t="s">
        <v>151</v>
      </c>
      <c r="F477" t="s">
        <v>93</v>
      </c>
      <c r="G477" s="45">
        <v>1.1200000000000001</v>
      </c>
      <c r="H477" s="196">
        <v>7.05</v>
      </c>
      <c r="I477" s="196">
        <v>0.85</v>
      </c>
      <c r="J477" s="196">
        <v>7.05</v>
      </c>
      <c r="K477" s="196">
        <v>179.11</v>
      </c>
      <c r="L477" t="s">
        <v>57</v>
      </c>
      <c r="M477" s="44"/>
      <c r="N477" s="1"/>
      <c r="O477"/>
      <c r="P477"/>
      <c r="Q477" s="44"/>
      <c r="R477" s="1"/>
      <c r="S477"/>
      <c r="T477"/>
    </row>
    <row r="478" spans="1:20" ht="14.4" x14ac:dyDescent="0.3">
      <c r="A478">
        <v>469</v>
      </c>
      <c r="B478" s="1">
        <v>44197</v>
      </c>
      <c r="C478" t="s">
        <v>180</v>
      </c>
      <c r="D478" t="s">
        <v>230</v>
      </c>
      <c r="E478" t="s">
        <v>151</v>
      </c>
      <c r="F478" t="s">
        <v>93</v>
      </c>
      <c r="G478" s="45">
        <v>1.0900000000000001</v>
      </c>
      <c r="H478" s="196">
        <v>7.05</v>
      </c>
      <c r="I478" s="196">
        <v>0.63</v>
      </c>
      <c r="J478" s="196">
        <v>7.05</v>
      </c>
      <c r="K478" s="196">
        <v>186.16</v>
      </c>
      <c r="L478" t="s">
        <v>57</v>
      </c>
      <c r="M478" s="44"/>
      <c r="N478" s="1"/>
      <c r="O478"/>
      <c r="P478"/>
      <c r="Q478" s="44"/>
      <c r="R478" s="1"/>
      <c r="S478"/>
      <c r="T478"/>
    </row>
    <row r="479" spans="1:20" ht="14.4" x14ac:dyDescent="0.3">
      <c r="A479">
        <v>470</v>
      </c>
      <c r="B479" s="1">
        <v>44197</v>
      </c>
      <c r="C479" t="s">
        <v>180</v>
      </c>
      <c r="D479" t="s">
        <v>230</v>
      </c>
      <c r="E479" t="s">
        <v>145</v>
      </c>
      <c r="F479" t="s">
        <v>85</v>
      </c>
      <c r="G479" s="45">
        <v>1.1399999999999999</v>
      </c>
      <c r="H479" s="196">
        <v>7</v>
      </c>
      <c r="I479" s="196">
        <v>7</v>
      </c>
      <c r="J479" s="196">
        <v>-7</v>
      </c>
      <c r="K479" s="196">
        <v>179.16</v>
      </c>
      <c r="L479" t="s">
        <v>57</v>
      </c>
      <c r="M479" s="44"/>
      <c r="N479" s="1"/>
      <c r="O479"/>
      <c r="P479"/>
      <c r="Q479" s="44"/>
      <c r="R479" s="1"/>
      <c r="S479"/>
      <c r="T479"/>
    </row>
    <row r="480" spans="1:20" ht="14.4" x14ac:dyDescent="0.3">
      <c r="A480">
        <v>471</v>
      </c>
      <c r="B480" s="1">
        <v>44197</v>
      </c>
      <c r="C480" t="s">
        <v>180</v>
      </c>
      <c r="D480" t="s">
        <v>230</v>
      </c>
      <c r="E480" t="s">
        <v>145</v>
      </c>
      <c r="F480" t="s">
        <v>85</v>
      </c>
      <c r="G480" s="45">
        <v>1.1599999999999999</v>
      </c>
      <c r="H480" s="196">
        <v>7</v>
      </c>
      <c r="I480" s="196">
        <v>7</v>
      </c>
      <c r="J480" s="196">
        <v>-7</v>
      </c>
      <c r="K480" s="196">
        <v>172.16</v>
      </c>
      <c r="L480" t="s">
        <v>57</v>
      </c>
      <c r="M480" s="44"/>
      <c r="N480" s="1"/>
      <c r="O480"/>
      <c r="P480"/>
      <c r="Q480" s="44"/>
      <c r="R480" s="1"/>
      <c r="S480"/>
      <c r="T480"/>
    </row>
    <row r="481" spans="1:20" ht="14.4" x14ac:dyDescent="0.3">
      <c r="A481">
        <v>472</v>
      </c>
      <c r="B481" s="1">
        <v>44197</v>
      </c>
      <c r="C481" t="s">
        <v>180</v>
      </c>
      <c r="D481" t="s">
        <v>230</v>
      </c>
      <c r="E481" t="s">
        <v>145</v>
      </c>
      <c r="F481" t="s">
        <v>85</v>
      </c>
      <c r="G481" s="45">
        <v>1.1599999999999999</v>
      </c>
      <c r="H481" s="196">
        <v>7</v>
      </c>
      <c r="I481" s="196">
        <v>7</v>
      </c>
      <c r="J481" s="196">
        <v>-7</v>
      </c>
      <c r="K481" s="196">
        <v>165.16</v>
      </c>
      <c r="L481" t="s">
        <v>57</v>
      </c>
      <c r="M481" s="44"/>
      <c r="N481" s="1"/>
      <c r="O481"/>
      <c r="P481"/>
      <c r="Q481" s="44"/>
      <c r="R481" s="1"/>
      <c r="S481"/>
      <c r="T481"/>
    </row>
    <row r="482" spans="1:20" ht="14.4" x14ac:dyDescent="0.3">
      <c r="A482">
        <v>473</v>
      </c>
      <c r="B482" s="1">
        <v>44197</v>
      </c>
      <c r="C482" t="s">
        <v>190</v>
      </c>
      <c r="D482" t="s">
        <v>231</v>
      </c>
      <c r="E482" t="s">
        <v>143</v>
      </c>
      <c r="F482" t="s">
        <v>85</v>
      </c>
      <c r="G482" s="45">
        <v>1.07</v>
      </c>
      <c r="H482" s="196">
        <v>7</v>
      </c>
      <c r="I482" s="196">
        <v>7</v>
      </c>
      <c r="J482" s="196">
        <v>0.49</v>
      </c>
      <c r="K482" s="196">
        <v>165.65</v>
      </c>
      <c r="L482" t="s">
        <v>142</v>
      </c>
      <c r="M482" s="44"/>
      <c r="N482" s="1"/>
      <c r="O482"/>
      <c r="P482"/>
      <c r="Q482" s="44"/>
      <c r="R482" s="1"/>
      <c r="S482"/>
      <c r="T482"/>
    </row>
    <row r="483" spans="1:20" ht="14.4" x14ac:dyDescent="0.3">
      <c r="A483">
        <v>474</v>
      </c>
      <c r="B483" s="1">
        <v>44197</v>
      </c>
      <c r="C483" t="s">
        <v>190</v>
      </c>
      <c r="D483" t="s">
        <v>231</v>
      </c>
      <c r="E483" t="s">
        <v>144</v>
      </c>
      <c r="F483" t="s">
        <v>93</v>
      </c>
      <c r="G483" s="45">
        <v>1.0900000000000001</v>
      </c>
      <c r="H483" s="196">
        <v>7</v>
      </c>
      <c r="I483" s="196">
        <v>0.63</v>
      </c>
      <c r="J483" s="196">
        <v>-0.63</v>
      </c>
      <c r="K483" s="196">
        <v>165.02</v>
      </c>
      <c r="L483" t="s">
        <v>142</v>
      </c>
      <c r="M483" s="44"/>
      <c r="N483" s="1"/>
      <c r="O483"/>
      <c r="P483"/>
      <c r="Q483" s="44"/>
      <c r="R483" s="1"/>
      <c r="S483"/>
      <c r="T483"/>
    </row>
    <row r="484" spans="1:20" ht="14.4" x14ac:dyDescent="0.3">
      <c r="A484">
        <v>475</v>
      </c>
      <c r="B484" s="1">
        <v>44197</v>
      </c>
      <c r="C484" t="s">
        <v>190</v>
      </c>
      <c r="D484" t="s">
        <v>231</v>
      </c>
      <c r="E484" t="s">
        <v>144</v>
      </c>
      <c r="F484" t="s">
        <v>93</v>
      </c>
      <c r="G484" s="45">
        <v>1.05</v>
      </c>
      <c r="H484" s="196">
        <v>10.1</v>
      </c>
      <c r="I484" s="196">
        <v>0.51</v>
      </c>
      <c r="J484" s="196">
        <v>-0.51</v>
      </c>
      <c r="K484" s="196">
        <v>164.51</v>
      </c>
      <c r="L484" t="s">
        <v>142</v>
      </c>
      <c r="M484" s="44"/>
      <c r="N484" s="1"/>
      <c r="O484"/>
      <c r="P484"/>
      <c r="Q484" s="44"/>
      <c r="R484" s="1"/>
      <c r="S484"/>
      <c r="T484"/>
    </row>
    <row r="485" spans="1:20" ht="14.4" x14ac:dyDescent="0.3">
      <c r="A485">
        <v>476</v>
      </c>
      <c r="B485" s="1">
        <v>44197</v>
      </c>
      <c r="C485" t="s">
        <v>190</v>
      </c>
      <c r="D485" t="s">
        <v>231</v>
      </c>
      <c r="E485" t="s">
        <v>143</v>
      </c>
      <c r="F485" t="s">
        <v>85</v>
      </c>
      <c r="G485" s="45">
        <v>1.1299999999999999</v>
      </c>
      <c r="H485" s="196">
        <v>14</v>
      </c>
      <c r="I485" s="196">
        <v>14</v>
      </c>
      <c r="J485" s="196">
        <v>1.82</v>
      </c>
      <c r="K485" s="196">
        <v>166.33</v>
      </c>
      <c r="L485" t="s">
        <v>142</v>
      </c>
      <c r="M485" s="44"/>
      <c r="N485" s="1"/>
      <c r="O485"/>
      <c r="P485"/>
      <c r="Q485" s="44"/>
      <c r="R485" s="1"/>
      <c r="S485"/>
      <c r="T485"/>
    </row>
    <row r="486" spans="1:20" ht="14.4" x14ac:dyDescent="0.3">
      <c r="A486">
        <v>477</v>
      </c>
      <c r="B486" s="1">
        <v>44197</v>
      </c>
      <c r="C486" t="s">
        <v>190</v>
      </c>
      <c r="D486" t="s">
        <v>231</v>
      </c>
      <c r="E486" t="s">
        <v>143</v>
      </c>
      <c r="F486" t="s">
        <v>85</v>
      </c>
      <c r="G486" s="45">
        <v>1.08</v>
      </c>
      <c r="H486" s="196">
        <v>3</v>
      </c>
      <c r="I486" s="196">
        <v>3</v>
      </c>
      <c r="J486" s="196">
        <v>0.24</v>
      </c>
      <c r="K486" s="196">
        <v>166.57</v>
      </c>
      <c r="L486" t="s">
        <v>142</v>
      </c>
      <c r="M486" s="44"/>
      <c r="N486" s="1"/>
      <c r="O486"/>
      <c r="P486"/>
      <c r="Q486" s="44"/>
      <c r="R486" s="1"/>
      <c r="S486"/>
      <c r="T486"/>
    </row>
    <row r="487" spans="1:20" ht="14.4" x14ac:dyDescent="0.3">
      <c r="A487">
        <v>478</v>
      </c>
      <c r="B487" s="1">
        <v>44197</v>
      </c>
      <c r="C487" t="s">
        <v>190</v>
      </c>
      <c r="D487" t="s">
        <v>231</v>
      </c>
      <c r="E487" t="s">
        <v>144</v>
      </c>
      <c r="F487" t="s">
        <v>93</v>
      </c>
      <c r="G487" s="45">
        <v>1.1100000000000001</v>
      </c>
      <c r="H487" s="196">
        <v>7.1</v>
      </c>
      <c r="I487" s="196">
        <v>0.78</v>
      </c>
      <c r="J487" s="196">
        <v>-0.81</v>
      </c>
      <c r="K487" s="196">
        <v>165.76</v>
      </c>
      <c r="L487" t="s">
        <v>142</v>
      </c>
      <c r="M487" s="44"/>
      <c r="N487" s="1"/>
      <c r="O487"/>
      <c r="P487"/>
      <c r="Q487" s="44"/>
      <c r="R487" s="1"/>
      <c r="S487"/>
      <c r="T487"/>
    </row>
    <row r="488" spans="1:20" ht="14.4" x14ac:dyDescent="0.3">
      <c r="A488">
        <v>479</v>
      </c>
      <c r="B488" s="1">
        <v>44197</v>
      </c>
      <c r="C488" t="s">
        <v>190</v>
      </c>
      <c r="D488" t="s">
        <v>231</v>
      </c>
      <c r="E488" t="s">
        <v>95</v>
      </c>
      <c r="F488" t="s">
        <v>85</v>
      </c>
      <c r="G488" s="45">
        <v>1.02</v>
      </c>
      <c r="H488" s="196">
        <v>7</v>
      </c>
      <c r="I488" s="196">
        <v>7</v>
      </c>
      <c r="J488" s="196">
        <v>0.13</v>
      </c>
      <c r="K488" s="196">
        <v>165.89</v>
      </c>
      <c r="L488" t="s">
        <v>60</v>
      </c>
      <c r="M488" s="44"/>
      <c r="N488" s="1"/>
      <c r="O488"/>
      <c r="P488"/>
      <c r="Q488" s="44"/>
      <c r="R488" s="1"/>
      <c r="S488"/>
      <c r="T488"/>
    </row>
    <row r="489" spans="1:20" ht="14.4" x14ac:dyDescent="0.3">
      <c r="A489">
        <v>480</v>
      </c>
      <c r="B489" s="1">
        <v>44197</v>
      </c>
      <c r="C489" t="s">
        <v>190</v>
      </c>
      <c r="D489" t="s">
        <v>231</v>
      </c>
      <c r="E489" t="s">
        <v>112</v>
      </c>
      <c r="F489" t="s">
        <v>93</v>
      </c>
      <c r="G489" s="45">
        <v>1.23</v>
      </c>
      <c r="H489" s="196">
        <v>7</v>
      </c>
      <c r="I489" s="196">
        <v>1.61</v>
      </c>
      <c r="J489" s="196">
        <v>-1.61</v>
      </c>
      <c r="K489" s="196">
        <v>164.28</v>
      </c>
      <c r="L489" t="s">
        <v>75</v>
      </c>
      <c r="M489" s="44"/>
      <c r="N489" s="1"/>
      <c r="O489"/>
      <c r="P489"/>
      <c r="Q489" s="44"/>
      <c r="R489" s="1"/>
      <c r="S489"/>
      <c r="T489"/>
    </row>
    <row r="490" spans="1:20" ht="14.4" x14ac:dyDescent="0.3">
      <c r="A490">
        <v>481</v>
      </c>
      <c r="B490" s="1">
        <v>44197</v>
      </c>
      <c r="C490" t="s">
        <v>190</v>
      </c>
      <c r="D490" t="s">
        <v>231</v>
      </c>
      <c r="E490" t="s">
        <v>95</v>
      </c>
      <c r="F490" t="s">
        <v>85</v>
      </c>
      <c r="G490" s="45">
        <v>1.26</v>
      </c>
      <c r="H490" s="196">
        <v>7</v>
      </c>
      <c r="I490" s="196">
        <v>7</v>
      </c>
      <c r="J490" s="196">
        <v>1.82</v>
      </c>
      <c r="K490" s="196">
        <v>166.1</v>
      </c>
      <c r="L490" t="s">
        <v>75</v>
      </c>
      <c r="M490" s="44"/>
      <c r="N490" s="1"/>
      <c r="O490"/>
      <c r="P490"/>
      <c r="Q490" s="44"/>
      <c r="R490" s="1"/>
      <c r="S490"/>
      <c r="T490"/>
    </row>
    <row r="491" spans="1:20" ht="14.4" x14ac:dyDescent="0.3">
      <c r="A491">
        <v>482</v>
      </c>
      <c r="B491" s="1">
        <v>44197</v>
      </c>
      <c r="C491" t="s">
        <v>190</v>
      </c>
      <c r="D491" t="s">
        <v>231</v>
      </c>
      <c r="E491" t="s">
        <v>112</v>
      </c>
      <c r="F491" t="s">
        <v>93</v>
      </c>
      <c r="G491" s="45">
        <v>1.19</v>
      </c>
      <c r="H491" s="196">
        <v>7.3</v>
      </c>
      <c r="I491" s="196">
        <v>1.39</v>
      </c>
      <c r="J491" s="196">
        <v>-1.39</v>
      </c>
      <c r="K491" s="196">
        <v>164.71</v>
      </c>
      <c r="L491" t="s">
        <v>75</v>
      </c>
      <c r="M491" s="44"/>
      <c r="N491" s="1"/>
      <c r="O491"/>
      <c r="P491"/>
      <c r="Q491" s="44"/>
      <c r="R491" s="1"/>
      <c r="S491"/>
      <c r="T491"/>
    </row>
    <row r="492" spans="1:20" ht="14.4" x14ac:dyDescent="0.3">
      <c r="A492">
        <v>483</v>
      </c>
      <c r="B492" s="1">
        <v>44197</v>
      </c>
      <c r="C492" t="s">
        <v>190</v>
      </c>
      <c r="D492" t="s">
        <v>231</v>
      </c>
      <c r="E492" t="s">
        <v>112</v>
      </c>
      <c r="F492" t="s">
        <v>93</v>
      </c>
      <c r="G492" s="45">
        <v>1.05</v>
      </c>
      <c r="H492" s="196">
        <v>7</v>
      </c>
      <c r="I492" s="196">
        <v>0.35</v>
      </c>
      <c r="J492" s="196">
        <v>-0.35</v>
      </c>
      <c r="K492" s="196">
        <v>164.36</v>
      </c>
      <c r="L492" t="s">
        <v>75</v>
      </c>
      <c r="M492" s="44"/>
      <c r="N492" s="1"/>
      <c r="O492"/>
      <c r="P492"/>
      <c r="Q492" s="44"/>
      <c r="R492" s="1"/>
      <c r="S492"/>
      <c r="T492"/>
    </row>
    <row r="493" spans="1:20" ht="14.4" x14ac:dyDescent="0.3">
      <c r="A493">
        <v>484</v>
      </c>
      <c r="B493" s="1">
        <v>44197</v>
      </c>
      <c r="C493" t="s">
        <v>190</v>
      </c>
      <c r="D493" t="s">
        <v>231</v>
      </c>
      <c r="E493" t="s">
        <v>95</v>
      </c>
      <c r="F493" t="s">
        <v>85</v>
      </c>
      <c r="G493" s="45">
        <v>1.26</v>
      </c>
      <c r="H493" s="196">
        <v>7</v>
      </c>
      <c r="I493" s="196">
        <v>7</v>
      </c>
      <c r="J493" s="196">
        <v>1.82</v>
      </c>
      <c r="K493" s="196">
        <v>166.18</v>
      </c>
      <c r="L493" t="s">
        <v>75</v>
      </c>
      <c r="M493" s="44"/>
      <c r="N493" s="1"/>
      <c r="O493"/>
      <c r="P493"/>
      <c r="Q493" s="44"/>
      <c r="R493" s="1"/>
      <c r="S493"/>
      <c r="T493"/>
    </row>
    <row r="494" spans="1:20" ht="14.4" x14ac:dyDescent="0.3">
      <c r="A494">
        <v>485</v>
      </c>
      <c r="B494" s="1">
        <v>44197</v>
      </c>
      <c r="C494" t="s">
        <v>190</v>
      </c>
      <c r="D494" t="s">
        <v>231</v>
      </c>
      <c r="E494" t="s">
        <v>112</v>
      </c>
      <c r="F494" t="s">
        <v>93</v>
      </c>
      <c r="G494" s="45">
        <v>1.23</v>
      </c>
      <c r="H494" s="196">
        <v>7</v>
      </c>
      <c r="I494" s="196">
        <v>1.61</v>
      </c>
      <c r="J494" s="196">
        <v>-1.61</v>
      </c>
      <c r="K494" s="196">
        <v>164.57</v>
      </c>
      <c r="L494" t="s">
        <v>75</v>
      </c>
      <c r="M494" s="44"/>
      <c r="N494" s="1"/>
      <c r="O494"/>
      <c r="P494"/>
      <c r="Q494" s="44"/>
      <c r="R494" s="1"/>
      <c r="S494"/>
      <c r="T494"/>
    </row>
    <row r="495" spans="1:20" ht="14.4" x14ac:dyDescent="0.3">
      <c r="A495">
        <v>486</v>
      </c>
      <c r="B495" s="1">
        <v>44197</v>
      </c>
      <c r="C495" t="s">
        <v>190</v>
      </c>
      <c r="D495" t="s">
        <v>231</v>
      </c>
      <c r="E495" t="s">
        <v>95</v>
      </c>
      <c r="F495" t="s">
        <v>85</v>
      </c>
      <c r="G495" s="45">
        <v>1.07</v>
      </c>
      <c r="H495" s="196">
        <v>7</v>
      </c>
      <c r="I495" s="196">
        <v>7</v>
      </c>
      <c r="J495" s="196">
        <v>0.49</v>
      </c>
      <c r="K495" s="196">
        <v>165.06</v>
      </c>
      <c r="L495" t="s">
        <v>75</v>
      </c>
      <c r="M495" s="44"/>
      <c r="N495" s="1"/>
      <c r="O495"/>
      <c r="P495"/>
      <c r="Q495" s="44"/>
      <c r="R495" s="1"/>
      <c r="S495"/>
      <c r="T495"/>
    </row>
    <row r="496" spans="1:20" ht="14.4" x14ac:dyDescent="0.3">
      <c r="A496">
        <v>487</v>
      </c>
      <c r="B496" s="1">
        <v>44197</v>
      </c>
      <c r="C496" t="s">
        <v>190</v>
      </c>
      <c r="D496" t="s">
        <v>231</v>
      </c>
      <c r="E496" t="s">
        <v>95</v>
      </c>
      <c r="F496" t="s">
        <v>85</v>
      </c>
      <c r="G496" s="45">
        <v>1.25</v>
      </c>
      <c r="H496" s="196">
        <v>7</v>
      </c>
      <c r="I496" s="196">
        <v>7</v>
      </c>
      <c r="J496" s="196">
        <v>1.71</v>
      </c>
      <c r="K496" s="196">
        <v>166.77</v>
      </c>
      <c r="L496" t="s">
        <v>75</v>
      </c>
      <c r="M496" s="44"/>
      <c r="N496" s="1"/>
      <c r="O496"/>
      <c r="P496"/>
      <c r="Q496" s="44"/>
      <c r="R496" s="1"/>
      <c r="S496"/>
      <c r="T496"/>
    </row>
    <row r="497" spans="1:20" ht="14.4" x14ac:dyDescent="0.3">
      <c r="A497">
        <v>488</v>
      </c>
      <c r="B497" s="1">
        <v>44197</v>
      </c>
      <c r="C497" t="s">
        <v>190</v>
      </c>
      <c r="D497" t="s">
        <v>231</v>
      </c>
      <c r="E497" t="s">
        <v>113</v>
      </c>
      <c r="F497" t="s">
        <v>85</v>
      </c>
      <c r="G497" s="45">
        <v>1.1000000000000001</v>
      </c>
      <c r="H497" s="196">
        <v>14</v>
      </c>
      <c r="I497" s="196">
        <v>14</v>
      </c>
      <c r="J497" s="196">
        <v>1.4</v>
      </c>
      <c r="K497" s="196">
        <v>168.17</v>
      </c>
      <c r="L497" t="s">
        <v>77</v>
      </c>
      <c r="M497" s="44"/>
      <c r="N497" s="1"/>
      <c r="O497"/>
      <c r="P497"/>
      <c r="Q497" s="44"/>
      <c r="R497" s="1"/>
      <c r="S497"/>
      <c r="T497"/>
    </row>
    <row r="498" spans="1:20" ht="14.4" x14ac:dyDescent="0.3">
      <c r="A498">
        <v>489</v>
      </c>
      <c r="B498" s="1">
        <v>44197</v>
      </c>
      <c r="C498" t="s">
        <v>190</v>
      </c>
      <c r="D498" t="s">
        <v>231</v>
      </c>
      <c r="E498" t="s">
        <v>113</v>
      </c>
      <c r="F498" t="s">
        <v>85</v>
      </c>
      <c r="G498" s="45">
        <v>1.03</v>
      </c>
      <c r="H498" s="196">
        <v>7</v>
      </c>
      <c r="I498" s="196">
        <v>7</v>
      </c>
      <c r="J498" s="196">
        <v>0.21</v>
      </c>
      <c r="K498" s="196">
        <v>168.38</v>
      </c>
      <c r="L498" t="s">
        <v>77</v>
      </c>
      <c r="M498" s="44"/>
      <c r="N498" s="1"/>
      <c r="O498"/>
      <c r="P498"/>
      <c r="Q498" s="44"/>
      <c r="R498" s="1"/>
      <c r="S498"/>
      <c r="T498"/>
    </row>
    <row r="499" spans="1:20" ht="14.4" x14ac:dyDescent="0.3">
      <c r="A499">
        <v>490</v>
      </c>
      <c r="B499" s="1">
        <v>44197</v>
      </c>
      <c r="C499" t="s">
        <v>190</v>
      </c>
      <c r="D499" t="s">
        <v>231</v>
      </c>
      <c r="E499" t="s">
        <v>94</v>
      </c>
      <c r="F499" t="s">
        <v>93</v>
      </c>
      <c r="G499" s="45">
        <v>1.08</v>
      </c>
      <c r="H499" s="196">
        <v>7</v>
      </c>
      <c r="I499" s="196">
        <v>0.56000000000000005</v>
      </c>
      <c r="J499" s="196">
        <v>-0.56000000000000005</v>
      </c>
      <c r="K499" s="196">
        <v>167.82</v>
      </c>
      <c r="L499" t="s">
        <v>77</v>
      </c>
      <c r="M499" s="44"/>
      <c r="N499" s="1"/>
      <c r="O499"/>
      <c r="P499"/>
      <c r="Q499" s="44"/>
      <c r="R499" s="1"/>
      <c r="S499"/>
      <c r="T499"/>
    </row>
    <row r="500" spans="1:20" ht="14.4" x14ac:dyDescent="0.3">
      <c r="A500">
        <v>491</v>
      </c>
      <c r="B500" s="1">
        <v>44197</v>
      </c>
      <c r="C500" t="s">
        <v>190</v>
      </c>
      <c r="D500" t="s">
        <v>231</v>
      </c>
      <c r="E500" t="s">
        <v>94</v>
      </c>
      <c r="F500" t="s">
        <v>93</v>
      </c>
      <c r="G500" s="45">
        <v>1.07</v>
      </c>
      <c r="H500" s="196">
        <v>7.1</v>
      </c>
      <c r="I500" s="196">
        <v>0.5</v>
      </c>
      <c r="J500" s="196">
        <v>-0.52</v>
      </c>
      <c r="K500" s="196">
        <v>167.3</v>
      </c>
      <c r="L500" t="s">
        <v>77</v>
      </c>
      <c r="M500" s="44"/>
      <c r="N500" s="1"/>
      <c r="O500"/>
      <c r="P500"/>
      <c r="Q500" s="44"/>
      <c r="R500" s="1"/>
      <c r="S500"/>
      <c r="T500"/>
    </row>
    <row r="501" spans="1:20" ht="14.4" x14ac:dyDescent="0.3">
      <c r="A501">
        <v>492</v>
      </c>
      <c r="B501" s="1">
        <v>44197</v>
      </c>
      <c r="C501" t="s">
        <v>190</v>
      </c>
      <c r="D501" t="s">
        <v>231</v>
      </c>
      <c r="E501" t="s">
        <v>97</v>
      </c>
      <c r="F501" t="s">
        <v>85</v>
      </c>
      <c r="G501" s="45">
        <v>1.03</v>
      </c>
      <c r="H501" s="196">
        <v>2.1</v>
      </c>
      <c r="I501" s="196">
        <v>2.1</v>
      </c>
      <c r="J501" s="196">
        <v>0.06</v>
      </c>
      <c r="K501" s="196">
        <v>167.36</v>
      </c>
      <c r="L501" t="s">
        <v>79</v>
      </c>
      <c r="M501" s="44"/>
      <c r="N501" s="1"/>
      <c r="O501"/>
      <c r="P501"/>
      <c r="Q501" s="44"/>
      <c r="R501" s="1"/>
      <c r="S501"/>
      <c r="T501"/>
    </row>
    <row r="502" spans="1:20" ht="14.4" x14ac:dyDescent="0.3">
      <c r="A502">
        <v>493</v>
      </c>
      <c r="B502" s="1">
        <v>44197</v>
      </c>
      <c r="C502" t="s">
        <v>183</v>
      </c>
      <c r="D502" t="s">
        <v>232</v>
      </c>
      <c r="E502" t="s">
        <v>144</v>
      </c>
      <c r="F502" t="s">
        <v>93</v>
      </c>
      <c r="G502" s="45">
        <v>1.08</v>
      </c>
      <c r="H502" s="196">
        <v>7.1</v>
      </c>
      <c r="I502" s="196">
        <v>0.56999999999999995</v>
      </c>
      <c r="J502" s="196">
        <v>-0.56999999999999995</v>
      </c>
      <c r="K502" s="196">
        <v>166.79</v>
      </c>
      <c r="L502" t="s">
        <v>142</v>
      </c>
      <c r="M502" s="44"/>
      <c r="N502" s="1"/>
      <c r="O502"/>
      <c r="P502"/>
      <c r="Q502" s="44"/>
      <c r="R502" s="1"/>
      <c r="S502"/>
      <c r="T502"/>
    </row>
    <row r="503" spans="1:20" ht="14.4" x14ac:dyDescent="0.3">
      <c r="A503">
        <v>494</v>
      </c>
      <c r="B503" s="1">
        <v>44197</v>
      </c>
      <c r="C503" t="s">
        <v>183</v>
      </c>
      <c r="D503" t="s">
        <v>232</v>
      </c>
      <c r="E503" t="s">
        <v>143</v>
      </c>
      <c r="F503" t="s">
        <v>85</v>
      </c>
      <c r="G503" s="45">
        <v>1.06</v>
      </c>
      <c r="H503" s="196">
        <v>7</v>
      </c>
      <c r="I503" s="196">
        <v>7</v>
      </c>
      <c r="J503" s="196">
        <v>0.42</v>
      </c>
      <c r="K503" s="196">
        <v>167.21</v>
      </c>
      <c r="L503" t="s">
        <v>142</v>
      </c>
      <c r="M503" s="44"/>
      <c r="N503" s="1"/>
      <c r="O503"/>
      <c r="P503"/>
      <c r="Q503" s="44"/>
      <c r="R503" s="1"/>
      <c r="S503"/>
      <c r="T503"/>
    </row>
    <row r="504" spans="1:20" ht="14.4" x14ac:dyDescent="0.3">
      <c r="A504">
        <v>495</v>
      </c>
      <c r="B504" s="1">
        <v>44197</v>
      </c>
      <c r="C504" t="s">
        <v>183</v>
      </c>
      <c r="D504" t="s">
        <v>232</v>
      </c>
      <c r="E504" t="s">
        <v>144</v>
      </c>
      <c r="F504" t="s">
        <v>93</v>
      </c>
      <c r="G504" s="45">
        <v>1.07</v>
      </c>
      <c r="H504" s="196">
        <v>7</v>
      </c>
      <c r="I504" s="196">
        <v>0.49</v>
      </c>
      <c r="J504" s="196">
        <v>-0.49</v>
      </c>
      <c r="K504" s="196">
        <v>166.72</v>
      </c>
      <c r="L504" t="s">
        <v>142</v>
      </c>
      <c r="M504" s="44"/>
      <c r="N504" s="1"/>
      <c r="O504"/>
      <c r="P504"/>
      <c r="Q504" s="44"/>
      <c r="R504" s="1"/>
      <c r="S504"/>
      <c r="T504"/>
    </row>
    <row r="505" spans="1:20" ht="14.4" x14ac:dyDescent="0.3">
      <c r="A505">
        <v>496</v>
      </c>
      <c r="B505" s="1">
        <v>44197</v>
      </c>
      <c r="C505" t="s">
        <v>183</v>
      </c>
      <c r="D505" t="s">
        <v>232</v>
      </c>
      <c r="E505" t="s">
        <v>144</v>
      </c>
      <c r="F505" t="s">
        <v>93</v>
      </c>
      <c r="G505" s="45">
        <v>1.04</v>
      </c>
      <c r="H505" s="196">
        <v>7</v>
      </c>
      <c r="I505" s="196">
        <v>0.28000000000000003</v>
      </c>
      <c r="J505" s="196">
        <v>-0.28000000000000003</v>
      </c>
      <c r="K505" s="196">
        <v>166.44</v>
      </c>
      <c r="L505" t="s">
        <v>142</v>
      </c>
      <c r="M505" s="44"/>
      <c r="N505" s="1"/>
      <c r="O505"/>
      <c r="P505"/>
      <c r="Q505" s="44"/>
      <c r="R505" s="1"/>
      <c r="S505"/>
      <c r="T505"/>
    </row>
    <row r="506" spans="1:20" ht="14.4" x14ac:dyDescent="0.3">
      <c r="A506">
        <v>497</v>
      </c>
      <c r="B506" s="1">
        <v>44197</v>
      </c>
      <c r="C506" t="s">
        <v>183</v>
      </c>
      <c r="D506" t="s">
        <v>232</v>
      </c>
      <c r="E506" t="s">
        <v>143</v>
      </c>
      <c r="F506" t="s">
        <v>85</v>
      </c>
      <c r="G506" s="45">
        <v>1.1000000000000001</v>
      </c>
      <c r="H506" s="196">
        <v>14</v>
      </c>
      <c r="I506" s="196">
        <v>14</v>
      </c>
      <c r="J506" s="196">
        <v>1.38</v>
      </c>
      <c r="K506" s="196">
        <v>167.82</v>
      </c>
      <c r="L506" t="s">
        <v>142</v>
      </c>
      <c r="M506" s="44"/>
      <c r="N506" s="1"/>
      <c r="O506"/>
      <c r="P506"/>
      <c r="Q506" s="44"/>
      <c r="R506" s="1"/>
      <c r="S506"/>
      <c r="T506"/>
    </row>
    <row r="507" spans="1:20" ht="14.4" x14ac:dyDescent="0.3">
      <c r="A507">
        <v>498</v>
      </c>
      <c r="B507" s="1">
        <v>44197</v>
      </c>
      <c r="C507" t="s">
        <v>183</v>
      </c>
      <c r="D507" t="s">
        <v>232</v>
      </c>
      <c r="E507" t="s">
        <v>275</v>
      </c>
      <c r="F507" t="s">
        <v>85</v>
      </c>
      <c r="G507" s="45">
        <v>1.1299999999999999</v>
      </c>
      <c r="H507" s="196">
        <v>10</v>
      </c>
      <c r="I507" s="196">
        <v>10</v>
      </c>
      <c r="J507" s="196">
        <v>1.3</v>
      </c>
      <c r="K507" s="196">
        <v>169.12</v>
      </c>
      <c r="L507" t="s">
        <v>67</v>
      </c>
      <c r="M507" s="44"/>
      <c r="N507" s="1"/>
      <c r="O507"/>
      <c r="P507"/>
      <c r="Q507" s="44"/>
      <c r="R507" s="1"/>
      <c r="S507"/>
      <c r="T507"/>
    </row>
    <row r="508" spans="1:20" ht="14.4" x14ac:dyDescent="0.3">
      <c r="A508">
        <v>499</v>
      </c>
      <c r="B508" s="1">
        <v>44197</v>
      </c>
      <c r="C508" t="s">
        <v>183</v>
      </c>
      <c r="D508" t="s">
        <v>232</v>
      </c>
      <c r="E508" t="s">
        <v>276</v>
      </c>
      <c r="F508" t="s">
        <v>93</v>
      </c>
      <c r="G508" s="45">
        <v>1.1100000000000001</v>
      </c>
      <c r="H508" s="196">
        <v>10.18</v>
      </c>
      <c r="I508" s="196">
        <v>1.1200000000000001</v>
      </c>
      <c r="J508" s="196">
        <v>-1.1299999999999999</v>
      </c>
      <c r="K508" s="196">
        <v>167.99</v>
      </c>
      <c r="L508" t="s">
        <v>67</v>
      </c>
      <c r="M508" s="44"/>
      <c r="N508" s="1"/>
      <c r="O508"/>
      <c r="P508"/>
      <c r="Q508" s="44"/>
      <c r="R508" s="1"/>
      <c r="S508"/>
      <c r="T508"/>
    </row>
    <row r="509" spans="1:20" ht="14.4" x14ac:dyDescent="0.3">
      <c r="A509">
        <v>500</v>
      </c>
      <c r="B509" s="1">
        <v>44197</v>
      </c>
      <c r="C509" t="s">
        <v>182</v>
      </c>
      <c r="D509" t="s">
        <v>233</v>
      </c>
      <c r="E509" t="s">
        <v>112</v>
      </c>
      <c r="F509" t="s">
        <v>93</v>
      </c>
      <c r="G509" s="45">
        <v>1.05</v>
      </c>
      <c r="H509" s="196">
        <v>7</v>
      </c>
      <c r="I509" s="196">
        <v>0.35</v>
      </c>
      <c r="J509" s="196">
        <v>-0.35</v>
      </c>
      <c r="K509" s="196">
        <v>167.64</v>
      </c>
      <c r="L509" t="s">
        <v>60</v>
      </c>
      <c r="M509" s="44"/>
      <c r="N509" s="1"/>
      <c r="O509"/>
      <c r="P509"/>
      <c r="Q509" s="44"/>
      <c r="R509" s="1"/>
      <c r="S509"/>
      <c r="T509"/>
    </row>
    <row r="510" spans="1:20" ht="14.4" x14ac:dyDescent="0.3">
      <c r="A510">
        <v>501</v>
      </c>
      <c r="B510" s="1">
        <v>44197</v>
      </c>
      <c r="C510" t="s">
        <v>182</v>
      </c>
      <c r="D510" t="s">
        <v>233</v>
      </c>
      <c r="E510" t="s">
        <v>95</v>
      </c>
      <c r="F510" t="s">
        <v>85</v>
      </c>
      <c r="G510" s="45">
        <v>1.08</v>
      </c>
      <c r="H510" s="196">
        <v>7</v>
      </c>
      <c r="I510" s="196">
        <v>7</v>
      </c>
      <c r="J510" s="196">
        <v>0.55000000000000004</v>
      </c>
      <c r="K510" s="196">
        <v>168.19</v>
      </c>
      <c r="L510" t="s">
        <v>60</v>
      </c>
      <c r="M510" s="44"/>
      <c r="N510" s="1"/>
      <c r="O510"/>
      <c r="P510"/>
      <c r="Q510" s="44"/>
      <c r="R510" s="1"/>
      <c r="S510"/>
      <c r="T510"/>
    </row>
    <row r="511" spans="1:20" ht="14.4" x14ac:dyDescent="0.3">
      <c r="A511">
        <v>502</v>
      </c>
      <c r="B511" s="1">
        <v>44197</v>
      </c>
      <c r="C511" t="s">
        <v>182</v>
      </c>
      <c r="D511" t="s">
        <v>233</v>
      </c>
      <c r="E511" t="s">
        <v>95</v>
      </c>
      <c r="F511" t="s">
        <v>85</v>
      </c>
      <c r="G511" s="45">
        <v>1.02</v>
      </c>
      <c r="H511" s="196">
        <v>7</v>
      </c>
      <c r="I511" s="196">
        <v>7</v>
      </c>
      <c r="J511" s="196">
        <v>0.13</v>
      </c>
      <c r="K511" s="196">
        <v>168.32</v>
      </c>
      <c r="L511" t="s">
        <v>75</v>
      </c>
      <c r="M511" s="44"/>
      <c r="N511" s="1"/>
      <c r="O511"/>
      <c r="P511"/>
      <c r="Q511" s="44"/>
      <c r="R511" s="1"/>
      <c r="S511"/>
      <c r="T511"/>
    </row>
    <row r="512" spans="1:20" ht="14.4" x14ac:dyDescent="0.3">
      <c r="A512">
        <v>503</v>
      </c>
      <c r="B512" s="1">
        <v>44197</v>
      </c>
      <c r="C512" t="s">
        <v>182</v>
      </c>
      <c r="D512" t="s">
        <v>233</v>
      </c>
      <c r="E512" t="s">
        <v>98</v>
      </c>
      <c r="F512" t="s">
        <v>93</v>
      </c>
      <c r="G512" s="45">
        <v>1.02</v>
      </c>
      <c r="H512" s="196">
        <v>7</v>
      </c>
      <c r="I512" s="196">
        <v>0.14000000000000001</v>
      </c>
      <c r="J512" s="196">
        <v>-0.14000000000000001</v>
      </c>
      <c r="K512" s="196">
        <v>168.18</v>
      </c>
      <c r="L512" t="s">
        <v>79</v>
      </c>
      <c r="M512" s="44"/>
      <c r="N512" s="1"/>
      <c r="O512"/>
      <c r="P512"/>
      <c r="Q512" s="44"/>
      <c r="R512" s="1"/>
      <c r="S512"/>
      <c r="T512"/>
    </row>
    <row r="513" spans="1:20" ht="14.4" x14ac:dyDescent="0.3">
      <c r="A513">
        <v>504</v>
      </c>
      <c r="B513" s="1">
        <v>44197</v>
      </c>
      <c r="C513" t="s">
        <v>182</v>
      </c>
      <c r="D513" t="s">
        <v>233</v>
      </c>
      <c r="E513" t="s">
        <v>97</v>
      </c>
      <c r="F513" t="s">
        <v>85</v>
      </c>
      <c r="G513" s="45">
        <v>1.04</v>
      </c>
      <c r="H513" s="196">
        <v>7</v>
      </c>
      <c r="I513" s="196">
        <v>7</v>
      </c>
      <c r="J513" s="196">
        <v>0.27</v>
      </c>
      <c r="K513" s="196">
        <v>168.45</v>
      </c>
      <c r="L513" t="s">
        <v>79</v>
      </c>
      <c r="M513" s="44"/>
      <c r="N513" s="1"/>
      <c r="O513"/>
      <c r="P513"/>
      <c r="Q513" s="44"/>
      <c r="R513" s="1"/>
      <c r="S513"/>
      <c r="T513"/>
    </row>
    <row r="514" spans="1:20" ht="14.4" x14ac:dyDescent="0.3">
      <c r="A514">
        <v>505</v>
      </c>
      <c r="B514" s="1">
        <v>44197</v>
      </c>
      <c r="C514" t="s">
        <v>183</v>
      </c>
      <c r="D514" t="s">
        <v>234</v>
      </c>
      <c r="E514" t="s">
        <v>95</v>
      </c>
      <c r="F514" t="s">
        <v>85</v>
      </c>
      <c r="G514" s="45">
        <v>1.19</v>
      </c>
      <c r="H514" s="196">
        <v>7</v>
      </c>
      <c r="I514" s="196">
        <v>7</v>
      </c>
      <c r="J514" s="196">
        <v>1.33</v>
      </c>
      <c r="K514" s="196">
        <v>169.78</v>
      </c>
      <c r="L514" t="s">
        <v>60</v>
      </c>
      <c r="M514" s="44"/>
      <c r="N514" s="1"/>
      <c r="O514"/>
      <c r="P514"/>
      <c r="Q514" s="44"/>
      <c r="R514" s="1"/>
      <c r="S514"/>
      <c r="T514"/>
    </row>
    <row r="515" spans="1:20" ht="14.4" x14ac:dyDescent="0.3">
      <c r="A515">
        <v>506</v>
      </c>
      <c r="B515" s="1">
        <v>44197</v>
      </c>
      <c r="C515" t="s">
        <v>183</v>
      </c>
      <c r="D515" t="s">
        <v>234</v>
      </c>
      <c r="E515" t="s">
        <v>112</v>
      </c>
      <c r="F515" t="s">
        <v>93</v>
      </c>
      <c r="G515" s="45">
        <v>1.04</v>
      </c>
      <c r="H515" s="196">
        <v>7</v>
      </c>
      <c r="I515" s="196">
        <v>0.28000000000000003</v>
      </c>
      <c r="J515" s="196">
        <v>-0.28000000000000003</v>
      </c>
      <c r="K515" s="196">
        <v>169.5</v>
      </c>
      <c r="L515" t="s">
        <v>60</v>
      </c>
      <c r="M515" s="44"/>
      <c r="N515" s="1"/>
      <c r="O515"/>
      <c r="P515"/>
      <c r="Q515" s="44"/>
      <c r="R515" s="1"/>
      <c r="S515"/>
      <c r="T515"/>
    </row>
    <row r="516" spans="1:20" ht="14.4" x14ac:dyDescent="0.3">
      <c r="A516">
        <v>507</v>
      </c>
      <c r="B516" s="1">
        <v>44197</v>
      </c>
      <c r="C516" t="s">
        <v>183</v>
      </c>
      <c r="D516" t="s">
        <v>234</v>
      </c>
      <c r="E516" t="s">
        <v>95</v>
      </c>
      <c r="F516" t="s">
        <v>85</v>
      </c>
      <c r="G516" s="45">
        <v>1.05</v>
      </c>
      <c r="H516" s="196">
        <v>7</v>
      </c>
      <c r="I516" s="196">
        <v>7</v>
      </c>
      <c r="J516" s="196">
        <v>0.35</v>
      </c>
      <c r="K516" s="196">
        <v>169.85</v>
      </c>
      <c r="L516" t="s">
        <v>60</v>
      </c>
      <c r="M516" s="44"/>
      <c r="N516" s="1"/>
      <c r="O516"/>
      <c r="P516"/>
      <c r="Q516" s="44"/>
      <c r="R516" s="1"/>
      <c r="S516"/>
      <c r="T516"/>
    </row>
    <row r="517" spans="1:20" ht="14.4" x14ac:dyDescent="0.3">
      <c r="A517">
        <v>508</v>
      </c>
      <c r="B517" s="1">
        <v>44197</v>
      </c>
      <c r="C517" t="s">
        <v>183</v>
      </c>
      <c r="D517" t="s">
        <v>234</v>
      </c>
      <c r="E517" t="s">
        <v>112</v>
      </c>
      <c r="F517" t="s">
        <v>93</v>
      </c>
      <c r="G517" s="45">
        <v>1.03</v>
      </c>
      <c r="H517" s="196">
        <v>7</v>
      </c>
      <c r="I517" s="196">
        <v>0.21</v>
      </c>
      <c r="J517" s="196">
        <v>-0.21</v>
      </c>
      <c r="K517" s="196">
        <v>169.64</v>
      </c>
      <c r="L517" t="s">
        <v>60</v>
      </c>
      <c r="M517" s="44"/>
      <c r="N517" s="1"/>
      <c r="O517"/>
      <c r="P517"/>
      <c r="Q517" s="44"/>
      <c r="R517" s="1"/>
      <c r="S517"/>
      <c r="T517"/>
    </row>
    <row r="518" spans="1:20" ht="14.4" x14ac:dyDescent="0.3">
      <c r="A518">
        <v>509</v>
      </c>
      <c r="B518" s="1">
        <v>44197</v>
      </c>
      <c r="C518" t="s">
        <v>183</v>
      </c>
      <c r="D518" t="s">
        <v>234</v>
      </c>
      <c r="E518" t="s">
        <v>95</v>
      </c>
      <c r="F518" t="s">
        <v>85</v>
      </c>
      <c r="G518" s="45">
        <v>1.0900000000000001</v>
      </c>
      <c r="H518" s="196">
        <v>7</v>
      </c>
      <c r="I518" s="196">
        <v>7</v>
      </c>
      <c r="J518" s="196">
        <v>0.63</v>
      </c>
      <c r="K518" s="196">
        <v>170.27</v>
      </c>
      <c r="L518" t="s">
        <v>60</v>
      </c>
      <c r="M518" s="44"/>
      <c r="N518" s="1"/>
      <c r="O518"/>
      <c r="P518"/>
      <c r="Q518" s="44"/>
      <c r="R518" s="1"/>
      <c r="S518"/>
      <c r="T518"/>
    </row>
    <row r="519" spans="1:20" ht="14.4" x14ac:dyDescent="0.3">
      <c r="A519">
        <v>510</v>
      </c>
      <c r="B519" s="1">
        <v>44197</v>
      </c>
      <c r="C519" t="s">
        <v>183</v>
      </c>
      <c r="D519" t="s">
        <v>234</v>
      </c>
      <c r="E519" t="s">
        <v>95</v>
      </c>
      <c r="F519" t="s">
        <v>85</v>
      </c>
      <c r="G519" s="45">
        <v>1.1200000000000001</v>
      </c>
      <c r="H519" s="196">
        <v>7</v>
      </c>
      <c r="I519" s="196">
        <v>7</v>
      </c>
      <c r="J519" s="196">
        <v>0.84</v>
      </c>
      <c r="K519" s="196">
        <v>171.11</v>
      </c>
      <c r="L519" t="s">
        <v>60</v>
      </c>
      <c r="M519" s="44"/>
      <c r="N519" s="1"/>
      <c r="O519"/>
      <c r="P519"/>
      <c r="Q519" s="44"/>
      <c r="R519" s="1"/>
      <c r="S519"/>
      <c r="T519"/>
    </row>
    <row r="520" spans="1:20" ht="14.4" x14ac:dyDescent="0.3">
      <c r="A520">
        <v>511</v>
      </c>
      <c r="B520" s="1">
        <v>44197</v>
      </c>
      <c r="C520" t="s">
        <v>183</v>
      </c>
      <c r="D520" t="s">
        <v>234</v>
      </c>
      <c r="E520" t="s">
        <v>112</v>
      </c>
      <c r="F520" t="s">
        <v>93</v>
      </c>
      <c r="G520" s="45">
        <v>1.06</v>
      </c>
      <c r="H520" s="196">
        <v>7</v>
      </c>
      <c r="I520" s="196">
        <v>0.42</v>
      </c>
      <c r="J520" s="196">
        <v>-0.42</v>
      </c>
      <c r="K520" s="196">
        <v>170.69</v>
      </c>
      <c r="L520" t="s">
        <v>60</v>
      </c>
      <c r="M520" s="44"/>
      <c r="N520" s="1"/>
      <c r="O520"/>
      <c r="P520"/>
      <c r="Q520" s="44"/>
      <c r="R520" s="1"/>
      <c r="S520"/>
      <c r="T520"/>
    </row>
    <row r="521" spans="1:20" ht="14.4" x14ac:dyDescent="0.3">
      <c r="A521">
        <v>512</v>
      </c>
      <c r="B521" s="1">
        <v>44197</v>
      </c>
      <c r="C521" t="s">
        <v>183</v>
      </c>
      <c r="D521" t="s">
        <v>234</v>
      </c>
      <c r="E521" t="s">
        <v>95</v>
      </c>
      <c r="F521" t="s">
        <v>85</v>
      </c>
      <c r="G521" s="45">
        <v>1.05</v>
      </c>
      <c r="H521" s="196">
        <v>7</v>
      </c>
      <c r="I521" s="196">
        <v>7</v>
      </c>
      <c r="J521" s="196">
        <v>0.35</v>
      </c>
      <c r="K521" s="196">
        <v>171.04</v>
      </c>
      <c r="L521" t="s">
        <v>60</v>
      </c>
      <c r="M521" s="44"/>
      <c r="N521" s="1"/>
      <c r="O521"/>
      <c r="P521"/>
      <c r="Q521" s="44"/>
      <c r="R521" s="1"/>
      <c r="S521"/>
      <c r="T521"/>
    </row>
    <row r="522" spans="1:20" ht="14.4" x14ac:dyDescent="0.3">
      <c r="A522">
        <v>513</v>
      </c>
      <c r="B522" s="1">
        <v>44197</v>
      </c>
      <c r="C522" t="s">
        <v>183</v>
      </c>
      <c r="D522" t="s">
        <v>234</v>
      </c>
      <c r="E522" t="s">
        <v>95</v>
      </c>
      <c r="F522" t="s">
        <v>85</v>
      </c>
      <c r="G522" s="45">
        <v>1.0900000000000001</v>
      </c>
      <c r="H522" s="196">
        <v>7</v>
      </c>
      <c r="I522" s="196">
        <v>7</v>
      </c>
      <c r="J522" s="196">
        <v>0.63</v>
      </c>
      <c r="K522" s="196">
        <v>171.67</v>
      </c>
      <c r="L522" t="s">
        <v>60</v>
      </c>
      <c r="M522" s="44"/>
      <c r="N522" s="1"/>
      <c r="O522"/>
      <c r="P522"/>
      <c r="Q522" s="44"/>
      <c r="R522" s="1"/>
      <c r="S522"/>
      <c r="T522"/>
    </row>
    <row r="523" spans="1:20" ht="14.4" x14ac:dyDescent="0.3">
      <c r="A523">
        <v>514</v>
      </c>
      <c r="B523" s="1">
        <v>44197</v>
      </c>
      <c r="C523" t="s">
        <v>183</v>
      </c>
      <c r="D523" t="s">
        <v>234</v>
      </c>
      <c r="E523" t="s">
        <v>112</v>
      </c>
      <c r="F523" t="s">
        <v>93</v>
      </c>
      <c r="G523" s="45">
        <v>1.07</v>
      </c>
      <c r="H523" s="196">
        <v>7</v>
      </c>
      <c r="I523" s="196">
        <v>0.49</v>
      </c>
      <c r="J523" s="196">
        <v>-0.49</v>
      </c>
      <c r="K523" s="196">
        <v>171.18</v>
      </c>
      <c r="L523" t="s">
        <v>60</v>
      </c>
      <c r="M523" s="44"/>
      <c r="N523" s="1"/>
      <c r="O523"/>
      <c r="P523"/>
      <c r="Q523" s="44"/>
      <c r="R523" s="1"/>
      <c r="S523"/>
      <c r="T523"/>
    </row>
    <row r="524" spans="1:20" ht="14.4" x14ac:dyDescent="0.3">
      <c r="A524">
        <v>515</v>
      </c>
      <c r="B524" s="1">
        <v>44197</v>
      </c>
      <c r="C524" t="s">
        <v>183</v>
      </c>
      <c r="D524" t="s">
        <v>234</v>
      </c>
      <c r="E524" t="s">
        <v>95</v>
      </c>
      <c r="F524" t="s">
        <v>85</v>
      </c>
      <c r="G524" s="45">
        <v>1.02</v>
      </c>
      <c r="H524" s="196">
        <v>7</v>
      </c>
      <c r="I524" s="196">
        <v>7</v>
      </c>
      <c r="J524" s="196">
        <v>0.14000000000000001</v>
      </c>
      <c r="K524" s="196">
        <v>171.32</v>
      </c>
      <c r="L524" t="s">
        <v>60</v>
      </c>
      <c r="M524" s="44"/>
      <c r="N524" s="1"/>
      <c r="O524"/>
      <c r="P524"/>
      <c r="Q524" s="44"/>
      <c r="R524" s="1"/>
      <c r="S524"/>
      <c r="T524"/>
    </row>
    <row r="525" spans="1:20" ht="14.4" x14ac:dyDescent="0.3">
      <c r="A525">
        <v>516</v>
      </c>
      <c r="B525" s="1">
        <v>44197</v>
      </c>
      <c r="C525" t="s">
        <v>183</v>
      </c>
      <c r="D525" t="s">
        <v>234</v>
      </c>
      <c r="E525" t="s">
        <v>149</v>
      </c>
      <c r="F525" t="s">
        <v>93</v>
      </c>
      <c r="G525" s="45">
        <v>1.1299999999999999</v>
      </c>
      <c r="H525" s="196">
        <v>7.37</v>
      </c>
      <c r="I525" s="196">
        <v>0.96</v>
      </c>
      <c r="J525" s="196">
        <v>-0.96</v>
      </c>
      <c r="K525" s="196">
        <v>170.36</v>
      </c>
      <c r="L525" t="s">
        <v>60</v>
      </c>
      <c r="M525" s="44"/>
      <c r="N525" s="1"/>
      <c r="O525"/>
      <c r="P525"/>
      <c r="Q525" s="44"/>
      <c r="R525" s="1"/>
      <c r="S525"/>
      <c r="T525"/>
    </row>
    <row r="526" spans="1:20" ht="14.4" x14ac:dyDescent="0.3">
      <c r="A526">
        <v>517</v>
      </c>
      <c r="B526" s="1">
        <v>44197</v>
      </c>
      <c r="C526" t="s">
        <v>183</v>
      </c>
      <c r="D526" t="s">
        <v>234</v>
      </c>
      <c r="E526" t="s">
        <v>112</v>
      </c>
      <c r="F526" t="s">
        <v>93</v>
      </c>
      <c r="G526" s="45">
        <v>1.0900000000000001</v>
      </c>
      <c r="H526" s="196">
        <v>7</v>
      </c>
      <c r="I526" s="196">
        <v>0.63</v>
      </c>
      <c r="J526" s="196">
        <v>-0.68</v>
      </c>
      <c r="K526" s="196">
        <v>169.68</v>
      </c>
      <c r="L526" t="s">
        <v>60</v>
      </c>
      <c r="M526" s="44"/>
      <c r="N526" s="1"/>
      <c r="O526"/>
      <c r="P526"/>
      <c r="Q526" s="44"/>
      <c r="R526" s="1"/>
      <c r="S526"/>
      <c r="T526"/>
    </row>
    <row r="527" spans="1:20" ht="14.4" x14ac:dyDescent="0.3">
      <c r="A527">
        <v>518</v>
      </c>
      <c r="B527" s="1">
        <v>44197</v>
      </c>
      <c r="C527" t="s">
        <v>183</v>
      </c>
      <c r="D527" t="s">
        <v>234</v>
      </c>
      <c r="E527" t="s">
        <v>143</v>
      </c>
      <c r="F527" t="s">
        <v>85</v>
      </c>
      <c r="G527" s="45">
        <v>1.0900000000000001</v>
      </c>
      <c r="H527" s="196">
        <v>7</v>
      </c>
      <c r="I527" s="196">
        <v>7</v>
      </c>
      <c r="J527" s="196">
        <v>0.63</v>
      </c>
      <c r="K527" s="196">
        <v>170.31</v>
      </c>
      <c r="L527" t="s">
        <v>142</v>
      </c>
      <c r="M527" s="44"/>
      <c r="N527" s="1"/>
      <c r="O527"/>
      <c r="P527"/>
      <c r="Q527" s="44"/>
      <c r="R527" s="1"/>
      <c r="S527"/>
      <c r="T527"/>
    </row>
    <row r="528" spans="1:20" ht="14.4" x14ac:dyDescent="0.3">
      <c r="A528">
        <v>519</v>
      </c>
      <c r="B528" s="1">
        <v>44197</v>
      </c>
      <c r="C528" t="s">
        <v>183</v>
      </c>
      <c r="D528" t="s">
        <v>234</v>
      </c>
      <c r="E528" t="s">
        <v>144</v>
      </c>
      <c r="F528" t="s">
        <v>93</v>
      </c>
      <c r="G528" s="45">
        <v>1.07</v>
      </c>
      <c r="H528" s="196">
        <v>7</v>
      </c>
      <c r="I528" s="196">
        <v>0.49</v>
      </c>
      <c r="J528" s="196">
        <v>-0.49</v>
      </c>
      <c r="K528" s="196">
        <v>169.82</v>
      </c>
      <c r="L528" t="s">
        <v>142</v>
      </c>
      <c r="M528" s="44"/>
      <c r="N528" s="1"/>
      <c r="O528"/>
      <c r="P528"/>
      <c r="Q528" s="44"/>
      <c r="R528" s="1"/>
      <c r="S528"/>
      <c r="T528"/>
    </row>
    <row r="529" spans="1:20" ht="14.4" x14ac:dyDescent="0.3">
      <c r="A529">
        <v>520</v>
      </c>
      <c r="B529" s="1">
        <v>44197</v>
      </c>
      <c r="C529" t="s">
        <v>183</v>
      </c>
      <c r="D529" t="s">
        <v>234</v>
      </c>
      <c r="E529" t="s">
        <v>144</v>
      </c>
      <c r="F529" t="s">
        <v>93</v>
      </c>
      <c r="G529" s="45">
        <v>1.06</v>
      </c>
      <c r="H529" s="196">
        <v>7.01</v>
      </c>
      <c r="I529" s="196">
        <v>0.42</v>
      </c>
      <c r="J529" s="196">
        <v>-0.42</v>
      </c>
      <c r="K529" s="196">
        <v>169.4</v>
      </c>
      <c r="L529" t="s">
        <v>142</v>
      </c>
      <c r="M529" s="44"/>
      <c r="N529" s="1"/>
      <c r="O529"/>
      <c r="P529"/>
      <c r="Q529" s="44"/>
      <c r="R529" s="1"/>
      <c r="S529"/>
      <c r="T529"/>
    </row>
    <row r="530" spans="1:20" ht="14.4" x14ac:dyDescent="0.3">
      <c r="A530">
        <v>521</v>
      </c>
      <c r="B530" s="1">
        <v>44197</v>
      </c>
      <c r="C530" t="s">
        <v>183</v>
      </c>
      <c r="D530" t="s">
        <v>234</v>
      </c>
      <c r="E530" t="s">
        <v>143</v>
      </c>
      <c r="F530" t="s">
        <v>85</v>
      </c>
      <c r="G530" s="45">
        <v>1.0900000000000001</v>
      </c>
      <c r="H530" s="196">
        <v>7</v>
      </c>
      <c r="I530" s="196">
        <v>7</v>
      </c>
      <c r="J530" s="196">
        <v>0.62</v>
      </c>
      <c r="K530" s="196">
        <v>170.02</v>
      </c>
      <c r="L530" t="s">
        <v>142</v>
      </c>
      <c r="M530" s="44"/>
      <c r="N530" s="1"/>
      <c r="O530"/>
      <c r="P530"/>
      <c r="Q530" s="44"/>
      <c r="R530" s="1"/>
      <c r="S530"/>
      <c r="T530"/>
    </row>
    <row r="531" spans="1:20" ht="14.4" x14ac:dyDescent="0.3">
      <c r="A531">
        <v>522</v>
      </c>
      <c r="B531" s="1">
        <v>44197</v>
      </c>
      <c r="C531" t="s">
        <v>183</v>
      </c>
      <c r="D531" t="s">
        <v>234</v>
      </c>
      <c r="E531" t="s">
        <v>155</v>
      </c>
      <c r="F531" t="s">
        <v>85</v>
      </c>
      <c r="G531" s="45">
        <v>1.39</v>
      </c>
      <c r="H531" s="196">
        <v>7</v>
      </c>
      <c r="I531" s="196">
        <v>7</v>
      </c>
      <c r="J531" s="196">
        <v>2.62</v>
      </c>
      <c r="K531" s="196">
        <v>172.64</v>
      </c>
      <c r="L531" t="s">
        <v>194</v>
      </c>
      <c r="M531" s="44"/>
      <c r="N531" s="1"/>
      <c r="O531"/>
      <c r="P531"/>
      <c r="Q531" s="44"/>
      <c r="R531" s="1"/>
      <c r="S531"/>
      <c r="T531"/>
    </row>
    <row r="532" spans="1:20" ht="14.4" x14ac:dyDescent="0.3">
      <c r="A532">
        <v>523</v>
      </c>
      <c r="B532" s="1">
        <v>44197</v>
      </c>
      <c r="C532" t="s">
        <v>183</v>
      </c>
      <c r="D532" t="s">
        <v>234</v>
      </c>
      <c r="E532" t="s">
        <v>114</v>
      </c>
      <c r="F532" t="s">
        <v>93</v>
      </c>
      <c r="G532" s="45">
        <v>1.03</v>
      </c>
      <c r="H532" s="196">
        <v>7</v>
      </c>
      <c r="I532" s="196">
        <v>0.21</v>
      </c>
      <c r="J532" s="196">
        <v>-0.21</v>
      </c>
      <c r="K532" s="196">
        <v>172.43</v>
      </c>
      <c r="L532" t="s">
        <v>111</v>
      </c>
      <c r="M532" s="44"/>
      <c r="N532" s="1"/>
      <c r="O532"/>
      <c r="P532"/>
      <c r="Q532" s="44"/>
      <c r="R532" s="1"/>
      <c r="S532"/>
      <c r="T532"/>
    </row>
    <row r="533" spans="1:20" ht="14.4" x14ac:dyDescent="0.3">
      <c r="A533">
        <v>524</v>
      </c>
      <c r="B533" s="1">
        <v>44197</v>
      </c>
      <c r="C533" t="s">
        <v>183</v>
      </c>
      <c r="D533" t="s">
        <v>234</v>
      </c>
      <c r="E533" t="s">
        <v>119</v>
      </c>
      <c r="F533" t="s">
        <v>85</v>
      </c>
      <c r="G533" s="45">
        <v>1.06</v>
      </c>
      <c r="H533" s="196">
        <v>7</v>
      </c>
      <c r="I533" s="196">
        <v>7</v>
      </c>
      <c r="J533" s="196">
        <v>0.41</v>
      </c>
      <c r="K533" s="196">
        <v>172.84</v>
      </c>
      <c r="L533" t="s">
        <v>111</v>
      </c>
      <c r="M533" s="44"/>
      <c r="N533" s="1"/>
      <c r="O533"/>
      <c r="P533"/>
      <c r="Q533" s="44"/>
      <c r="R533" s="1"/>
      <c r="S533"/>
      <c r="T533"/>
    </row>
    <row r="534" spans="1:20" ht="14.4" x14ac:dyDescent="0.3">
      <c r="A534">
        <v>525</v>
      </c>
      <c r="B534" s="1">
        <v>44197</v>
      </c>
      <c r="C534" t="s">
        <v>183</v>
      </c>
      <c r="D534" t="s">
        <v>234</v>
      </c>
      <c r="E534" t="s">
        <v>98</v>
      </c>
      <c r="F534" t="s">
        <v>93</v>
      </c>
      <c r="G534" s="45">
        <v>1.06</v>
      </c>
      <c r="H534" s="196">
        <v>20.100000000000001</v>
      </c>
      <c r="I534" s="196">
        <v>1.21</v>
      </c>
      <c r="J534" s="196">
        <v>-1.21</v>
      </c>
      <c r="K534" s="196">
        <v>171.63</v>
      </c>
      <c r="L534" t="s">
        <v>79</v>
      </c>
      <c r="M534" s="44"/>
      <c r="N534" s="1"/>
      <c r="O534"/>
      <c r="P534"/>
      <c r="Q534" s="44"/>
      <c r="R534" s="1"/>
      <c r="S534"/>
      <c r="T534"/>
    </row>
    <row r="535" spans="1:20" ht="14.4" x14ac:dyDescent="0.3">
      <c r="A535">
        <v>526</v>
      </c>
      <c r="B535" s="1">
        <v>44197</v>
      </c>
      <c r="C535" t="s">
        <v>183</v>
      </c>
      <c r="D535" t="s">
        <v>234</v>
      </c>
      <c r="E535" t="s">
        <v>97</v>
      </c>
      <c r="F535" t="s">
        <v>85</v>
      </c>
      <c r="G535" s="45">
        <v>1.0900000000000001</v>
      </c>
      <c r="H535" s="196">
        <v>20</v>
      </c>
      <c r="I535" s="196">
        <v>20</v>
      </c>
      <c r="J535" s="196">
        <v>1.78</v>
      </c>
      <c r="K535" s="196">
        <v>173.41</v>
      </c>
      <c r="L535" t="s">
        <v>79</v>
      </c>
      <c r="M535" s="44"/>
      <c r="N535" s="1"/>
      <c r="O535"/>
      <c r="P535"/>
      <c r="Q535" s="44"/>
      <c r="R535" s="1"/>
      <c r="S535"/>
      <c r="T535"/>
    </row>
    <row r="536" spans="1:20" ht="14.4" x14ac:dyDescent="0.3">
      <c r="A536">
        <v>527</v>
      </c>
      <c r="B536" s="1">
        <v>44197</v>
      </c>
      <c r="C536" t="s">
        <v>183</v>
      </c>
      <c r="D536" t="s">
        <v>234</v>
      </c>
      <c r="E536" t="s">
        <v>128</v>
      </c>
      <c r="F536" t="s">
        <v>85</v>
      </c>
      <c r="G536" s="45">
        <v>1.04</v>
      </c>
      <c r="H536" s="196">
        <v>7</v>
      </c>
      <c r="I536" s="196">
        <v>7</v>
      </c>
      <c r="J536" s="196">
        <v>0.28000000000000003</v>
      </c>
      <c r="K536" s="196">
        <v>173.69</v>
      </c>
      <c r="L536" t="s">
        <v>124</v>
      </c>
      <c r="M536" s="44"/>
      <c r="N536" s="1"/>
      <c r="O536"/>
      <c r="P536"/>
      <c r="Q536" s="44"/>
      <c r="R536" s="1"/>
      <c r="S536"/>
      <c r="T536"/>
    </row>
    <row r="537" spans="1:20" ht="14.4" x14ac:dyDescent="0.3">
      <c r="A537">
        <v>528</v>
      </c>
      <c r="B537" s="1">
        <v>44197</v>
      </c>
      <c r="C537" t="s">
        <v>183</v>
      </c>
      <c r="D537" t="s">
        <v>234</v>
      </c>
      <c r="E537" t="s">
        <v>147</v>
      </c>
      <c r="F537" t="s">
        <v>93</v>
      </c>
      <c r="G537" s="45">
        <v>1.01</v>
      </c>
      <c r="H537" s="196">
        <v>7.2</v>
      </c>
      <c r="I537" s="196">
        <v>7.0000000000000007E-2</v>
      </c>
      <c r="J537" s="196">
        <v>-0.08</v>
      </c>
      <c r="K537" s="196">
        <v>173.61</v>
      </c>
      <c r="L537" t="s">
        <v>124</v>
      </c>
      <c r="M537" s="44"/>
      <c r="N537" s="1"/>
      <c r="O537"/>
      <c r="P537"/>
      <c r="Q537" s="44"/>
      <c r="R537" s="1"/>
      <c r="S537"/>
      <c r="T537"/>
    </row>
    <row r="538" spans="1:20" ht="14.4" x14ac:dyDescent="0.3">
      <c r="A538">
        <v>529</v>
      </c>
      <c r="B538" s="1">
        <v>44197</v>
      </c>
      <c r="C538" t="s">
        <v>183</v>
      </c>
      <c r="D538" t="s">
        <v>234</v>
      </c>
      <c r="E538" t="s">
        <v>127</v>
      </c>
      <c r="F538" t="s">
        <v>85</v>
      </c>
      <c r="G538" s="45">
        <v>1.06</v>
      </c>
      <c r="H538" s="196">
        <v>7</v>
      </c>
      <c r="I538" s="196">
        <v>7</v>
      </c>
      <c r="J538" s="196">
        <v>0.4</v>
      </c>
      <c r="K538" s="196">
        <v>174.01</v>
      </c>
      <c r="L538" t="s">
        <v>57</v>
      </c>
      <c r="M538" s="44"/>
      <c r="N538" s="1"/>
      <c r="O538"/>
      <c r="P538"/>
      <c r="Q538" s="44"/>
      <c r="R538" s="1"/>
      <c r="S538"/>
      <c r="T538"/>
    </row>
    <row r="539" spans="1:20" ht="14.4" x14ac:dyDescent="0.3">
      <c r="A539">
        <v>530</v>
      </c>
      <c r="B539" s="1">
        <v>44198</v>
      </c>
      <c r="C539" t="s">
        <v>186</v>
      </c>
      <c r="D539" t="s">
        <v>235</v>
      </c>
      <c r="E539" t="s">
        <v>145</v>
      </c>
      <c r="F539" t="s">
        <v>85</v>
      </c>
      <c r="G539" s="45">
        <v>1.04</v>
      </c>
      <c r="H539" s="196">
        <v>9</v>
      </c>
      <c r="I539" s="196">
        <v>9</v>
      </c>
      <c r="J539" s="196">
        <v>0.36</v>
      </c>
      <c r="K539" s="196">
        <v>174.37</v>
      </c>
      <c r="L539" t="s">
        <v>57</v>
      </c>
      <c r="M539" s="44"/>
      <c r="N539" s="1"/>
      <c r="O539"/>
      <c r="P539"/>
      <c r="Q539" s="44"/>
      <c r="R539" s="1"/>
      <c r="S539"/>
      <c r="T539"/>
    </row>
    <row r="540" spans="1:20" ht="14.4" x14ac:dyDescent="0.3">
      <c r="A540">
        <v>531</v>
      </c>
      <c r="B540" s="1">
        <v>44198</v>
      </c>
      <c r="C540" t="s">
        <v>186</v>
      </c>
      <c r="D540" t="s">
        <v>235</v>
      </c>
      <c r="E540" t="s">
        <v>151</v>
      </c>
      <c r="F540" t="s">
        <v>93</v>
      </c>
      <c r="G540" s="45">
        <v>1.01</v>
      </c>
      <c r="H540" s="196">
        <v>9</v>
      </c>
      <c r="I540" s="196">
        <v>0.09</v>
      </c>
      <c r="J540" s="196">
        <v>-0.1</v>
      </c>
      <c r="K540" s="196">
        <v>174.27</v>
      </c>
      <c r="L540" t="s">
        <v>57</v>
      </c>
      <c r="M540" s="44"/>
      <c r="N540" s="1"/>
      <c r="O540"/>
      <c r="P540"/>
      <c r="Q540" s="44"/>
      <c r="R540" s="1"/>
      <c r="S540"/>
      <c r="T540"/>
    </row>
    <row r="541" spans="1:20" ht="14.4" x14ac:dyDescent="0.3">
      <c r="A541">
        <v>532</v>
      </c>
      <c r="B541" s="1">
        <v>44198</v>
      </c>
      <c r="C541" t="s">
        <v>186</v>
      </c>
      <c r="D541" t="s">
        <v>235</v>
      </c>
      <c r="E541" t="s">
        <v>97</v>
      </c>
      <c r="F541" t="s">
        <v>85</v>
      </c>
      <c r="G541" s="45">
        <v>1.0900000000000001</v>
      </c>
      <c r="H541" s="196">
        <v>21</v>
      </c>
      <c r="I541" s="196">
        <v>21</v>
      </c>
      <c r="J541" s="196">
        <v>1.89</v>
      </c>
      <c r="K541" s="196">
        <v>176.16</v>
      </c>
      <c r="L541" t="s">
        <v>79</v>
      </c>
      <c r="M541" s="44"/>
      <c r="N541" s="1"/>
      <c r="O541"/>
      <c r="P541"/>
      <c r="Q541" s="44"/>
      <c r="R541" s="1"/>
      <c r="S541"/>
      <c r="T541"/>
    </row>
    <row r="542" spans="1:20" ht="14.4" x14ac:dyDescent="0.3">
      <c r="A542">
        <v>533</v>
      </c>
      <c r="B542" s="1">
        <v>44198</v>
      </c>
      <c r="C542" t="s">
        <v>186</v>
      </c>
      <c r="D542" t="s">
        <v>235</v>
      </c>
      <c r="E542" t="s">
        <v>98</v>
      </c>
      <c r="F542" t="s">
        <v>93</v>
      </c>
      <c r="G542" s="45">
        <v>1.06</v>
      </c>
      <c r="H542" s="196">
        <v>7</v>
      </c>
      <c r="I542" s="196">
        <v>0.42</v>
      </c>
      <c r="J542" s="196">
        <v>-0.42</v>
      </c>
      <c r="K542" s="196">
        <v>175.74</v>
      </c>
      <c r="L542" t="s">
        <v>79</v>
      </c>
      <c r="M542" s="44"/>
      <c r="N542" s="1"/>
      <c r="O542"/>
      <c r="P542"/>
      <c r="Q542" s="44"/>
      <c r="R542" s="1"/>
      <c r="S542"/>
      <c r="T542"/>
    </row>
    <row r="543" spans="1:20" ht="14.4" x14ac:dyDescent="0.3">
      <c r="A543">
        <v>534</v>
      </c>
      <c r="B543" s="1">
        <v>44198</v>
      </c>
      <c r="C543" t="s">
        <v>186</v>
      </c>
      <c r="D543" t="s">
        <v>235</v>
      </c>
      <c r="E543" t="s">
        <v>152</v>
      </c>
      <c r="F543" t="s">
        <v>93</v>
      </c>
      <c r="G543" s="45">
        <v>1.1399999999999999</v>
      </c>
      <c r="H543" s="196">
        <v>8.64</v>
      </c>
      <c r="I543" s="196">
        <v>1.21</v>
      </c>
      <c r="J543" s="196">
        <v>-1.21</v>
      </c>
      <c r="K543" s="196">
        <v>174.53</v>
      </c>
      <c r="L543" t="s">
        <v>79</v>
      </c>
      <c r="M543" s="44"/>
      <c r="N543" s="1"/>
      <c r="O543"/>
      <c r="P543"/>
      <c r="Q543" s="44"/>
      <c r="R543" s="1"/>
      <c r="S543"/>
      <c r="T543"/>
    </row>
    <row r="544" spans="1:20" ht="14.4" x14ac:dyDescent="0.3">
      <c r="A544">
        <v>535</v>
      </c>
      <c r="B544" s="1">
        <v>44198</v>
      </c>
      <c r="C544" t="s">
        <v>186</v>
      </c>
      <c r="D544" t="s">
        <v>235</v>
      </c>
      <c r="E544" t="s">
        <v>98</v>
      </c>
      <c r="F544" t="s">
        <v>93</v>
      </c>
      <c r="G544" s="45">
        <v>1.0900000000000001</v>
      </c>
      <c r="H544" s="196">
        <v>7</v>
      </c>
      <c r="I544" s="196">
        <v>0.63</v>
      </c>
      <c r="J544" s="196">
        <v>-0.63</v>
      </c>
      <c r="K544" s="196">
        <v>173.9</v>
      </c>
      <c r="L544" t="s">
        <v>79</v>
      </c>
      <c r="M544" s="44"/>
      <c r="N544" s="1"/>
      <c r="O544"/>
      <c r="P544"/>
      <c r="Q544" s="44"/>
      <c r="R544" s="1"/>
      <c r="S544"/>
      <c r="T544"/>
    </row>
    <row r="545" spans="1:20" ht="14.4" x14ac:dyDescent="0.3">
      <c r="A545">
        <v>536</v>
      </c>
      <c r="B545" s="1">
        <v>44198</v>
      </c>
      <c r="C545" t="s">
        <v>186</v>
      </c>
      <c r="D545" t="s">
        <v>235</v>
      </c>
      <c r="E545" t="s">
        <v>98</v>
      </c>
      <c r="F545" t="s">
        <v>93</v>
      </c>
      <c r="G545" s="45">
        <v>1.05</v>
      </c>
      <c r="H545" s="196">
        <v>7</v>
      </c>
      <c r="I545" s="196">
        <v>0.35</v>
      </c>
      <c r="J545" s="196">
        <v>-0.35</v>
      </c>
      <c r="K545" s="196">
        <v>173.55</v>
      </c>
      <c r="L545" t="s">
        <v>79</v>
      </c>
      <c r="M545" s="44"/>
      <c r="N545" s="1"/>
      <c r="O545"/>
      <c r="P545"/>
      <c r="Q545" s="44"/>
      <c r="R545" s="1"/>
      <c r="S545"/>
      <c r="T545"/>
    </row>
    <row r="546" spans="1:20" ht="14.4" x14ac:dyDescent="0.3">
      <c r="A546">
        <v>537</v>
      </c>
      <c r="B546" s="1">
        <v>44198</v>
      </c>
      <c r="C546" t="s">
        <v>186</v>
      </c>
      <c r="D546" t="s">
        <v>235</v>
      </c>
      <c r="E546" t="s">
        <v>97</v>
      </c>
      <c r="F546" t="s">
        <v>85</v>
      </c>
      <c r="G546" s="45">
        <v>1.1599999999999999</v>
      </c>
      <c r="H546" s="196">
        <v>16</v>
      </c>
      <c r="I546" s="196">
        <v>16</v>
      </c>
      <c r="J546" s="196">
        <v>2.56</v>
      </c>
      <c r="K546" s="196">
        <v>176.11</v>
      </c>
      <c r="L546" t="s">
        <v>79</v>
      </c>
      <c r="M546" s="44"/>
      <c r="N546" s="1"/>
      <c r="O546"/>
      <c r="P546"/>
      <c r="Q546" s="44"/>
      <c r="R546" s="1"/>
      <c r="S546"/>
      <c r="T546"/>
    </row>
    <row r="547" spans="1:20" ht="14.4" x14ac:dyDescent="0.3">
      <c r="A547">
        <v>538</v>
      </c>
      <c r="B547" s="1">
        <v>44198</v>
      </c>
      <c r="C547" t="s">
        <v>186</v>
      </c>
      <c r="D547" t="s">
        <v>235</v>
      </c>
      <c r="E547" t="s">
        <v>97</v>
      </c>
      <c r="F547" t="s">
        <v>85</v>
      </c>
      <c r="G547" s="45">
        <v>1.1299999999999999</v>
      </c>
      <c r="H547" s="196">
        <v>14</v>
      </c>
      <c r="I547" s="196">
        <v>14</v>
      </c>
      <c r="J547" s="196">
        <v>1.82</v>
      </c>
      <c r="K547" s="196">
        <v>177.93</v>
      </c>
      <c r="L547" t="s">
        <v>79</v>
      </c>
      <c r="M547" s="44"/>
      <c r="N547" s="1"/>
      <c r="O547"/>
      <c r="P547"/>
      <c r="Q547" s="44"/>
      <c r="R547" s="1"/>
      <c r="S547"/>
      <c r="T547"/>
    </row>
    <row r="548" spans="1:20" ht="14.4" x14ac:dyDescent="0.3">
      <c r="A548">
        <v>539</v>
      </c>
      <c r="B548" s="1">
        <v>44198</v>
      </c>
      <c r="C548" t="s">
        <v>186</v>
      </c>
      <c r="D548" t="s">
        <v>235</v>
      </c>
      <c r="E548" t="s">
        <v>97</v>
      </c>
      <c r="F548" t="s">
        <v>85</v>
      </c>
      <c r="G548" s="45">
        <v>1.04</v>
      </c>
      <c r="H548" s="196">
        <v>8</v>
      </c>
      <c r="I548" s="196">
        <v>8</v>
      </c>
      <c r="J548" s="196">
        <v>0.32</v>
      </c>
      <c r="K548" s="196">
        <v>178.25</v>
      </c>
      <c r="L548" t="s">
        <v>79</v>
      </c>
      <c r="M548" s="44"/>
      <c r="N548" s="1"/>
      <c r="O548"/>
      <c r="P548"/>
      <c r="Q548" s="44"/>
      <c r="R548" s="1"/>
      <c r="S548"/>
      <c r="T548"/>
    </row>
    <row r="549" spans="1:20" ht="14.4" x14ac:dyDescent="0.3">
      <c r="A549">
        <v>540</v>
      </c>
      <c r="B549" s="1">
        <v>44198</v>
      </c>
      <c r="C549" t="s">
        <v>186</v>
      </c>
      <c r="D549" t="s">
        <v>235</v>
      </c>
      <c r="E549" t="s">
        <v>98</v>
      </c>
      <c r="F549" t="s">
        <v>93</v>
      </c>
      <c r="G549" s="45">
        <v>1.03</v>
      </c>
      <c r="H549" s="196">
        <v>14</v>
      </c>
      <c r="I549" s="196">
        <v>0.42</v>
      </c>
      <c r="J549" s="196">
        <v>-0.42</v>
      </c>
      <c r="K549" s="196">
        <v>177.83</v>
      </c>
      <c r="L549" t="s">
        <v>79</v>
      </c>
      <c r="M549" s="44"/>
      <c r="N549" s="1"/>
      <c r="O549"/>
      <c r="P549"/>
      <c r="Q549" s="44"/>
      <c r="R549" s="1"/>
      <c r="S549"/>
      <c r="T549"/>
    </row>
    <row r="550" spans="1:20" ht="14.4" x14ac:dyDescent="0.3">
      <c r="A550">
        <v>541</v>
      </c>
      <c r="B550" s="1">
        <v>44198</v>
      </c>
      <c r="C550" t="s">
        <v>186</v>
      </c>
      <c r="D550" t="s">
        <v>235</v>
      </c>
      <c r="E550" t="s">
        <v>98</v>
      </c>
      <c r="F550" t="s">
        <v>93</v>
      </c>
      <c r="G550" s="45">
        <v>1.02</v>
      </c>
      <c r="H550" s="196">
        <v>8.5</v>
      </c>
      <c r="I550" s="196">
        <v>0.17</v>
      </c>
      <c r="J550" s="196">
        <v>-0.17</v>
      </c>
      <c r="K550" s="196">
        <v>177.66</v>
      </c>
      <c r="L550" t="s">
        <v>79</v>
      </c>
      <c r="M550" s="44"/>
      <c r="N550" s="1"/>
      <c r="O550"/>
      <c r="P550"/>
      <c r="Q550" s="44"/>
      <c r="R550" s="1"/>
      <c r="S550"/>
      <c r="T550"/>
    </row>
    <row r="551" spans="1:20" ht="14.4" x14ac:dyDescent="0.3">
      <c r="A551">
        <v>542</v>
      </c>
      <c r="B551" s="1">
        <v>44198</v>
      </c>
      <c r="C551" t="s">
        <v>186</v>
      </c>
      <c r="D551" t="s">
        <v>235</v>
      </c>
      <c r="E551" t="s">
        <v>98</v>
      </c>
      <c r="F551" t="s">
        <v>93</v>
      </c>
      <c r="G551" s="45">
        <v>1.1000000000000001</v>
      </c>
      <c r="H551" s="196">
        <v>7</v>
      </c>
      <c r="I551" s="196">
        <v>0.7</v>
      </c>
      <c r="J551" s="196">
        <v>-0.7</v>
      </c>
      <c r="K551" s="196">
        <v>176.96</v>
      </c>
      <c r="L551" t="s">
        <v>79</v>
      </c>
      <c r="M551" s="44"/>
      <c r="N551" s="1"/>
      <c r="O551"/>
      <c r="P551"/>
      <c r="Q551" s="44"/>
      <c r="R551" s="1"/>
      <c r="S551"/>
      <c r="T551"/>
    </row>
    <row r="552" spans="1:20" ht="14.4" x14ac:dyDescent="0.3">
      <c r="A552">
        <v>543</v>
      </c>
      <c r="B552" s="1">
        <v>44198</v>
      </c>
      <c r="C552" t="s">
        <v>186</v>
      </c>
      <c r="D552" t="s">
        <v>235</v>
      </c>
      <c r="E552" t="s">
        <v>98</v>
      </c>
      <c r="F552" t="s">
        <v>93</v>
      </c>
      <c r="G552" s="45">
        <v>1.1399999999999999</v>
      </c>
      <c r="H552" s="196">
        <v>8</v>
      </c>
      <c r="I552" s="196">
        <v>1.1200000000000001</v>
      </c>
      <c r="J552" s="196">
        <v>-1.1200000000000001</v>
      </c>
      <c r="K552" s="196">
        <v>175.84</v>
      </c>
      <c r="L552" t="s">
        <v>79</v>
      </c>
      <c r="M552" s="44"/>
      <c r="N552" s="1"/>
      <c r="O552"/>
      <c r="P552"/>
      <c r="Q552" s="44"/>
      <c r="R552" s="1"/>
      <c r="S552"/>
      <c r="T552"/>
    </row>
    <row r="553" spans="1:20" ht="14.4" x14ac:dyDescent="0.3">
      <c r="A553">
        <v>544</v>
      </c>
      <c r="B553" s="1">
        <v>44198</v>
      </c>
      <c r="C553" t="s">
        <v>186</v>
      </c>
      <c r="D553" t="s">
        <v>235</v>
      </c>
      <c r="E553" t="s">
        <v>97</v>
      </c>
      <c r="F553" t="s">
        <v>85</v>
      </c>
      <c r="G553" s="45">
        <v>1.23</v>
      </c>
      <c r="H553" s="196">
        <v>7</v>
      </c>
      <c r="I553" s="196">
        <v>7</v>
      </c>
      <c r="J553" s="196">
        <v>1.61</v>
      </c>
      <c r="K553" s="196">
        <v>177.45</v>
      </c>
      <c r="L553" t="s">
        <v>79</v>
      </c>
      <c r="M553" s="44"/>
      <c r="N553" s="1"/>
      <c r="O553"/>
      <c r="P553"/>
      <c r="Q553" s="44"/>
      <c r="R553" s="1"/>
      <c r="S553"/>
      <c r="T553"/>
    </row>
    <row r="554" spans="1:20" ht="14.4" x14ac:dyDescent="0.3">
      <c r="A554">
        <v>545</v>
      </c>
      <c r="B554" s="1">
        <v>44198</v>
      </c>
      <c r="C554" t="s">
        <v>186</v>
      </c>
      <c r="D554" t="s">
        <v>235</v>
      </c>
      <c r="E554" t="s">
        <v>98</v>
      </c>
      <c r="F554" t="s">
        <v>93</v>
      </c>
      <c r="G554" s="45">
        <v>1.17</v>
      </c>
      <c r="H554" s="196">
        <v>7</v>
      </c>
      <c r="I554" s="196">
        <v>1.19</v>
      </c>
      <c r="J554" s="196">
        <v>-1.19</v>
      </c>
      <c r="K554" s="196">
        <v>176.26</v>
      </c>
      <c r="L554" t="s">
        <v>79</v>
      </c>
      <c r="M554" s="44"/>
      <c r="N554" s="1"/>
      <c r="O554"/>
      <c r="P554"/>
      <c r="Q554" s="44"/>
      <c r="R554" s="1"/>
      <c r="S554"/>
      <c r="T554"/>
    </row>
    <row r="555" spans="1:20" ht="14.4" x14ac:dyDescent="0.3">
      <c r="A555">
        <v>546</v>
      </c>
      <c r="B555" s="1">
        <v>44198</v>
      </c>
      <c r="C555" t="s">
        <v>186</v>
      </c>
      <c r="D555" t="s">
        <v>235</v>
      </c>
      <c r="E555" t="s">
        <v>98</v>
      </c>
      <c r="F555" t="s">
        <v>93</v>
      </c>
      <c r="G555" s="45">
        <v>1.07</v>
      </c>
      <c r="H555" s="196">
        <v>7</v>
      </c>
      <c r="I555" s="196">
        <v>0.49</v>
      </c>
      <c r="J555" s="196">
        <v>-0.49</v>
      </c>
      <c r="K555" s="196">
        <v>175.77</v>
      </c>
      <c r="L555" t="s">
        <v>79</v>
      </c>
      <c r="M555" s="44"/>
      <c r="N555" s="1"/>
      <c r="O555"/>
      <c r="P555"/>
      <c r="Q555" s="44"/>
      <c r="R555" s="1"/>
      <c r="S555"/>
      <c r="T555"/>
    </row>
    <row r="556" spans="1:20" ht="14.4" x14ac:dyDescent="0.3">
      <c r="A556">
        <v>547</v>
      </c>
      <c r="B556" s="1">
        <v>44198</v>
      </c>
      <c r="C556" t="s">
        <v>186</v>
      </c>
      <c r="D556" t="s">
        <v>235</v>
      </c>
      <c r="E556" t="s">
        <v>97</v>
      </c>
      <c r="F556" t="s">
        <v>85</v>
      </c>
      <c r="G556" s="45">
        <v>1.04</v>
      </c>
      <c r="H556" s="196">
        <v>15</v>
      </c>
      <c r="I556" s="196">
        <v>15</v>
      </c>
      <c r="J556" s="196">
        <v>0.52</v>
      </c>
      <c r="K556" s="196">
        <v>176.29</v>
      </c>
      <c r="L556" t="s">
        <v>79</v>
      </c>
      <c r="M556" s="44"/>
      <c r="N556" s="1"/>
      <c r="O556"/>
      <c r="P556"/>
      <c r="Q556" s="44"/>
      <c r="R556" s="1"/>
      <c r="S556"/>
      <c r="T556"/>
    </row>
    <row r="557" spans="1:20" ht="14.4" x14ac:dyDescent="0.3">
      <c r="A557">
        <v>548</v>
      </c>
      <c r="B557" s="1">
        <v>44198</v>
      </c>
      <c r="C557" t="s">
        <v>186</v>
      </c>
      <c r="D557" t="s">
        <v>235</v>
      </c>
      <c r="E557" t="s">
        <v>119</v>
      </c>
      <c r="F557" t="s">
        <v>85</v>
      </c>
      <c r="G557" s="45">
        <v>1.04</v>
      </c>
      <c r="H557" s="196">
        <v>10</v>
      </c>
      <c r="I557" s="196">
        <v>10</v>
      </c>
      <c r="J557" s="196">
        <v>0.4</v>
      </c>
      <c r="K557" s="196">
        <v>176.69</v>
      </c>
      <c r="L557" t="s">
        <v>111</v>
      </c>
      <c r="M557" s="44"/>
      <c r="N557" s="1"/>
      <c r="O557"/>
      <c r="P557"/>
      <c r="Q557" s="44"/>
      <c r="R557" s="1"/>
      <c r="S557"/>
      <c r="T557"/>
    </row>
    <row r="558" spans="1:20" ht="14.4" x14ac:dyDescent="0.3">
      <c r="A558">
        <v>549</v>
      </c>
      <c r="B558" s="1">
        <v>44198</v>
      </c>
      <c r="C558" t="s">
        <v>186</v>
      </c>
      <c r="D558" t="s">
        <v>235</v>
      </c>
      <c r="E558" t="s">
        <v>114</v>
      </c>
      <c r="F558" t="s">
        <v>93</v>
      </c>
      <c r="G558" s="45">
        <v>1.01</v>
      </c>
      <c r="H558" s="196">
        <v>10</v>
      </c>
      <c r="I558" s="196">
        <v>0.1</v>
      </c>
      <c r="J558" s="196">
        <v>-0.11</v>
      </c>
      <c r="K558" s="196">
        <v>176.58</v>
      </c>
      <c r="L558" t="s">
        <v>111</v>
      </c>
      <c r="M558" s="44"/>
      <c r="N558" s="1"/>
      <c r="O558"/>
      <c r="P558"/>
      <c r="Q558" s="44"/>
      <c r="R558" s="1"/>
      <c r="S558"/>
      <c r="T558"/>
    </row>
    <row r="559" spans="1:20" ht="14.4" x14ac:dyDescent="0.3">
      <c r="A559">
        <v>550</v>
      </c>
      <c r="B559" s="1">
        <v>44198</v>
      </c>
      <c r="C559" t="s">
        <v>188</v>
      </c>
      <c r="D559" t="s">
        <v>236</v>
      </c>
      <c r="E559" t="s">
        <v>95</v>
      </c>
      <c r="F559" t="s">
        <v>85</v>
      </c>
      <c r="G559" s="45">
        <v>1.1200000000000001</v>
      </c>
      <c r="H559" s="196">
        <v>14</v>
      </c>
      <c r="I559" s="196">
        <v>14</v>
      </c>
      <c r="J559" s="196">
        <v>1.68</v>
      </c>
      <c r="K559" s="196">
        <v>178.26</v>
      </c>
      <c r="L559" t="s">
        <v>60</v>
      </c>
      <c r="M559" s="44"/>
      <c r="N559" s="1"/>
      <c r="O559"/>
      <c r="P559"/>
      <c r="Q559" s="44"/>
      <c r="R559" s="1"/>
      <c r="S559"/>
      <c r="T559"/>
    </row>
    <row r="560" spans="1:20" ht="14.4" x14ac:dyDescent="0.3">
      <c r="A560">
        <v>551</v>
      </c>
      <c r="B560" s="1">
        <v>44198</v>
      </c>
      <c r="C560" t="s">
        <v>188</v>
      </c>
      <c r="D560" t="s">
        <v>236</v>
      </c>
      <c r="E560" t="s">
        <v>95</v>
      </c>
      <c r="F560" t="s">
        <v>85</v>
      </c>
      <c r="G560" s="45">
        <v>1.1200000000000001</v>
      </c>
      <c r="H560" s="196">
        <v>7</v>
      </c>
      <c r="I560" s="196">
        <v>7</v>
      </c>
      <c r="J560" s="196">
        <v>0.84</v>
      </c>
      <c r="K560" s="196">
        <v>179.1</v>
      </c>
      <c r="L560" t="s">
        <v>60</v>
      </c>
      <c r="M560" s="44"/>
      <c r="N560" s="1"/>
      <c r="O560"/>
      <c r="P560"/>
      <c r="Q560" s="44"/>
      <c r="R560" s="1"/>
      <c r="S560"/>
      <c r="T560"/>
    </row>
    <row r="561" spans="1:20" ht="14.4" x14ac:dyDescent="0.3">
      <c r="A561">
        <v>552</v>
      </c>
      <c r="B561" s="1">
        <v>44198</v>
      </c>
      <c r="C561" t="s">
        <v>188</v>
      </c>
      <c r="D561" t="s">
        <v>236</v>
      </c>
      <c r="E561" t="s">
        <v>95</v>
      </c>
      <c r="F561" t="s">
        <v>85</v>
      </c>
      <c r="G561" s="45">
        <v>1.1200000000000001</v>
      </c>
      <c r="H561" s="196">
        <v>12</v>
      </c>
      <c r="I561" s="196">
        <v>12</v>
      </c>
      <c r="J561" s="196">
        <v>1.44</v>
      </c>
      <c r="K561" s="196">
        <v>180.54</v>
      </c>
      <c r="L561" t="s">
        <v>60</v>
      </c>
      <c r="M561" s="44"/>
      <c r="N561" s="1"/>
      <c r="O561"/>
      <c r="P561"/>
      <c r="Q561" s="44"/>
      <c r="R561" s="1"/>
      <c r="S561"/>
      <c r="T561"/>
    </row>
    <row r="562" spans="1:20" ht="14.4" x14ac:dyDescent="0.3">
      <c r="A562">
        <v>553</v>
      </c>
      <c r="B562" s="1">
        <v>44198</v>
      </c>
      <c r="C562" t="s">
        <v>188</v>
      </c>
      <c r="D562" t="s">
        <v>236</v>
      </c>
      <c r="E562" t="s">
        <v>112</v>
      </c>
      <c r="F562" t="s">
        <v>93</v>
      </c>
      <c r="G562" s="45">
        <v>1.08</v>
      </c>
      <c r="H562" s="196">
        <v>7.2</v>
      </c>
      <c r="I562" s="196">
        <v>0.57999999999999996</v>
      </c>
      <c r="J562" s="196">
        <v>-0.57999999999999996</v>
      </c>
      <c r="K562" s="196">
        <v>179.96</v>
      </c>
      <c r="L562" t="s">
        <v>60</v>
      </c>
      <c r="M562" s="44"/>
      <c r="N562" s="1"/>
      <c r="O562"/>
      <c r="P562"/>
      <c r="Q562" s="44"/>
      <c r="R562" s="1"/>
      <c r="S562"/>
      <c r="T562"/>
    </row>
    <row r="563" spans="1:20" ht="14.4" x14ac:dyDescent="0.3">
      <c r="A563">
        <v>554</v>
      </c>
      <c r="B563" s="1">
        <v>44198</v>
      </c>
      <c r="C563" t="s">
        <v>188</v>
      </c>
      <c r="D563" t="s">
        <v>236</v>
      </c>
      <c r="E563" t="s">
        <v>112</v>
      </c>
      <c r="F563" t="s">
        <v>93</v>
      </c>
      <c r="G563" s="45">
        <v>1.0900000000000001</v>
      </c>
      <c r="H563" s="196">
        <v>12.1</v>
      </c>
      <c r="I563" s="196">
        <v>1.0900000000000001</v>
      </c>
      <c r="J563" s="196">
        <v>-1.0900000000000001</v>
      </c>
      <c r="K563" s="196">
        <v>178.87</v>
      </c>
      <c r="L563" t="s">
        <v>60</v>
      </c>
      <c r="M563" s="44"/>
      <c r="N563" s="1"/>
      <c r="O563"/>
      <c r="P563"/>
      <c r="Q563" s="44"/>
      <c r="R563" s="1"/>
      <c r="S563"/>
      <c r="T563"/>
    </row>
    <row r="564" spans="1:20" ht="14.4" x14ac:dyDescent="0.3">
      <c r="A564">
        <v>555</v>
      </c>
      <c r="B564" s="1">
        <v>44198</v>
      </c>
      <c r="C564" t="s">
        <v>188</v>
      </c>
      <c r="D564" t="s">
        <v>236</v>
      </c>
      <c r="E564" t="s">
        <v>112</v>
      </c>
      <c r="F564" t="s">
        <v>93</v>
      </c>
      <c r="G564" s="45">
        <v>1.0900000000000001</v>
      </c>
      <c r="H564" s="196">
        <v>7</v>
      </c>
      <c r="I564" s="196">
        <v>0.63</v>
      </c>
      <c r="J564" s="196">
        <v>-0.63</v>
      </c>
      <c r="K564" s="196">
        <v>178.24</v>
      </c>
      <c r="L564" t="s">
        <v>60</v>
      </c>
      <c r="M564" s="44"/>
      <c r="N564" s="1"/>
      <c r="O564"/>
      <c r="P564"/>
      <c r="Q564" s="44"/>
      <c r="R564" s="1"/>
      <c r="S564"/>
      <c r="T564"/>
    </row>
    <row r="565" spans="1:20" ht="14.4" x14ac:dyDescent="0.3">
      <c r="A565">
        <v>556</v>
      </c>
      <c r="B565" s="1">
        <v>44198</v>
      </c>
      <c r="C565" t="s">
        <v>188</v>
      </c>
      <c r="D565" t="s">
        <v>236</v>
      </c>
      <c r="E565" t="s">
        <v>112</v>
      </c>
      <c r="F565" t="s">
        <v>93</v>
      </c>
      <c r="G565" s="45">
        <v>1.1000000000000001</v>
      </c>
      <c r="H565" s="196">
        <v>7</v>
      </c>
      <c r="I565" s="196">
        <v>0.7</v>
      </c>
      <c r="J565" s="196">
        <v>-0.74</v>
      </c>
      <c r="K565" s="196">
        <v>177.5</v>
      </c>
      <c r="L565" t="s">
        <v>60</v>
      </c>
      <c r="M565" s="44"/>
      <c r="N565" s="1"/>
      <c r="O565"/>
      <c r="P565"/>
      <c r="Q565" s="44"/>
      <c r="R565" s="1"/>
      <c r="S565"/>
      <c r="T565"/>
    </row>
    <row r="566" spans="1:20" ht="14.4" x14ac:dyDescent="0.3">
      <c r="A566">
        <v>557</v>
      </c>
      <c r="B566" s="1">
        <v>44198</v>
      </c>
      <c r="C566" t="s">
        <v>188</v>
      </c>
      <c r="D566" t="s">
        <v>236</v>
      </c>
      <c r="E566" t="s">
        <v>119</v>
      </c>
      <c r="F566" t="s">
        <v>85</v>
      </c>
      <c r="G566" s="45">
        <v>1.02</v>
      </c>
      <c r="H566" s="196">
        <v>7</v>
      </c>
      <c r="I566" s="196">
        <v>7</v>
      </c>
      <c r="J566" s="196">
        <v>0.13</v>
      </c>
      <c r="K566" s="196">
        <v>177.63</v>
      </c>
      <c r="L566" t="s">
        <v>111</v>
      </c>
      <c r="M566" s="44"/>
      <c r="N566" s="1"/>
      <c r="O566"/>
      <c r="P566"/>
      <c r="Q566" s="44"/>
      <c r="R566" s="1"/>
      <c r="S566"/>
      <c r="T566"/>
    </row>
    <row r="567" spans="1:20" ht="14.4" x14ac:dyDescent="0.3">
      <c r="A567">
        <v>558</v>
      </c>
      <c r="B567" s="1">
        <v>44198</v>
      </c>
      <c r="C567" t="s">
        <v>188</v>
      </c>
      <c r="D567" t="s">
        <v>236</v>
      </c>
      <c r="E567" t="s">
        <v>98</v>
      </c>
      <c r="F567" t="s">
        <v>93</v>
      </c>
      <c r="G567" s="45">
        <v>1.1000000000000001</v>
      </c>
      <c r="H567" s="196">
        <v>7</v>
      </c>
      <c r="I567" s="196">
        <v>0.7</v>
      </c>
      <c r="J567" s="196">
        <v>-0.7</v>
      </c>
      <c r="K567" s="196">
        <v>176.93</v>
      </c>
      <c r="L567" t="s">
        <v>79</v>
      </c>
      <c r="M567" s="44"/>
      <c r="N567" s="1"/>
      <c r="O567"/>
      <c r="P567"/>
      <c r="Q567" s="44"/>
      <c r="R567" s="1"/>
      <c r="S567"/>
      <c r="T567"/>
    </row>
    <row r="568" spans="1:20" ht="14.4" x14ac:dyDescent="0.3">
      <c r="A568">
        <v>559</v>
      </c>
      <c r="B568" s="1">
        <v>44198</v>
      </c>
      <c r="C568" t="s">
        <v>188</v>
      </c>
      <c r="D568" t="s">
        <v>236</v>
      </c>
      <c r="E568" t="s">
        <v>98</v>
      </c>
      <c r="F568" t="s">
        <v>93</v>
      </c>
      <c r="G568" s="45">
        <v>1.1200000000000001</v>
      </c>
      <c r="H568" s="196">
        <v>7</v>
      </c>
      <c r="I568" s="196">
        <v>0.84</v>
      </c>
      <c r="J568" s="196">
        <v>-0.84</v>
      </c>
      <c r="K568" s="196">
        <v>176.09</v>
      </c>
      <c r="L568" t="s">
        <v>79</v>
      </c>
      <c r="M568" s="44"/>
      <c r="N568" s="1"/>
      <c r="O568"/>
      <c r="P568"/>
      <c r="Q568" s="44"/>
      <c r="R568" s="1"/>
      <c r="S568"/>
      <c r="T568"/>
    </row>
    <row r="569" spans="1:20" ht="14.4" x14ac:dyDescent="0.3">
      <c r="A569">
        <v>560</v>
      </c>
      <c r="B569" s="1">
        <v>44198</v>
      </c>
      <c r="C569" t="s">
        <v>188</v>
      </c>
      <c r="D569" t="s">
        <v>236</v>
      </c>
      <c r="E569" t="s">
        <v>97</v>
      </c>
      <c r="F569" t="s">
        <v>85</v>
      </c>
      <c r="G569" s="45">
        <v>1.1399999999999999</v>
      </c>
      <c r="H569" s="196">
        <v>7</v>
      </c>
      <c r="I569" s="196">
        <v>7</v>
      </c>
      <c r="J569" s="196">
        <v>0.98</v>
      </c>
      <c r="K569" s="196">
        <v>177.07</v>
      </c>
      <c r="L569" t="s">
        <v>79</v>
      </c>
      <c r="M569" s="44"/>
      <c r="N569" s="1"/>
      <c r="O569"/>
      <c r="P569"/>
      <c r="Q569" s="44"/>
      <c r="R569" s="1"/>
      <c r="S569"/>
      <c r="T569"/>
    </row>
    <row r="570" spans="1:20" ht="14.4" x14ac:dyDescent="0.3">
      <c r="A570">
        <v>561</v>
      </c>
      <c r="B570" s="1">
        <v>44198</v>
      </c>
      <c r="C570" t="s">
        <v>188</v>
      </c>
      <c r="D570" t="s">
        <v>236</v>
      </c>
      <c r="E570" t="s">
        <v>98</v>
      </c>
      <c r="F570" t="s">
        <v>93</v>
      </c>
      <c r="G570" s="45">
        <v>1.1100000000000001</v>
      </c>
      <c r="H570" s="196">
        <v>7</v>
      </c>
      <c r="I570" s="196">
        <v>0.77</v>
      </c>
      <c r="J570" s="196">
        <v>-0.77</v>
      </c>
      <c r="K570" s="196">
        <v>176.3</v>
      </c>
      <c r="L570" t="s">
        <v>79</v>
      </c>
      <c r="M570" s="44"/>
      <c r="N570" s="1"/>
      <c r="O570"/>
      <c r="P570"/>
      <c r="Q570" s="44"/>
      <c r="R570" s="1"/>
      <c r="S570"/>
      <c r="T570"/>
    </row>
    <row r="571" spans="1:20" ht="14.4" x14ac:dyDescent="0.3">
      <c r="A571">
        <v>562</v>
      </c>
      <c r="B571" s="1">
        <v>44198</v>
      </c>
      <c r="C571" t="s">
        <v>188</v>
      </c>
      <c r="D571" t="s">
        <v>236</v>
      </c>
      <c r="E571" t="s">
        <v>97</v>
      </c>
      <c r="F571" t="s">
        <v>85</v>
      </c>
      <c r="G571" s="45">
        <v>1.1499999999999999</v>
      </c>
      <c r="H571" s="196">
        <v>14</v>
      </c>
      <c r="I571" s="196">
        <v>14</v>
      </c>
      <c r="J571" s="196">
        <v>2.0699999999999998</v>
      </c>
      <c r="K571" s="196">
        <v>178.37</v>
      </c>
      <c r="L571" t="s">
        <v>79</v>
      </c>
      <c r="M571" s="44"/>
      <c r="N571" s="1"/>
      <c r="O571"/>
      <c r="P571"/>
      <c r="Q571" s="44"/>
      <c r="R571" s="1"/>
      <c r="S571"/>
      <c r="T571"/>
    </row>
    <row r="572" spans="1:20" ht="14.4" x14ac:dyDescent="0.3">
      <c r="A572">
        <v>563</v>
      </c>
      <c r="B572" s="1">
        <v>44198</v>
      </c>
      <c r="C572" t="s">
        <v>195</v>
      </c>
      <c r="D572" t="s">
        <v>237</v>
      </c>
      <c r="E572" t="s">
        <v>112</v>
      </c>
      <c r="F572" t="s">
        <v>93</v>
      </c>
      <c r="G572" s="45">
        <v>1.28</v>
      </c>
      <c r="H572" s="196">
        <v>7.05</v>
      </c>
      <c r="I572" s="196">
        <v>1.97</v>
      </c>
      <c r="J572" s="196">
        <v>-1.97</v>
      </c>
      <c r="K572" s="196">
        <v>176.4</v>
      </c>
      <c r="L572" t="s">
        <v>60</v>
      </c>
      <c r="M572" s="44"/>
      <c r="N572" s="1"/>
      <c r="O572"/>
      <c r="P572"/>
      <c r="Q572" s="44"/>
      <c r="R572" s="1"/>
      <c r="S572"/>
      <c r="T572"/>
    </row>
    <row r="573" spans="1:20" ht="14.4" x14ac:dyDescent="0.3">
      <c r="A573">
        <v>564</v>
      </c>
      <c r="B573" s="1">
        <v>44198</v>
      </c>
      <c r="C573" t="s">
        <v>195</v>
      </c>
      <c r="D573" t="s">
        <v>237</v>
      </c>
      <c r="E573" t="s">
        <v>112</v>
      </c>
      <c r="F573" t="s">
        <v>93</v>
      </c>
      <c r="G573" s="45">
        <v>1.28</v>
      </c>
      <c r="H573" s="196">
        <v>7</v>
      </c>
      <c r="I573" s="196">
        <v>1.96</v>
      </c>
      <c r="J573" s="196">
        <v>-1.96</v>
      </c>
      <c r="K573" s="196">
        <v>174.44</v>
      </c>
      <c r="L573" t="s">
        <v>60</v>
      </c>
      <c r="M573" s="44"/>
      <c r="N573" s="1"/>
      <c r="O573"/>
      <c r="P573"/>
      <c r="Q573" s="44"/>
      <c r="R573" s="1"/>
      <c r="S573"/>
      <c r="T573"/>
    </row>
    <row r="574" spans="1:20" ht="14.4" x14ac:dyDescent="0.3">
      <c r="A574">
        <v>565</v>
      </c>
      <c r="B574" s="1">
        <v>44198</v>
      </c>
      <c r="C574" t="s">
        <v>195</v>
      </c>
      <c r="D574" t="s">
        <v>237</v>
      </c>
      <c r="E574" t="s">
        <v>95</v>
      </c>
      <c r="F574" t="s">
        <v>85</v>
      </c>
      <c r="G574" s="45">
        <v>1.31</v>
      </c>
      <c r="H574" s="196">
        <v>7</v>
      </c>
      <c r="I574" s="196">
        <v>7</v>
      </c>
      <c r="J574" s="196">
        <v>2.17</v>
      </c>
      <c r="K574" s="196">
        <v>176.61</v>
      </c>
      <c r="L574" t="s">
        <v>60</v>
      </c>
      <c r="M574" s="44"/>
      <c r="N574" s="1"/>
      <c r="O574"/>
      <c r="P574"/>
      <c r="Q574" s="44"/>
      <c r="R574" s="1"/>
      <c r="S574"/>
      <c r="T574"/>
    </row>
    <row r="575" spans="1:20" ht="14.4" x14ac:dyDescent="0.3">
      <c r="A575">
        <v>566</v>
      </c>
      <c r="B575" s="1">
        <v>44198</v>
      </c>
      <c r="C575" t="s">
        <v>195</v>
      </c>
      <c r="D575" t="s">
        <v>237</v>
      </c>
      <c r="E575" t="s">
        <v>112</v>
      </c>
      <c r="F575" t="s">
        <v>93</v>
      </c>
      <c r="G575" s="45">
        <v>1.27</v>
      </c>
      <c r="H575" s="196">
        <v>7</v>
      </c>
      <c r="I575" s="196">
        <v>1.89</v>
      </c>
      <c r="J575" s="196">
        <v>-1.89</v>
      </c>
      <c r="K575" s="196">
        <v>174.72</v>
      </c>
      <c r="L575" t="s">
        <v>60</v>
      </c>
      <c r="M575" s="44"/>
      <c r="N575" s="1"/>
      <c r="O575"/>
      <c r="P575"/>
      <c r="Q575" s="44"/>
      <c r="R575" s="1"/>
      <c r="S575"/>
      <c r="T575"/>
    </row>
    <row r="576" spans="1:20" ht="14.4" x14ac:dyDescent="0.3">
      <c r="A576">
        <v>567</v>
      </c>
      <c r="B576" s="1">
        <v>44198</v>
      </c>
      <c r="C576" t="s">
        <v>195</v>
      </c>
      <c r="D576" t="s">
        <v>237</v>
      </c>
      <c r="E576" t="s">
        <v>95</v>
      </c>
      <c r="F576" t="s">
        <v>85</v>
      </c>
      <c r="G576" s="45">
        <v>1.29</v>
      </c>
      <c r="H576" s="196">
        <v>7</v>
      </c>
      <c r="I576" s="196">
        <v>7</v>
      </c>
      <c r="J576" s="196">
        <v>2.0299999999999998</v>
      </c>
      <c r="K576" s="196">
        <v>176.75</v>
      </c>
      <c r="L576" t="s">
        <v>60</v>
      </c>
      <c r="M576" s="44"/>
      <c r="N576" s="1"/>
      <c r="O576"/>
      <c r="P576"/>
      <c r="Q576" s="44"/>
      <c r="R576" s="1"/>
      <c r="S576"/>
      <c r="T576"/>
    </row>
    <row r="577" spans="1:20" ht="14.4" x14ac:dyDescent="0.3">
      <c r="A577">
        <v>568</v>
      </c>
      <c r="B577" s="1">
        <v>44198</v>
      </c>
      <c r="C577" t="s">
        <v>195</v>
      </c>
      <c r="D577" t="s">
        <v>237</v>
      </c>
      <c r="E577" t="s">
        <v>112</v>
      </c>
      <c r="F577" t="s">
        <v>93</v>
      </c>
      <c r="G577" s="45">
        <v>1.1100000000000001</v>
      </c>
      <c r="H577" s="196">
        <v>14</v>
      </c>
      <c r="I577" s="196">
        <v>1.54</v>
      </c>
      <c r="J577" s="196">
        <v>-1.54</v>
      </c>
      <c r="K577" s="196">
        <v>175.21</v>
      </c>
      <c r="L577" t="s">
        <v>60</v>
      </c>
      <c r="M577" s="44"/>
      <c r="N577" s="1"/>
      <c r="O577"/>
      <c r="P577"/>
      <c r="Q577" s="44"/>
      <c r="R577" s="1"/>
      <c r="S577"/>
      <c r="T577"/>
    </row>
    <row r="578" spans="1:20" ht="14.4" x14ac:dyDescent="0.3">
      <c r="A578">
        <v>569</v>
      </c>
      <c r="B578" s="1">
        <v>44198</v>
      </c>
      <c r="C578" t="s">
        <v>195</v>
      </c>
      <c r="D578" t="s">
        <v>237</v>
      </c>
      <c r="E578" t="s">
        <v>95</v>
      </c>
      <c r="F578" t="s">
        <v>85</v>
      </c>
      <c r="G578" s="45">
        <v>1.1599999999999999</v>
      </c>
      <c r="H578" s="196">
        <v>21</v>
      </c>
      <c r="I578" s="196">
        <v>21</v>
      </c>
      <c r="J578" s="196">
        <v>3.36</v>
      </c>
      <c r="K578" s="196">
        <v>178.57</v>
      </c>
      <c r="L578" t="s">
        <v>60</v>
      </c>
      <c r="M578" s="44"/>
      <c r="N578" s="1"/>
      <c r="O578"/>
      <c r="P578"/>
      <c r="Q578" s="44"/>
      <c r="R578" s="1"/>
      <c r="S578"/>
      <c r="T578"/>
    </row>
    <row r="579" spans="1:20" ht="14.4" x14ac:dyDescent="0.3">
      <c r="A579">
        <v>570</v>
      </c>
      <c r="B579" s="1">
        <v>44198</v>
      </c>
      <c r="C579" t="s">
        <v>195</v>
      </c>
      <c r="D579" t="s">
        <v>237</v>
      </c>
      <c r="E579" t="s">
        <v>95</v>
      </c>
      <c r="F579" t="s">
        <v>85</v>
      </c>
      <c r="G579" s="45">
        <v>1.32</v>
      </c>
      <c r="H579" s="196">
        <v>7</v>
      </c>
      <c r="I579" s="196">
        <v>7</v>
      </c>
      <c r="J579" s="196">
        <v>2.2400000000000002</v>
      </c>
      <c r="K579" s="196">
        <v>180.81</v>
      </c>
      <c r="L579" t="s">
        <v>60</v>
      </c>
      <c r="M579" s="44"/>
      <c r="N579" s="1"/>
      <c r="O579"/>
      <c r="P579"/>
      <c r="Q579" s="44"/>
      <c r="R579" s="1"/>
      <c r="S579"/>
      <c r="T579"/>
    </row>
    <row r="580" spans="1:20" ht="14.4" x14ac:dyDescent="0.3">
      <c r="A580">
        <v>571</v>
      </c>
      <c r="B580" s="1">
        <v>44198</v>
      </c>
      <c r="C580" t="s">
        <v>195</v>
      </c>
      <c r="D580" t="s">
        <v>237</v>
      </c>
      <c r="E580" t="s">
        <v>112</v>
      </c>
      <c r="F580" t="s">
        <v>93</v>
      </c>
      <c r="G580" s="45">
        <v>1.1200000000000001</v>
      </c>
      <c r="H580" s="196">
        <v>7</v>
      </c>
      <c r="I580" s="196">
        <v>0.84</v>
      </c>
      <c r="J580" s="196">
        <v>-0.9</v>
      </c>
      <c r="K580" s="196">
        <v>179.91</v>
      </c>
      <c r="L580" t="s">
        <v>60</v>
      </c>
      <c r="M580" s="44"/>
      <c r="N580" s="1"/>
      <c r="O580"/>
      <c r="P580"/>
      <c r="Q580" s="44"/>
      <c r="R580" s="1"/>
      <c r="S580"/>
      <c r="T580"/>
    </row>
    <row r="581" spans="1:20" ht="14.4" x14ac:dyDescent="0.3">
      <c r="A581">
        <v>572</v>
      </c>
      <c r="B581" s="1">
        <v>44198</v>
      </c>
      <c r="C581" t="s">
        <v>195</v>
      </c>
      <c r="D581" t="s">
        <v>237</v>
      </c>
      <c r="E581" t="s">
        <v>96</v>
      </c>
      <c r="F581" t="s">
        <v>85</v>
      </c>
      <c r="G581" s="45">
        <v>1.06</v>
      </c>
      <c r="H581" s="196">
        <v>7</v>
      </c>
      <c r="I581" s="196">
        <v>7</v>
      </c>
      <c r="J581" s="196">
        <v>0.4</v>
      </c>
      <c r="K581" s="196">
        <v>180.31</v>
      </c>
      <c r="L581" t="s">
        <v>73</v>
      </c>
      <c r="M581" s="44"/>
      <c r="N581" s="1"/>
      <c r="O581"/>
      <c r="P581"/>
      <c r="Q581" s="44"/>
      <c r="R581" s="1"/>
      <c r="S581"/>
      <c r="T581"/>
    </row>
    <row r="582" spans="1:20" ht="14.4" x14ac:dyDescent="0.3">
      <c r="A582">
        <v>573</v>
      </c>
      <c r="B582" s="1">
        <v>44198</v>
      </c>
      <c r="C582" t="s">
        <v>170</v>
      </c>
      <c r="D582" t="s">
        <v>238</v>
      </c>
      <c r="E582" t="s">
        <v>155</v>
      </c>
      <c r="F582" t="s">
        <v>85</v>
      </c>
      <c r="G582" s="45">
        <v>1.19</v>
      </c>
      <c r="H582" s="196">
        <v>7</v>
      </c>
      <c r="I582" s="196">
        <v>7</v>
      </c>
      <c r="J582" s="196">
        <v>1.28</v>
      </c>
      <c r="K582" s="196">
        <v>181.59</v>
      </c>
      <c r="L582" t="s">
        <v>187</v>
      </c>
      <c r="M582" s="44"/>
      <c r="N582" s="1"/>
      <c r="O582"/>
      <c r="P582"/>
      <c r="Q582" s="44"/>
      <c r="R582" s="1"/>
      <c r="S582"/>
      <c r="T582"/>
    </row>
    <row r="583" spans="1:20" ht="14.4" x14ac:dyDescent="0.3">
      <c r="A583">
        <v>574</v>
      </c>
      <c r="B583" s="1">
        <v>44198</v>
      </c>
      <c r="C583" t="s">
        <v>163</v>
      </c>
      <c r="D583" t="s">
        <v>239</v>
      </c>
      <c r="E583" t="s">
        <v>144</v>
      </c>
      <c r="F583" t="s">
        <v>93</v>
      </c>
      <c r="G583" s="45">
        <v>1.1299999999999999</v>
      </c>
      <c r="H583" s="196">
        <v>7</v>
      </c>
      <c r="I583" s="196">
        <v>0.91</v>
      </c>
      <c r="J583" s="196">
        <v>-0.91</v>
      </c>
      <c r="K583" s="196">
        <v>180.68</v>
      </c>
      <c r="L583" t="s">
        <v>142</v>
      </c>
      <c r="M583" s="44"/>
      <c r="N583" s="1"/>
      <c r="O583"/>
      <c r="P583"/>
      <c r="Q583" s="44"/>
      <c r="R583" s="1"/>
      <c r="S583"/>
      <c r="T583"/>
    </row>
    <row r="584" spans="1:20" ht="14.4" x14ac:dyDescent="0.3">
      <c r="A584">
        <v>575</v>
      </c>
      <c r="B584" s="1">
        <v>44198</v>
      </c>
      <c r="C584" t="s">
        <v>163</v>
      </c>
      <c r="D584" t="s">
        <v>239</v>
      </c>
      <c r="E584" t="s">
        <v>144</v>
      </c>
      <c r="F584" t="s">
        <v>93</v>
      </c>
      <c r="G584" s="45">
        <v>1.1399999999999999</v>
      </c>
      <c r="H584" s="196">
        <v>7</v>
      </c>
      <c r="I584" s="196">
        <v>0.98</v>
      </c>
      <c r="J584" s="196">
        <v>-0.98</v>
      </c>
      <c r="K584" s="196">
        <v>179.7</v>
      </c>
      <c r="L584" t="s">
        <v>142</v>
      </c>
      <c r="M584" s="44"/>
      <c r="N584" s="1"/>
      <c r="O584"/>
      <c r="P584"/>
      <c r="Q584" s="44"/>
      <c r="R584" s="1"/>
      <c r="S584"/>
      <c r="T584"/>
    </row>
    <row r="585" spans="1:20" ht="14.4" x14ac:dyDescent="0.3">
      <c r="A585">
        <v>576</v>
      </c>
      <c r="B585" s="1">
        <v>44198</v>
      </c>
      <c r="C585" t="s">
        <v>163</v>
      </c>
      <c r="D585" t="s">
        <v>239</v>
      </c>
      <c r="E585" t="s">
        <v>144</v>
      </c>
      <c r="F585" t="s">
        <v>93</v>
      </c>
      <c r="G585" s="45">
        <v>1.1100000000000001</v>
      </c>
      <c r="H585" s="196">
        <v>14</v>
      </c>
      <c r="I585" s="196">
        <v>1.54</v>
      </c>
      <c r="J585" s="196">
        <v>-1.54</v>
      </c>
      <c r="K585" s="196">
        <v>178.16</v>
      </c>
      <c r="L585" t="s">
        <v>142</v>
      </c>
      <c r="M585" s="44"/>
      <c r="N585" s="1"/>
      <c r="O585"/>
      <c r="P585"/>
      <c r="Q585" s="44"/>
      <c r="R585" s="1"/>
      <c r="S585"/>
      <c r="T585"/>
    </row>
    <row r="586" spans="1:20" ht="14.4" x14ac:dyDescent="0.3">
      <c r="A586">
        <v>577</v>
      </c>
      <c r="B586" s="1">
        <v>44198</v>
      </c>
      <c r="C586" t="s">
        <v>163</v>
      </c>
      <c r="D586" t="s">
        <v>239</v>
      </c>
      <c r="E586" t="s">
        <v>143</v>
      </c>
      <c r="F586" t="s">
        <v>85</v>
      </c>
      <c r="G586" s="45">
        <v>1.1599999999999999</v>
      </c>
      <c r="H586" s="196">
        <v>21</v>
      </c>
      <c r="I586" s="196">
        <v>21</v>
      </c>
      <c r="J586" s="196">
        <v>3.36</v>
      </c>
      <c r="K586" s="196">
        <v>181.52</v>
      </c>
      <c r="L586" t="s">
        <v>142</v>
      </c>
      <c r="M586" s="44"/>
      <c r="N586" s="1"/>
      <c r="O586"/>
      <c r="P586"/>
      <c r="Q586" s="44"/>
      <c r="R586" s="1"/>
      <c r="S586"/>
      <c r="T586"/>
    </row>
    <row r="587" spans="1:20" ht="14.4" x14ac:dyDescent="0.3">
      <c r="A587">
        <v>578</v>
      </c>
      <c r="B587" s="1">
        <v>44198</v>
      </c>
      <c r="C587" t="s">
        <v>163</v>
      </c>
      <c r="D587" t="s">
        <v>239</v>
      </c>
      <c r="E587" t="s">
        <v>143</v>
      </c>
      <c r="F587" t="s">
        <v>85</v>
      </c>
      <c r="G587" s="45">
        <v>1.1499999999999999</v>
      </c>
      <c r="H587" s="196">
        <v>7</v>
      </c>
      <c r="I587" s="196">
        <v>7</v>
      </c>
      <c r="J587" s="196">
        <v>1.01</v>
      </c>
      <c r="K587" s="196">
        <v>182.53</v>
      </c>
      <c r="L587" t="s">
        <v>142</v>
      </c>
      <c r="M587" s="44"/>
      <c r="N587" s="1"/>
      <c r="O587"/>
      <c r="P587"/>
      <c r="Q587" s="44"/>
      <c r="R587" s="1"/>
      <c r="S587"/>
      <c r="T587"/>
    </row>
    <row r="588" spans="1:20" ht="14.4" x14ac:dyDescent="0.3">
      <c r="A588">
        <v>579</v>
      </c>
      <c r="B588" s="1">
        <v>44198</v>
      </c>
      <c r="C588" t="s">
        <v>163</v>
      </c>
      <c r="D588" t="s">
        <v>239</v>
      </c>
      <c r="E588" t="s">
        <v>95</v>
      </c>
      <c r="F588" t="s">
        <v>85</v>
      </c>
      <c r="G588" s="45">
        <v>1.02</v>
      </c>
      <c r="H588" s="196">
        <v>7</v>
      </c>
      <c r="I588" s="196">
        <v>7</v>
      </c>
      <c r="J588" s="196">
        <v>0.13</v>
      </c>
      <c r="K588" s="196">
        <v>182.66</v>
      </c>
      <c r="L588" t="s">
        <v>60</v>
      </c>
      <c r="M588" s="44"/>
      <c r="N588" s="1"/>
      <c r="O588"/>
      <c r="P588"/>
      <c r="Q588" s="44"/>
      <c r="R588" s="1"/>
      <c r="S588"/>
      <c r="T588"/>
    </row>
    <row r="589" spans="1:20" ht="14.4" x14ac:dyDescent="0.3">
      <c r="A589">
        <v>580</v>
      </c>
      <c r="B589" s="1">
        <v>44198</v>
      </c>
      <c r="C589" t="s">
        <v>163</v>
      </c>
      <c r="D589" t="s">
        <v>239</v>
      </c>
      <c r="E589" t="s">
        <v>113</v>
      </c>
      <c r="F589" t="s">
        <v>85</v>
      </c>
      <c r="G589" s="45">
        <v>1.1100000000000001</v>
      </c>
      <c r="H589" s="196">
        <v>12.82</v>
      </c>
      <c r="I589" s="196">
        <v>12.82</v>
      </c>
      <c r="J589" s="196">
        <v>1.41</v>
      </c>
      <c r="K589" s="196">
        <v>184.07</v>
      </c>
      <c r="L589" t="s">
        <v>77</v>
      </c>
      <c r="M589" s="44"/>
      <c r="N589" s="1"/>
      <c r="O589"/>
      <c r="P589"/>
      <c r="Q589" s="44"/>
      <c r="R589" s="1"/>
      <c r="S589"/>
      <c r="T589"/>
    </row>
    <row r="590" spans="1:20" ht="14.4" x14ac:dyDescent="0.3">
      <c r="A590">
        <v>581</v>
      </c>
      <c r="B590" s="1">
        <v>44198</v>
      </c>
      <c r="C590" t="s">
        <v>163</v>
      </c>
      <c r="D590" t="s">
        <v>239</v>
      </c>
      <c r="E590" t="s">
        <v>113</v>
      </c>
      <c r="F590" t="s">
        <v>85</v>
      </c>
      <c r="G590" s="45">
        <v>1.07</v>
      </c>
      <c r="H590" s="196">
        <v>14</v>
      </c>
      <c r="I590" s="196">
        <v>14</v>
      </c>
      <c r="J590" s="196">
        <v>0.98</v>
      </c>
      <c r="K590" s="196">
        <v>185.05</v>
      </c>
      <c r="L590" t="s">
        <v>77</v>
      </c>
      <c r="M590" s="44"/>
      <c r="N590" s="1"/>
      <c r="O590"/>
      <c r="P590"/>
      <c r="Q590" s="44"/>
      <c r="R590" s="1"/>
      <c r="S590"/>
      <c r="T590"/>
    </row>
    <row r="591" spans="1:20" ht="14.4" x14ac:dyDescent="0.3">
      <c r="A591">
        <v>582</v>
      </c>
      <c r="B591" s="1">
        <v>44198</v>
      </c>
      <c r="C591" t="s">
        <v>163</v>
      </c>
      <c r="D591" t="s">
        <v>239</v>
      </c>
      <c r="E591" t="s">
        <v>94</v>
      </c>
      <c r="F591" t="s">
        <v>93</v>
      </c>
      <c r="G591" s="45">
        <v>1.0900000000000001</v>
      </c>
      <c r="H591" s="196">
        <v>14.3</v>
      </c>
      <c r="I591" s="196">
        <v>1.29</v>
      </c>
      <c r="J591" s="196">
        <v>-1.29</v>
      </c>
      <c r="K591" s="196">
        <v>183.76</v>
      </c>
      <c r="L591" t="s">
        <v>77</v>
      </c>
      <c r="M591" s="44"/>
      <c r="N591" s="1"/>
      <c r="O591"/>
      <c r="P591"/>
      <c r="Q591" s="44"/>
      <c r="R591" s="1"/>
      <c r="S591"/>
      <c r="T591"/>
    </row>
    <row r="592" spans="1:20" ht="14.4" x14ac:dyDescent="0.3">
      <c r="A592">
        <v>583</v>
      </c>
      <c r="B592" s="1">
        <v>44198</v>
      </c>
      <c r="C592" t="s">
        <v>163</v>
      </c>
      <c r="D592" t="s">
        <v>239</v>
      </c>
      <c r="E592" t="s">
        <v>113</v>
      </c>
      <c r="F592" t="s">
        <v>85</v>
      </c>
      <c r="G592" s="45">
        <v>1.17</v>
      </c>
      <c r="H592" s="196">
        <v>14</v>
      </c>
      <c r="I592" s="196">
        <v>14</v>
      </c>
      <c r="J592" s="196">
        <v>2.38</v>
      </c>
      <c r="K592" s="196">
        <v>186.14</v>
      </c>
      <c r="L592" t="s">
        <v>77</v>
      </c>
      <c r="M592" s="44"/>
      <c r="N592" s="1"/>
      <c r="O592"/>
      <c r="P592"/>
      <c r="Q592" s="44"/>
      <c r="R592" s="1"/>
      <c r="S592"/>
      <c r="T592"/>
    </row>
    <row r="593" spans="1:20" ht="14.4" x14ac:dyDescent="0.3">
      <c r="A593">
        <v>584</v>
      </c>
      <c r="B593" s="1">
        <v>44198</v>
      </c>
      <c r="C593" t="s">
        <v>163</v>
      </c>
      <c r="D593" t="s">
        <v>239</v>
      </c>
      <c r="E593" t="s">
        <v>94</v>
      </c>
      <c r="F593" t="s">
        <v>93</v>
      </c>
      <c r="G593" s="45">
        <v>1.1399999999999999</v>
      </c>
      <c r="H593" s="196">
        <v>7</v>
      </c>
      <c r="I593" s="196">
        <v>0.98</v>
      </c>
      <c r="J593" s="196">
        <v>-0.98</v>
      </c>
      <c r="K593" s="196">
        <v>185.16</v>
      </c>
      <c r="L593" t="s">
        <v>77</v>
      </c>
      <c r="M593" s="44"/>
      <c r="N593" s="1"/>
      <c r="O593"/>
      <c r="P593"/>
      <c r="Q593" s="44"/>
      <c r="R593" s="1"/>
      <c r="S593"/>
      <c r="T593"/>
    </row>
    <row r="594" spans="1:20" ht="14.4" x14ac:dyDescent="0.3">
      <c r="A594">
        <v>585</v>
      </c>
      <c r="B594" s="1">
        <v>44198</v>
      </c>
      <c r="C594" t="s">
        <v>163</v>
      </c>
      <c r="D594" t="s">
        <v>239</v>
      </c>
      <c r="E594" t="s">
        <v>94</v>
      </c>
      <c r="F594" t="s">
        <v>93</v>
      </c>
      <c r="G594" s="45">
        <v>1.05</v>
      </c>
      <c r="H594" s="196">
        <v>14</v>
      </c>
      <c r="I594" s="196">
        <v>0.7</v>
      </c>
      <c r="J594" s="196">
        <v>-0.7</v>
      </c>
      <c r="K594" s="196">
        <v>184.46</v>
      </c>
      <c r="L594" t="s">
        <v>77</v>
      </c>
      <c r="M594" s="44"/>
      <c r="N594" s="1"/>
      <c r="O594"/>
      <c r="P594"/>
      <c r="Q594" s="44"/>
      <c r="R594" s="1"/>
      <c r="S594"/>
      <c r="T594"/>
    </row>
    <row r="595" spans="1:20" ht="14.4" x14ac:dyDescent="0.3">
      <c r="A595">
        <v>586</v>
      </c>
      <c r="B595" s="1">
        <v>44198</v>
      </c>
      <c r="C595" t="s">
        <v>163</v>
      </c>
      <c r="D595" t="s">
        <v>239</v>
      </c>
      <c r="E595" t="s">
        <v>113</v>
      </c>
      <c r="F595" t="s">
        <v>85</v>
      </c>
      <c r="G595" s="45">
        <v>1.07</v>
      </c>
      <c r="H595" s="196">
        <v>14</v>
      </c>
      <c r="I595" s="196">
        <v>14</v>
      </c>
      <c r="J595" s="196">
        <v>0.98</v>
      </c>
      <c r="K595" s="196">
        <v>185.44</v>
      </c>
      <c r="L595" t="s">
        <v>77</v>
      </c>
      <c r="M595" s="44"/>
      <c r="N595" s="1"/>
      <c r="O595"/>
      <c r="P595"/>
      <c r="Q595" s="44"/>
      <c r="R595" s="1"/>
      <c r="S595"/>
      <c r="T595"/>
    </row>
    <row r="596" spans="1:20" ht="14.4" x14ac:dyDescent="0.3">
      <c r="A596">
        <v>587</v>
      </c>
      <c r="B596" s="1">
        <v>44198</v>
      </c>
      <c r="C596" t="s">
        <v>163</v>
      </c>
      <c r="D596" t="s">
        <v>239</v>
      </c>
      <c r="E596" t="s">
        <v>94</v>
      </c>
      <c r="F596" t="s">
        <v>93</v>
      </c>
      <c r="G596" s="45">
        <v>1.1100000000000001</v>
      </c>
      <c r="H596" s="196">
        <v>7</v>
      </c>
      <c r="I596" s="196">
        <v>0.77</v>
      </c>
      <c r="J596" s="196">
        <v>-0.77</v>
      </c>
      <c r="K596" s="196">
        <v>184.67</v>
      </c>
      <c r="L596" t="s">
        <v>77</v>
      </c>
      <c r="M596" s="44"/>
      <c r="N596" s="1"/>
      <c r="O596"/>
      <c r="P596"/>
      <c r="Q596" s="44"/>
      <c r="R596" s="1"/>
      <c r="S596"/>
      <c r="T596"/>
    </row>
    <row r="597" spans="1:20" ht="14.4" x14ac:dyDescent="0.3">
      <c r="A597">
        <v>588</v>
      </c>
      <c r="B597" s="1">
        <v>44198</v>
      </c>
      <c r="C597" t="s">
        <v>163</v>
      </c>
      <c r="D597" t="s">
        <v>239</v>
      </c>
      <c r="E597" t="s">
        <v>113</v>
      </c>
      <c r="F597" t="s">
        <v>85</v>
      </c>
      <c r="G597" s="45">
        <v>1.18</v>
      </c>
      <c r="H597" s="196">
        <v>14</v>
      </c>
      <c r="I597" s="196">
        <v>14</v>
      </c>
      <c r="J597" s="196">
        <v>2.52</v>
      </c>
      <c r="K597" s="196">
        <v>187.19</v>
      </c>
      <c r="L597" t="s">
        <v>77</v>
      </c>
      <c r="M597" s="44"/>
      <c r="N597" s="1"/>
      <c r="O597"/>
      <c r="P597"/>
      <c r="Q597" s="44"/>
      <c r="R597" s="1"/>
      <c r="S597"/>
      <c r="T597"/>
    </row>
    <row r="598" spans="1:20" ht="14.4" x14ac:dyDescent="0.3">
      <c r="A598">
        <v>589</v>
      </c>
      <c r="B598" s="1">
        <v>44198</v>
      </c>
      <c r="C598" t="s">
        <v>163</v>
      </c>
      <c r="D598" t="s">
        <v>239</v>
      </c>
      <c r="E598" t="s">
        <v>94</v>
      </c>
      <c r="F598" t="s">
        <v>93</v>
      </c>
      <c r="G598" s="45">
        <v>1.0900000000000001</v>
      </c>
      <c r="H598" s="196">
        <v>7</v>
      </c>
      <c r="I598" s="196">
        <v>0.63</v>
      </c>
      <c r="J598" s="196">
        <v>-0.63</v>
      </c>
      <c r="K598" s="196">
        <v>186.56</v>
      </c>
      <c r="L598" t="s">
        <v>77</v>
      </c>
      <c r="M598" s="44"/>
      <c r="N598" s="1"/>
      <c r="O598"/>
      <c r="P598"/>
      <c r="Q598" s="44"/>
      <c r="R598" s="1"/>
      <c r="S598"/>
      <c r="T598"/>
    </row>
    <row r="599" spans="1:20" ht="14.4" x14ac:dyDescent="0.3">
      <c r="A599">
        <v>590</v>
      </c>
      <c r="B599" s="1">
        <v>44198</v>
      </c>
      <c r="C599" t="s">
        <v>163</v>
      </c>
      <c r="D599" t="s">
        <v>239</v>
      </c>
      <c r="E599" t="s">
        <v>113</v>
      </c>
      <c r="F599" t="s">
        <v>85</v>
      </c>
      <c r="G599" s="45">
        <v>1.1399999999999999</v>
      </c>
      <c r="H599" s="196">
        <v>21</v>
      </c>
      <c r="I599" s="196">
        <v>21</v>
      </c>
      <c r="J599" s="196">
        <v>2.94</v>
      </c>
      <c r="K599" s="196">
        <v>189.5</v>
      </c>
      <c r="L599" t="s">
        <v>77</v>
      </c>
      <c r="M599" s="44"/>
      <c r="N599" s="1"/>
      <c r="O599"/>
      <c r="P599"/>
      <c r="Q599" s="44"/>
      <c r="R599" s="1"/>
      <c r="S599"/>
      <c r="T599"/>
    </row>
    <row r="600" spans="1:20" ht="14.4" x14ac:dyDescent="0.3">
      <c r="A600">
        <v>591</v>
      </c>
      <c r="B600" s="1">
        <v>44198</v>
      </c>
      <c r="C600" t="s">
        <v>163</v>
      </c>
      <c r="D600" t="s">
        <v>239</v>
      </c>
      <c r="E600" t="s">
        <v>94</v>
      </c>
      <c r="F600" t="s">
        <v>93</v>
      </c>
      <c r="G600" s="45">
        <v>1.05</v>
      </c>
      <c r="H600" s="196">
        <v>14.2</v>
      </c>
      <c r="I600" s="196">
        <v>0.71</v>
      </c>
      <c r="J600" s="196">
        <v>-0.71</v>
      </c>
      <c r="K600" s="196">
        <v>188.79</v>
      </c>
      <c r="L600" t="s">
        <v>77</v>
      </c>
      <c r="M600" s="44"/>
      <c r="N600" s="1"/>
      <c r="O600"/>
      <c r="P600"/>
      <c r="Q600" s="44"/>
      <c r="R600" s="1"/>
      <c r="S600"/>
      <c r="T600"/>
    </row>
    <row r="601" spans="1:20" ht="14.4" x14ac:dyDescent="0.3">
      <c r="A601">
        <v>592</v>
      </c>
      <c r="B601" s="1">
        <v>44198</v>
      </c>
      <c r="C601" t="s">
        <v>163</v>
      </c>
      <c r="D601" t="s">
        <v>239</v>
      </c>
      <c r="E601" t="s">
        <v>113</v>
      </c>
      <c r="F601" t="s">
        <v>85</v>
      </c>
      <c r="G601" s="45">
        <v>1.19</v>
      </c>
      <c r="H601" s="196">
        <v>7</v>
      </c>
      <c r="I601" s="196">
        <v>7</v>
      </c>
      <c r="J601" s="196">
        <v>1.33</v>
      </c>
      <c r="K601" s="196">
        <v>190.12</v>
      </c>
      <c r="L601" t="s">
        <v>77</v>
      </c>
      <c r="M601" s="44"/>
      <c r="N601" s="1"/>
      <c r="O601"/>
      <c r="P601"/>
      <c r="Q601" s="44"/>
      <c r="R601" s="1"/>
      <c r="S601"/>
      <c r="T601"/>
    </row>
    <row r="602" spans="1:20" ht="14.4" x14ac:dyDescent="0.3">
      <c r="A602">
        <v>593</v>
      </c>
      <c r="B602" s="1">
        <v>44198</v>
      </c>
      <c r="C602" t="s">
        <v>163</v>
      </c>
      <c r="D602" t="s">
        <v>239</v>
      </c>
      <c r="E602" t="s">
        <v>94</v>
      </c>
      <c r="F602" t="s">
        <v>93</v>
      </c>
      <c r="G602" s="45">
        <v>1.18</v>
      </c>
      <c r="H602" s="196">
        <v>7</v>
      </c>
      <c r="I602" s="196">
        <v>1.26</v>
      </c>
      <c r="J602" s="196">
        <v>-1.26</v>
      </c>
      <c r="K602" s="196">
        <v>188.86</v>
      </c>
      <c r="L602" t="s">
        <v>77</v>
      </c>
      <c r="M602" s="44"/>
      <c r="N602" s="1"/>
      <c r="O602"/>
      <c r="P602"/>
      <c r="Q602" s="44"/>
      <c r="R602" s="1"/>
      <c r="S602"/>
      <c r="T602"/>
    </row>
    <row r="603" spans="1:20" ht="14.4" x14ac:dyDescent="0.3">
      <c r="A603">
        <v>594</v>
      </c>
      <c r="B603" s="1">
        <v>44198</v>
      </c>
      <c r="C603" t="s">
        <v>163</v>
      </c>
      <c r="D603" t="s">
        <v>239</v>
      </c>
      <c r="E603" t="s">
        <v>113</v>
      </c>
      <c r="F603" t="s">
        <v>85</v>
      </c>
      <c r="G603" s="45">
        <v>1.1399999999999999</v>
      </c>
      <c r="H603" s="196">
        <v>1.18</v>
      </c>
      <c r="I603" s="196">
        <v>1.18</v>
      </c>
      <c r="J603" s="196">
        <v>0.17</v>
      </c>
      <c r="K603" s="196">
        <v>189.03</v>
      </c>
      <c r="L603" t="s">
        <v>77</v>
      </c>
      <c r="M603" s="44"/>
      <c r="N603" s="1"/>
      <c r="O603"/>
      <c r="P603"/>
      <c r="Q603" s="44"/>
      <c r="R603" s="1"/>
      <c r="S603"/>
      <c r="T603"/>
    </row>
    <row r="604" spans="1:20" ht="14.4" x14ac:dyDescent="0.3">
      <c r="A604">
        <v>595</v>
      </c>
      <c r="B604" s="1">
        <v>44198</v>
      </c>
      <c r="C604" t="s">
        <v>163</v>
      </c>
      <c r="D604" t="s">
        <v>239</v>
      </c>
      <c r="E604" t="s">
        <v>94</v>
      </c>
      <c r="F604" t="s">
        <v>93</v>
      </c>
      <c r="G604" s="45">
        <v>1.1499999999999999</v>
      </c>
      <c r="H604" s="196">
        <v>7</v>
      </c>
      <c r="I604" s="196">
        <v>1.05</v>
      </c>
      <c r="J604" s="196">
        <v>-1.05</v>
      </c>
      <c r="K604" s="196">
        <v>187.98</v>
      </c>
      <c r="L604" t="s">
        <v>77</v>
      </c>
      <c r="M604" s="44"/>
      <c r="N604" s="1"/>
      <c r="O604"/>
      <c r="P604"/>
      <c r="Q604" s="44"/>
      <c r="R604" s="1"/>
      <c r="S604"/>
      <c r="T604"/>
    </row>
    <row r="605" spans="1:20" ht="14.4" x14ac:dyDescent="0.3">
      <c r="A605">
        <v>596</v>
      </c>
      <c r="B605" s="1">
        <v>44198</v>
      </c>
      <c r="C605" t="s">
        <v>163</v>
      </c>
      <c r="D605" t="s">
        <v>239</v>
      </c>
      <c r="E605" t="s">
        <v>94</v>
      </c>
      <c r="F605" t="s">
        <v>93</v>
      </c>
      <c r="G605" s="45">
        <v>1.1599999999999999</v>
      </c>
      <c r="H605" s="196">
        <v>7</v>
      </c>
      <c r="I605" s="196">
        <v>1.1200000000000001</v>
      </c>
      <c r="J605" s="196">
        <v>-1.1200000000000001</v>
      </c>
      <c r="K605" s="196">
        <v>186.86</v>
      </c>
      <c r="L605" t="s">
        <v>77</v>
      </c>
      <c r="M605" s="44"/>
      <c r="N605" s="1"/>
      <c r="O605"/>
      <c r="P605"/>
      <c r="Q605" s="44"/>
      <c r="R605" s="1"/>
      <c r="S605"/>
      <c r="T605"/>
    </row>
    <row r="606" spans="1:20" ht="14.4" x14ac:dyDescent="0.3">
      <c r="A606">
        <v>597</v>
      </c>
      <c r="B606" s="1">
        <v>44198</v>
      </c>
      <c r="C606" t="s">
        <v>163</v>
      </c>
      <c r="D606" t="s">
        <v>239</v>
      </c>
      <c r="E606" t="s">
        <v>94</v>
      </c>
      <c r="F606" t="s">
        <v>93</v>
      </c>
      <c r="G606" s="45">
        <v>1.1000000000000001</v>
      </c>
      <c r="H606" s="196">
        <v>14</v>
      </c>
      <c r="I606" s="196">
        <v>1.4</v>
      </c>
      <c r="J606" s="196">
        <v>-1.4</v>
      </c>
      <c r="K606" s="196">
        <v>185.46</v>
      </c>
      <c r="L606" t="s">
        <v>77</v>
      </c>
      <c r="M606" s="44"/>
      <c r="N606" s="1"/>
      <c r="O606"/>
      <c r="P606"/>
      <c r="Q606" s="44"/>
      <c r="R606" s="1"/>
      <c r="S606"/>
      <c r="T606"/>
    </row>
    <row r="607" spans="1:20" ht="14.4" x14ac:dyDescent="0.3">
      <c r="A607">
        <v>598</v>
      </c>
      <c r="B607" s="1">
        <v>44198</v>
      </c>
      <c r="C607" t="s">
        <v>163</v>
      </c>
      <c r="D607" t="s">
        <v>239</v>
      </c>
      <c r="E607" t="s">
        <v>113</v>
      </c>
      <c r="F607" t="s">
        <v>85</v>
      </c>
      <c r="G607" s="45">
        <v>1.1299999999999999</v>
      </c>
      <c r="H607" s="196">
        <v>7</v>
      </c>
      <c r="I607" s="196">
        <v>7</v>
      </c>
      <c r="J607" s="196">
        <v>0.91</v>
      </c>
      <c r="K607" s="196">
        <v>186.37</v>
      </c>
      <c r="L607" t="s">
        <v>77</v>
      </c>
      <c r="M607" s="44"/>
      <c r="N607" s="1"/>
      <c r="O607"/>
      <c r="P607"/>
      <c r="Q607" s="44"/>
      <c r="R607" s="1"/>
      <c r="S607"/>
      <c r="T607"/>
    </row>
    <row r="608" spans="1:20" ht="14.4" x14ac:dyDescent="0.3">
      <c r="A608">
        <v>599</v>
      </c>
      <c r="B608" s="1">
        <v>44198</v>
      </c>
      <c r="C608" t="s">
        <v>163</v>
      </c>
      <c r="D608" t="s">
        <v>239</v>
      </c>
      <c r="E608" t="s">
        <v>94</v>
      </c>
      <c r="F608" t="s">
        <v>93</v>
      </c>
      <c r="G608" s="45">
        <v>1.17</v>
      </c>
      <c r="H608" s="196">
        <v>7</v>
      </c>
      <c r="I608" s="196">
        <v>1.19</v>
      </c>
      <c r="J608" s="196">
        <v>-1.29</v>
      </c>
      <c r="K608" s="196">
        <v>185.08</v>
      </c>
      <c r="L608" t="s">
        <v>77</v>
      </c>
      <c r="M608" s="44"/>
      <c r="N608" s="1"/>
      <c r="O608"/>
      <c r="P608"/>
      <c r="Q608" s="44"/>
      <c r="R608" s="1"/>
      <c r="S608"/>
      <c r="T608"/>
    </row>
    <row r="609" spans="1:20" ht="14.4" x14ac:dyDescent="0.3">
      <c r="A609">
        <v>600</v>
      </c>
      <c r="B609" s="1">
        <v>44198</v>
      </c>
      <c r="C609" t="s">
        <v>163</v>
      </c>
      <c r="D609" t="s">
        <v>239</v>
      </c>
      <c r="E609" t="s">
        <v>152</v>
      </c>
      <c r="F609" t="s">
        <v>93</v>
      </c>
      <c r="G609" s="45">
        <v>1.02</v>
      </c>
      <c r="H609" s="196">
        <v>7.13</v>
      </c>
      <c r="I609" s="196">
        <v>0.14000000000000001</v>
      </c>
      <c r="J609" s="196">
        <v>-0.14000000000000001</v>
      </c>
      <c r="K609" s="196">
        <v>184.94</v>
      </c>
      <c r="L609" t="s">
        <v>79</v>
      </c>
      <c r="M609" s="44"/>
      <c r="N609" s="1"/>
      <c r="O609"/>
      <c r="P609"/>
      <c r="Q609" s="44"/>
      <c r="R609" s="1"/>
      <c r="S609"/>
      <c r="T609"/>
    </row>
    <row r="610" spans="1:20" ht="14.4" x14ac:dyDescent="0.3">
      <c r="A610">
        <v>601</v>
      </c>
      <c r="B610" s="1">
        <v>44198</v>
      </c>
      <c r="C610" t="s">
        <v>163</v>
      </c>
      <c r="D610" t="s">
        <v>239</v>
      </c>
      <c r="E610" t="s">
        <v>97</v>
      </c>
      <c r="F610" t="s">
        <v>85</v>
      </c>
      <c r="G610" s="45">
        <v>1.04</v>
      </c>
      <c r="H610" s="196">
        <v>7</v>
      </c>
      <c r="I610" s="196">
        <v>7</v>
      </c>
      <c r="J610" s="196">
        <v>0.27</v>
      </c>
      <c r="K610" s="196">
        <v>185.21</v>
      </c>
      <c r="L610" t="s">
        <v>79</v>
      </c>
      <c r="M610" s="44"/>
      <c r="N610" s="1"/>
      <c r="O610"/>
      <c r="P610"/>
      <c r="Q610" s="44"/>
      <c r="R610" s="1"/>
      <c r="S610"/>
      <c r="T610"/>
    </row>
    <row r="611" spans="1:20" ht="14.4" x14ac:dyDescent="0.3">
      <c r="A611">
        <v>602</v>
      </c>
      <c r="B611" s="1">
        <v>44198</v>
      </c>
      <c r="C611" t="s">
        <v>163</v>
      </c>
      <c r="D611" t="s">
        <v>239</v>
      </c>
      <c r="E611" t="s">
        <v>127</v>
      </c>
      <c r="F611" t="s">
        <v>85</v>
      </c>
      <c r="G611" s="45">
        <v>1.05</v>
      </c>
      <c r="H611" s="196">
        <v>7</v>
      </c>
      <c r="I611" s="196">
        <v>7</v>
      </c>
      <c r="J611" s="196">
        <v>0.34</v>
      </c>
      <c r="K611" s="196">
        <v>185.55</v>
      </c>
      <c r="L611" t="s">
        <v>57</v>
      </c>
      <c r="M611" s="44"/>
      <c r="N611" s="1"/>
      <c r="O611"/>
      <c r="P611"/>
      <c r="Q611" s="44"/>
      <c r="R611" s="1"/>
      <c r="S611"/>
      <c r="T611"/>
    </row>
    <row r="612" spans="1:20" ht="14.4" x14ac:dyDescent="0.3">
      <c r="A612">
        <v>603</v>
      </c>
      <c r="B612" s="1">
        <v>44198</v>
      </c>
      <c r="C612" t="s">
        <v>183</v>
      </c>
      <c r="D612" t="s">
        <v>240</v>
      </c>
      <c r="E612" t="s">
        <v>112</v>
      </c>
      <c r="F612" t="s">
        <v>93</v>
      </c>
      <c r="G612" s="45">
        <v>1.05</v>
      </c>
      <c r="H612" s="196">
        <v>7</v>
      </c>
      <c r="I612" s="196">
        <v>0.35</v>
      </c>
      <c r="J612" s="196">
        <v>-0.35</v>
      </c>
      <c r="K612" s="196">
        <v>185.2</v>
      </c>
      <c r="L612" t="s">
        <v>60</v>
      </c>
      <c r="M612" s="44"/>
      <c r="N612" s="1"/>
      <c r="O612"/>
      <c r="P612"/>
      <c r="Q612" s="44"/>
      <c r="R612" s="1"/>
      <c r="S612"/>
      <c r="T612"/>
    </row>
    <row r="613" spans="1:20" ht="14.4" x14ac:dyDescent="0.3">
      <c r="A613">
        <v>604</v>
      </c>
      <c r="B613" s="1">
        <v>44198</v>
      </c>
      <c r="C613" t="s">
        <v>183</v>
      </c>
      <c r="D613" t="s">
        <v>240</v>
      </c>
      <c r="E613" t="s">
        <v>95</v>
      </c>
      <c r="F613" t="s">
        <v>85</v>
      </c>
      <c r="G613" s="45">
        <v>1.0900000000000001</v>
      </c>
      <c r="H613" s="196">
        <v>14</v>
      </c>
      <c r="I613" s="196">
        <v>14</v>
      </c>
      <c r="J613" s="196">
        <v>1.26</v>
      </c>
      <c r="K613" s="196">
        <v>186.46</v>
      </c>
      <c r="L613" t="s">
        <v>60</v>
      </c>
      <c r="M613" s="44"/>
      <c r="N613" s="1"/>
      <c r="O613"/>
      <c r="P613"/>
      <c r="Q613" s="44"/>
      <c r="R613" s="1"/>
      <c r="S613"/>
      <c r="T613"/>
    </row>
    <row r="614" spans="1:20" ht="14.4" x14ac:dyDescent="0.3">
      <c r="A614">
        <v>605</v>
      </c>
      <c r="B614" s="1">
        <v>44198</v>
      </c>
      <c r="C614" t="s">
        <v>183</v>
      </c>
      <c r="D614" t="s">
        <v>240</v>
      </c>
      <c r="E614" t="s">
        <v>95</v>
      </c>
      <c r="F614" t="s">
        <v>85</v>
      </c>
      <c r="G614" s="45">
        <v>1.0900000000000001</v>
      </c>
      <c r="H614" s="196">
        <v>7</v>
      </c>
      <c r="I614" s="196">
        <v>7</v>
      </c>
      <c r="J614" s="196">
        <v>0.63</v>
      </c>
      <c r="K614" s="196">
        <v>187.09</v>
      </c>
      <c r="L614" t="s">
        <v>60</v>
      </c>
      <c r="M614" s="44"/>
      <c r="N614" s="1"/>
      <c r="O614"/>
      <c r="P614"/>
      <c r="Q614" s="44"/>
      <c r="R614" s="1"/>
      <c r="S614"/>
      <c r="T614"/>
    </row>
    <row r="615" spans="1:20" ht="14.4" x14ac:dyDescent="0.3">
      <c r="A615">
        <v>606</v>
      </c>
      <c r="B615" s="1">
        <v>44198</v>
      </c>
      <c r="C615" t="s">
        <v>183</v>
      </c>
      <c r="D615" t="s">
        <v>240</v>
      </c>
      <c r="E615" t="s">
        <v>95</v>
      </c>
      <c r="F615" t="s">
        <v>85</v>
      </c>
      <c r="G615" s="45">
        <v>1.08</v>
      </c>
      <c r="H615" s="196">
        <v>7</v>
      </c>
      <c r="I615" s="196">
        <v>7</v>
      </c>
      <c r="J615" s="196">
        <v>0.56000000000000005</v>
      </c>
      <c r="K615" s="196">
        <v>187.65</v>
      </c>
      <c r="L615" t="s">
        <v>60</v>
      </c>
      <c r="M615" s="44"/>
      <c r="N615" s="1"/>
      <c r="O615"/>
      <c r="P615"/>
      <c r="Q615" s="44"/>
      <c r="R615" s="1"/>
      <c r="S615"/>
      <c r="T615"/>
    </row>
    <row r="616" spans="1:20" ht="14.4" x14ac:dyDescent="0.3">
      <c r="A616">
        <v>607</v>
      </c>
      <c r="B616" s="1">
        <v>44198</v>
      </c>
      <c r="C616" t="s">
        <v>183</v>
      </c>
      <c r="D616" t="s">
        <v>240</v>
      </c>
      <c r="E616" t="s">
        <v>95</v>
      </c>
      <c r="F616" t="s">
        <v>85</v>
      </c>
      <c r="G616" s="45">
        <v>1.05</v>
      </c>
      <c r="H616" s="196">
        <v>7</v>
      </c>
      <c r="I616" s="196">
        <v>7</v>
      </c>
      <c r="J616" s="196">
        <v>0.35</v>
      </c>
      <c r="K616" s="196">
        <v>188</v>
      </c>
      <c r="L616" t="s">
        <v>60</v>
      </c>
      <c r="M616" s="44"/>
      <c r="N616" s="1"/>
      <c r="O616"/>
      <c r="P616"/>
      <c r="Q616" s="44"/>
      <c r="R616" s="1"/>
      <c r="S616"/>
      <c r="T616"/>
    </row>
    <row r="617" spans="1:20" ht="14.4" x14ac:dyDescent="0.3">
      <c r="A617">
        <v>608</v>
      </c>
      <c r="B617" s="1">
        <v>44198</v>
      </c>
      <c r="C617" t="s">
        <v>183</v>
      </c>
      <c r="D617" t="s">
        <v>240</v>
      </c>
      <c r="E617" t="s">
        <v>112</v>
      </c>
      <c r="F617" t="s">
        <v>93</v>
      </c>
      <c r="G617" s="45">
        <v>1.07</v>
      </c>
      <c r="H617" s="196">
        <v>14</v>
      </c>
      <c r="I617" s="196">
        <v>0.98</v>
      </c>
      <c r="J617" s="196">
        <v>-0.98</v>
      </c>
      <c r="K617" s="196">
        <v>187.02</v>
      </c>
      <c r="L617" t="s">
        <v>60</v>
      </c>
      <c r="M617" s="44"/>
      <c r="N617" s="1"/>
      <c r="O617"/>
      <c r="P617"/>
      <c r="Q617" s="44"/>
      <c r="R617" s="1"/>
      <c r="S617"/>
      <c r="T617"/>
    </row>
    <row r="618" spans="1:20" ht="14.4" x14ac:dyDescent="0.3">
      <c r="A618">
        <v>609</v>
      </c>
      <c r="B618" s="1">
        <v>44198</v>
      </c>
      <c r="C618" t="s">
        <v>183</v>
      </c>
      <c r="D618" t="s">
        <v>240</v>
      </c>
      <c r="E618" t="s">
        <v>112</v>
      </c>
      <c r="F618" t="s">
        <v>93</v>
      </c>
      <c r="G618" s="45">
        <v>1.08</v>
      </c>
      <c r="H618" s="196">
        <v>7</v>
      </c>
      <c r="I618" s="196">
        <v>0.56000000000000005</v>
      </c>
      <c r="J618" s="196">
        <v>-0.56000000000000005</v>
      </c>
      <c r="K618" s="196">
        <v>186.46</v>
      </c>
      <c r="L618" t="s">
        <v>60</v>
      </c>
      <c r="M618" s="44"/>
      <c r="N618" s="1"/>
      <c r="O618"/>
      <c r="P618"/>
      <c r="Q618" s="44"/>
      <c r="R618" s="1"/>
      <c r="S618"/>
      <c r="T618"/>
    </row>
    <row r="619" spans="1:20" ht="14.4" x14ac:dyDescent="0.3">
      <c r="A619">
        <v>610</v>
      </c>
      <c r="B619" s="1">
        <v>44198</v>
      </c>
      <c r="C619" t="s">
        <v>183</v>
      </c>
      <c r="D619" t="s">
        <v>240</v>
      </c>
      <c r="E619" t="s">
        <v>112</v>
      </c>
      <c r="F619" t="s">
        <v>93</v>
      </c>
      <c r="G619" s="45">
        <v>1.02</v>
      </c>
      <c r="H619" s="196">
        <v>7</v>
      </c>
      <c r="I619" s="196">
        <v>0.14000000000000001</v>
      </c>
      <c r="J619" s="196">
        <v>-0.17</v>
      </c>
      <c r="K619" s="196">
        <v>186.29</v>
      </c>
      <c r="L619" t="s">
        <v>60</v>
      </c>
      <c r="M619" s="44"/>
      <c r="N619" s="1"/>
      <c r="O619"/>
      <c r="P619"/>
      <c r="Q619" s="44"/>
      <c r="R619" s="1"/>
      <c r="S619"/>
      <c r="T619"/>
    </row>
    <row r="620" spans="1:20" ht="14.4" x14ac:dyDescent="0.3">
      <c r="A620">
        <v>611</v>
      </c>
      <c r="B620" s="1">
        <v>44198</v>
      </c>
      <c r="C620" t="s">
        <v>183</v>
      </c>
      <c r="D620" t="s">
        <v>240</v>
      </c>
      <c r="E620" t="s">
        <v>119</v>
      </c>
      <c r="F620" t="s">
        <v>85</v>
      </c>
      <c r="G620" s="45">
        <v>1.07</v>
      </c>
      <c r="H620" s="196">
        <v>21</v>
      </c>
      <c r="I620" s="196">
        <v>21</v>
      </c>
      <c r="J620" s="196">
        <v>1.47</v>
      </c>
      <c r="K620" s="196">
        <v>187.76</v>
      </c>
      <c r="L620" t="s">
        <v>111</v>
      </c>
      <c r="M620" s="44"/>
      <c r="N620" s="1"/>
      <c r="O620"/>
      <c r="P620"/>
      <c r="Q620" s="44"/>
      <c r="R620" s="1"/>
      <c r="S620"/>
      <c r="T620"/>
    </row>
    <row r="621" spans="1:20" ht="14.4" x14ac:dyDescent="0.3">
      <c r="A621">
        <v>612</v>
      </c>
      <c r="B621" s="1">
        <v>44198</v>
      </c>
      <c r="C621" t="s">
        <v>183</v>
      </c>
      <c r="D621" t="s">
        <v>240</v>
      </c>
      <c r="E621" t="s">
        <v>114</v>
      </c>
      <c r="F621" t="s">
        <v>93</v>
      </c>
      <c r="G621" s="45">
        <v>1.05</v>
      </c>
      <c r="H621" s="196">
        <v>7</v>
      </c>
      <c r="I621" s="196">
        <v>0.35</v>
      </c>
      <c r="J621" s="196">
        <v>-0.35</v>
      </c>
      <c r="K621" s="196">
        <v>187.41</v>
      </c>
      <c r="L621" t="s">
        <v>111</v>
      </c>
      <c r="M621" s="44"/>
      <c r="N621" s="1"/>
      <c r="O621"/>
      <c r="P621"/>
      <c r="Q621" s="44"/>
      <c r="R621" s="1"/>
      <c r="S621"/>
      <c r="T621"/>
    </row>
    <row r="622" spans="1:20" ht="14.4" x14ac:dyDescent="0.3">
      <c r="A622">
        <v>613</v>
      </c>
      <c r="B622" s="1">
        <v>44198</v>
      </c>
      <c r="C622" t="s">
        <v>183</v>
      </c>
      <c r="D622" t="s">
        <v>240</v>
      </c>
      <c r="E622" t="s">
        <v>114</v>
      </c>
      <c r="F622" t="s">
        <v>93</v>
      </c>
      <c r="G622" s="45">
        <v>1.04</v>
      </c>
      <c r="H622" s="196">
        <v>14</v>
      </c>
      <c r="I622" s="196">
        <v>0.56000000000000005</v>
      </c>
      <c r="J622" s="196">
        <v>-0.57999999999999996</v>
      </c>
      <c r="K622" s="196">
        <v>186.83</v>
      </c>
      <c r="L622" t="s">
        <v>111</v>
      </c>
      <c r="M622" s="44"/>
      <c r="N622" s="1"/>
      <c r="O622"/>
      <c r="P622"/>
      <c r="Q622" s="44"/>
      <c r="R622" s="1"/>
      <c r="S622"/>
      <c r="T622"/>
    </row>
    <row r="623" spans="1:20" ht="14.4" x14ac:dyDescent="0.3">
      <c r="A623">
        <v>614</v>
      </c>
      <c r="B623" s="1">
        <v>44198</v>
      </c>
      <c r="C623" t="s">
        <v>183</v>
      </c>
      <c r="D623" t="s">
        <v>240</v>
      </c>
      <c r="E623" t="s">
        <v>98</v>
      </c>
      <c r="F623" t="s">
        <v>93</v>
      </c>
      <c r="G623" s="45">
        <v>1.08</v>
      </c>
      <c r="H623" s="196">
        <v>14</v>
      </c>
      <c r="I623" s="196">
        <v>1.1200000000000001</v>
      </c>
      <c r="J623" s="196">
        <v>-1.1200000000000001</v>
      </c>
      <c r="K623" s="196">
        <v>185.71</v>
      </c>
      <c r="L623" t="s">
        <v>79</v>
      </c>
      <c r="M623" s="44"/>
      <c r="N623" s="1"/>
      <c r="O623"/>
      <c r="P623"/>
      <c r="Q623" s="44"/>
      <c r="R623" s="1"/>
      <c r="S623"/>
      <c r="T623"/>
    </row>
    <row r="624" spans="1:20" ht="14.4" x14ac:dyDescent="0.3">
      <c r="A624">
        <v>615</v>
      </c>
      <c r="B624" s="1">
        <v>44198</v>
      </c>
      <c r="C624" t="s">
        <v>183</v>
      </c>
      <c r="D624" t="s">
        <v>240</v>
      </c>
      <c r="E624" t="s">
        <v>98</v>
      </c>
      <c r="F624" t="s">
        <v>93</v>
      </c>
      <c r="G624" s="45">
        <v>1.04</v>
      </c>
      <c r="H624" s="196">
        <v>14</v>
      </c>
      <c r="I624" s="196">
        <v>0.56000000000000005</v>
      </c>
      <c r="J624" s="196">
        <v>-0.56000000000000005</v>
      </c>
      <c r="K624" s="196">
        <v>185.15</v>
      </c>
      <c r="L624" t="s">
        <v>79</v>
      </c>
      <c r="M624" s="44"/>
      <c r="N624" s="1"/>
      <c r="O624"/>
      <c r="P624"/>
      <c r="Q624" s="44"/>
      <c r="R624" s="1"/>
      <c r="S624"/>
      <c r="T624"/>
    </row>
    <row r="625" spans="1:20" ht="14.4" x14ac:dyDescent="0.3">
      <c r="A625">
        <v>616</v>
      </c>
      <c r="B625" s="1">
        <v>44198</v>
      </c>
      <c r="C625" t="s">
        <v>183</v>
      </c>
      <c r="D625" t="s">
        <v>240</v>
      </c>
      <c r="E625" t="s">
        <v>98</v>
      </c>
      <c r="F625" t="s">
        <v>93</v>
      </c>
      <c r="G625" s="45">
        <v>1.07</v>
      </c>
      <c r="H625" s="196">
        <v>7</v>
      </c>
      <c r="I625" s="196">
        <v>0.49</v>
      </c>
      <c r="J625" s="196">
        <v>-0.49</v>
      </c>
      <c r="K625" s="196">
        <v>184.66</v>
      </c>
      <c r="L625" t="s">
        <v>79</v>
      </c>
      <c r="M625" s="44"/>
      <c r="N625" s="1"/>
      <c r="O625"/>
      <c r="P625"/>
      <c r="Q625" s="44"/>
      <c r="R625" s="1"/>
      <c r="S625"/>
      <c r="T625"/>
    </row>
    <row r="626" spans="1:20" ht="14.4" x14ac:dyDescent="0.3">
      <c r="A626">
        <v>617</v>
      </c>
      <c r="B626" s="1">
        <v>44198</v>
      </c>
      <c r="C626" t="s">
        <v>183</v>
      </c>
      <c r="D626" t="s">
        <v>240</v>
      </c>
      <c r="E626" t="s">
        <v>97</v>
      </c>
      <c r="F626" t="s">
        <v>85</v>
      </c>
      <c r="G626" s="45">
        <v>1.06</v>
      </c>
      <c r="H626" s="196">
        <v>21</v>
      </c>
      <c r="I626" s="196">
        <v>21</v>
      </c>
      <c r="J626" s="196">
        <v>1.26</v>
      </c>
      <c r="K626" s="196">
        <v>185.92</v>
      </c>
      <c r="L626" t="s">
        <v>79</v>
      </c>
      <c r="M626" s="44"/>
      <c r="N626" s="1"/>
      <c r="O626"/>
      <c r="P626"/>
      <c r="Q626" s="44"/>
      <c r="R626" s="1"/>
      <c r="S626"/>
      <c r="T626"/>
    </row>
    <row r="627" spans="1:20" ht="14.4" x14ac:dyDescent="0.3">
      <c r="A627">
        <v>618</v>
      </c>
      <c r="B627" s="1">
        <v>44198</v>
      </c>
      <c r="C627" t="s">
        <v>183</v>
      </c>
      <c r="D627" t="s">
        <v>240</v>
      </c>
      <c r="E627" t="s">
        <v>97</v>
      </c>
      <c r="F627" t="s">
        <v>85</v>
      </c>
      <c r="G627" s="45">
        <v>1.1100000000000001</v>
      </c>
      <c r="H627" s="196">
        <v>6.56</v>
      </c>
      <c r="I627" s="196">
        <v>6.56</v>
      </c>
      <c r="J627" s="196">
        <v>0.72</v>
      </c>
      <c r="K627" s="196">
        <v>186.64</v>
      </c>
      <c r="L627" t="s">
        <v>79</v>
      </c>
      <c r="M627" s="44"/>
      <c r="N627" s="1"/>
      <c r="O627"/>
      <c r="P627"/>
      <c r="Q627" s="44"/>
      <c r="R627" s="1"/>
      <c r="S627"/>
      <c r="T627"/>
    </row>
    <row r="628" spans="1:20" ht="14.4" x14ac:dyDescent="0.3">
      <c r="A628">
        <v>619</v>
      </c>
      <c r="B628" s="1">
        <v>44198</v>
      </c>
      <c r="C628" t="s">
        <v>183</v>
      </c>
      <c r="D628" t="s">
        <v>240</v>
      </c>
      <c r="E628" t="s">
        <v>98</v>
      </c>
      <c r="F628" t="s">
        <v>93</v>
      </c>
      <c r="G628" s="45">
        <v>1.03</v>
      </c>
      <c r="H628" s="196">
        <v>7.1</v>
      </c>
      <c r="I628" s="196">
        <v>0.21</v>
      </c>
      <c r="J628" s="196">
        <v>-0.21</v>
      </c>
      <c r="K628" s="196">
        <v>186.43</v>
      </c>
      <c r="L628" t="s">
        <v>79</v>
      </c>
      <c r="M628" s="44"/>
      <c r="N628" s="1"/>
      <c r="O628"/>
      <c r="P628"/>
      <c r="Q628" s="44"/>
      <c r="R628" s="1"/>
      <c r="S628"/>
      <c r="T628"/>
    </row>
    <row r="629" spans="1:20" ht="14.4" x14ac:dyDescent="0.3">
      <c r="A629">
        <v>620</v>
      </c>
      <c r="B629" s="1">
        <v>44198</v>
      </c>
      <c r="C629" t="s">
        <v>183</v>
      </c>
      <c r="D629" t="s">
        <v>240</v>
      </c>
      <c r="E629" t="s">
        <v>97</v>
      </c>
      <c r="F629" t="s">
        <v>85</v>
      </c>
      <c r="G629" s="45">
        <v>1.1100000000000001</v>
      </c>
      <c r="H629" s="196">
        <v>14</v>
      </c>
      <c r="I629" s="196">
        <v>14</v>
      </c>
      <c r="J629" s="196">
        <v>1.49</v>
      </c>
      <c r="K629" s="196">
        <v>187.92</v>
      </c>
      <c r="L629" t="s">
        <v>79</v>
      </c>
      <c r="M629" s="44"/>
      <c r="N629" s="1"/>
      <c r="O629"/>
      <c r="P629"/>
      <c r="Q629" s="44"/>
      <c r="R629" s="1"/>
      <c r="S629"/>
      <c r="T629"/>
    </row>
    <row r="630" spans="1:20" ht="14.4" x14ac:dyDescent="0.3">
      <c r="A630">
        <v>621</v>
      </c>
      <c r="B630" s="1">
        <v>44198</v>
      </c>
      <c r="C630" t="s">
        <v>199</v>
      </c>
      <c r="D630" t="s">
        <v>241</v>
      </c>
      <c r="E630" t="s">
        <v>112</v>
      </c>
      <c r="F630" t="s">
        <v>93</v>
      </c>
      <c r="G630" s="45">
        <v>1.1100000000000001</v>
      </c>
      <c r="H630" s="196">
        <v>7</v>
      </c>
      <c r="I630" s="196">
        <v>0.77</v>
      </c>
      <c r="J630" s="196">
        <v>-0.77</v>
      </c>
      <c r="K630" s="196">
        <v>187.15</v>
      </c>
      <c r="L630" t="s">
        <v>75</v>
      </c>
      <c r="M630" s="44"/>
      <c r="N630" s="1"/>
      <c r="O630"/>
      <c r="P630"/>
      <c r="Q630" s="44"/>
      <c r="R630" s="1"/>
      <c r="S630"/>
      <c r="T630"/>
    </row>
    <row r="631" spans="1:20" ht="14.4" x14ac:dyDescent="0.3">
      <c r="A631">
        <v>622</v>
      </c>
      <c r="B631" s="1">
        <v>44198</v>
      </c>
      <c r="C631" t="s">
        <v>199</v>
      </c>
      <c r="D631" t="s">
        <v>241</v>
      </c>
      <c r="E631" t="s">
        <v>95</v>
      </c>
      <c r="F631" t="s">
        <v>85</v>
      </c>
      <c r="G631" s="45">
        <v>1.05</v>
      </c>
      <c r="H631" s="196">
        <v>14</v>
      </c>
      <c r="I631" s="196">
        <v>14</v>
      </c>
      <c r="J631" s="196">
        <v>0.7</v>
      </c>
      <c r="K631" s="196">
        <v>187.85</v>
      </c>
      <c r="L631" t="s">
        <v>75</v>
      </c>
      <c r="M631" s="44"/>
      <c r="N631" s="1"/>
      <c r="O631"/>
      <c r="P631"/>
      <c r="Q631" s="44"/>
      <c r="R631" s="1"/>
      <c r="S631"/>
      <c r="T631"/>
    </row>
    <row r="632" spans="1:20" ht="14.4" x14ac:dyDescent="0.3">
      <c r="A632">
        <v>623</v>
      </c>
      <c r="B632" s="1">
        <v>44198</v>
      </c>
      <c r="C632" t="s">
        <v>199</v>
      </c>
      <c r="D632" t="s">
        <v>241</v>
      </c>
      <c r="E632" t="s">
        <v>112</v>
      </c>
      <c r="F632" t="s">
        <v>93</v>
      </c>
      <c r="G632" s="45">
        <v>1.08</v>
      </c>
      <c r="H632" s="196">
        <v>7</v>
      </c>
      <c r="I632" s="196">
        <v>0.56000000000000005</v>
      </c>
      <c r="J632" s="196">
        <v>-0.56000000000000005</v>
      </c>
      <c r="K632" s="196">
        <v>187.29</v>
      </c>
      <c r="L632" t="s">
        <v>75</v>
      </c>
      <c r="M632" s="44"/>
      <c r="N632" s="1"/>
      <c r="O632"/>
      <c r="P632"/>
      <c r="Q632" s="44"/>
      <c r="R632" s="1"/>
      <c r="S632"/>
      <c r="T632"/>
    </row>
    <row r="633" spans="1:20" ht="14.4" x14ac:dyDescent="0.3">
      <c r="A633">
        <v>624</v>
      </c>
      <c r="B633" s="1">
        <v>44198</v>
      </c>
      <c r="C633" t="s">
        <v>199</v>
      </c>
      <c r="D633" t="s">
        <v>241</v>
      </c>
      <c r="E633" t="s">
        <v>95</v>
      </c>
      <c r="F633" t="s">
        <v>85</v>
      </c>
      <c r="G633" s="45">
        <v>1.17</v>
      </c>
      <c r="H633" s="196">
        <v>14</v>
      </c>
      <c r="I633" s="196">
        <v>14</v>
      </c>
      <c r="J633" s="196">
        <v>2.38</v>
      </c>
      <c r="K633" s="196">
        <v>189.67</v>
      </c>
      <c r="L633" t="s">
        <v>75</v>
      </c>
      <c r="M633" s="44"/>
      <c r="N633" s="1"/>
      <c r="O633"/>
      <c r="P633"/>
      <c r="Q633" s="44"/>
      <c r="R633" s="1"/>
      <c r="S633"/>
      <c r="T633"/>
    </row>
    <row r="634" spans="1:20" ht="14.4" x14ac:dyDescent="0.3">
      <c r="A634">
        <v>625</v>
      </c>
      <c r="B634" s="1">
        <v>44198</v>
      </c>
      <c r="C634" t="s">
        <v>199</v>
      </c>
      <c r="D634" t="s">
        <v>241</v>
      </c>
      <c r="E634" t="s">
        <v>112</v>
      </c>
      <c r="F634" t="s">
        <v>93</v>
      </c>
      <c r="G634" s="45">
        <v>1.1000000000000001</v>
      </c>
      <c r="H634" s="196">
        <v>7</v>
      </c>
      <c r="I634" s="196">
        <v>0.7</v>
      </c>
      <c r="J634" s="196">
        <v>-0.7</v>
      </c>
      <c r="K634" s="196">
        <v>188.97</v>
      </c>
      <c r="L634" t="s">
        <v>75</v>
      </c>
      <c r="M634" s="44"/>
      <c r="N634" s="1"/>
      <c r="O634"/>
      <c r="P634"/>
      <c r="Q634" s="44"/>
      <c r="R634" s="1"/>
      <c r="S634"/>
      <c r="T634"/>
    </row>
    <row r="635" spans="1:20" ht="14.4" x14ac:dyDescent="0.3">
      <c r="A635">
        <v>626</v>
      </c>
      <c r="B635" s="1">
        <v>44198</v>
      </c>
      <c r="C635" t="s">
        <v>199</v>
      </c>
      <c r="D635" t="s">
        <v>241</v>
      </c>
      <c r="E635" t="s">
        <v>112</v>
      </c>
      <c r="F635" t="s">
        <v>93</v>
      </c>
      <c r="G635" s="45">
        <v>1.0900000000000001</v>
      </c>
      <c r="H635" s="196">
        <v>7</v>
      </c>
      <c r="I635" s="196">
        <v>0.63</v>
      </c>
      <c r="J635" s="196">
        <v>-0.65</v>
      </c>
      <c r="K635" s="196">
        <v>188.32</v>
      </c>
      <c r="L635" t="s">
        <v>75</v>
      </c>
      <c r="M635" s="44"/>
      <c r="N635" s="1"/>
      <c r="O635"/>
      <c r="P635"/>
      <c r="Q635" s="44"/>
      <c r="R635" s="1"/>
      <c r="S635"/>
      <c r="T635"/>
    </row>
    <row r="636" spans="1:20" ht="14.4" x14ac:dyDescent="0.3">
      <c r="A636">
        <v>627</v>
      </c>
      <c r="B636" s="1">
        <v>44198</v>
      </c>
      <c r="C636" t="s">
        <v>168</v>
      </c>
      <c r="D636" t="s">
        <v>242</v>
      </c>
      <c r="E636" t="s">
        <v>119</v>
      </c>
      <c r="F636" t="s">
        <v>85</v>
      </c>
      <c r="G636" s="45">
        <v>1.03</v>
      </c>
      <c r="H636" s="196">
        <v>7</v>
      </c>
      <c r="I636" s="196">
        <v>7</v>
      </c>
      <c r="J636" s="196">
        <v>0.2</v>
      </c>
      <c r="K636" s="196">
        <v>188.52</v>
      </c>
      <c r="L636" t="s">
        <v>111</v>
      </c>
      <c r="M636" s="44"/>
      <c r="N636" s="1"/>
      <c r="O636"/>
      <c r="P636"/>
      <c r="Q636" s="44"/>
      <c r="R636" s="1"/>
      <c r="S636"/>
      <c r="T636"/>
    </row>
    <row r="637" spans="1:20" ht="14.4" x14ac:dyDescent="0.3">
      <c r="A637">
        <v>628</v>
      </c>
      <c r="B637" s="1">
        <v>44198</v>
      </c>
      <c r="C637" t="s">
        <v>168</v>
      </c>
      <c r="D637" t="s">
        <v>242</v>
      </c>
      <c r="E637" t="s">
        <v>98</v>
      </c>
      <c r="F637" t="s">
        <v>93</v>
      </c>
      <c r="G637" s="45">
        <v>1.1399999999999999</v>
      </c>
      <c r="H637" s="196">
        <v>7</v>
      </c>
      <c r="I637" s="196">
        <v>0.98</v>
      </c>
      <c r="J637" s="196">
        <v>-0.98</v>
      </c>
      <c r="K637" s="196">
        <v>187.54</v>
      </c>
      <c r="L637" t="s">
        <v>79</v>
      </c>
      <c r="M637" s="44"/>
      <c r="N637" s="1"/>
      <c r="O637"/>
      <c r="P637"/>
      <c r="Q637" s="44"/>
      <c r="R637" s="1"/>
      <c r="S637"/>
      <c r="T637"/>
    </row>
    <row r="638" spans="1:20" ht="14.4" x14ac:dyDescent="0.3">
      <c r="A638">
        <v>629</v>
      </c>
      <c r="B638" s="1">
        <v>44198</v>
      </c>
      <c r="C638" t="s">
        <v>168</v>
      </c>
      <c r="D638" t="s">
        <v>242</v>
      </c>
      <c r="E638" t="s">
        <v>97</v>
      </c>
      <c r="F638" t="s">
        <v>85</v>
      </c>
      <c r="G638" s="45">
        <v>1.05</v>
      </c>
      <c r="H638" s="196">
        <v>19.34</v>
      </c>
      <c r="I638" s="196">
        <v>19.34</v>
      </c>
      <c r="J638" s="196">
        <v>0.97</v>
      </c>
      <c r="K638" s="196">
        <v>188.51</v>
      </c>
      <c r="L638" t="s">
        <v>79</v>
      </c>
      <c r="M638" s="44"/>
      <c r="N638" s="1"/>
      <c r="O638"/>
      <c r="P638"/>
      <c r="Q638" s="44"/>
      <c r="R638" s="1"/>
      <c r="S638"/>
      <c r="T638"/>
    </row>
    <row r="639" spans="1:20" ht="14.4" x14ac:dyDescent="0.3">
      <c r="A639">
        <v>630</v>
      </c>
      <c r="B639" s="1">
        <v>44198</v>
      </c>
      <c r="C639" t="s">
        <v>168</v>
      </c>
      <c r="D639" t="s">
        <v>242</v>
      </c>
      <c r="E639" t="s">
        <v>98</v>
      </c>
      <c r="F639" t="s">
        <v>93</v>
      </c>
      <c r="G639" s="45">
        <v>1.1499999999999999</v>
      </c>
      <c r="H639" s="196">
        <v>7</v>
      </c>
      <c r="I639" s="196">
        <v>1.05</v>
      </c>
      <c r="J639" s="196">
        <v>-1.05</v>
      </c>
      <c r="K639" s="196">
        <v>187.46</v>
      </c>
      <c r="L639" t="s">
        <v>79</v>
      </c>
      <c r="M639" s="44"/>
      <c r="N639" s="1"/>
      <c r="O639"/>
      <c r="P639"/>
      <c r="Q639" s="44"/>
      <c r="R639" s="1"/>
      <c r="S639"/>
      <c r="T639"/>
    </row>
    <row r="640" spans="1:20" ht="14.4" x14ac:dyDescent="0.3">
      <c r="A640">
        <v>631</v>
      </c>
      <c r="B640" s="1">
        <v>44198</v>
      </c>
      <c r="C640" t="s">
        <v>168</v>
      </c>
      <c r="D640" t="s">
        <v>242</v>
      </c>
      <c r="E640" t="s">
        <v>98</v>
      </c>
      <c r="F640" t="s">
        <v>93</v>
      </c>
      <c r="G640" s="45">
        <v>1.1299999999999999</v>
      </c>
      <c r="H640" s="196">
        <v>7</v>
      </c>
      <c r="I640" s="196">
        <v>0.91</v>
      </c>
      <c r="J640" s="196">
        <v>-0.91</v>
      </c>
      <c r="K640" s="196">
        <v>186.55</v>
      </c>
      <c r="L640" t="s">
        <v>79</v>
      </c>
      <c r="M640" s="44"/>
      <c r="N640" s="1"/>
      <c r="O640"/>
      <c r="P640"/>
      <c r="Q640" s="44"/>
      <c r="R640" s="1"/>
      <c r="S640"/>
      <c r="T640"/>
    </row>
    <row r="641" spans="1:20" ht="14.4" x14ac:dyDescent="0.3">
      <c r="A641">
        <v>632</v>
      </c>
      <c r="B641" s="1">
        <v>44198</v>
      </c>
      <c r="C641" t="s">
        <v>168</v>
      </c>
      <c r="D641" t="s">
        <v>242</v>
      </c>
      <c r="E641" t="s">
        <v>97</v>
      </c>
      <c r="F641" t="s">
        <v>85</v>
      </c>
      <c r="G641" s="45">
        <v>1.17</v>
      </c>
      <c r="H641" s="196">
        <v>21</v>
      </c>
      <c r="I641" s="196">
        <v>21</v>
      </c>
      <c r="J641" s="196">
        <v>3.57</v>
      </c>
      <c r="K641" s="196">
        <v>190.12</v>
      </c>
      <c r="L641" t="s">
        <v>79</v>
      </c>
      <c r="M641" s="44"/>
      <c r="N641" s="1"/>
      <c r="O641"/>
      <c r="P641"/>
      <c r="Q641" s="44"/>
      <c r="R641" s="1"/>
      <c r="S641"/>
      <c r="T641"/>
    </row>
    <row r="642" spans="1:20" ht="14.4" x14ac:dyDescent="0.3">
      <c r="A642">
        <v>633</v>
      </c>
      <c r="B642" s="1">
        <v>44198</v>
      </c>
      <c r="C642" t="s">
        <v>168</v>
      </c>
      <c r="D642" t="s">
        <v>242</v>
      </c>
      <c r="E642" t="s">
        <v>97</v>
      </c>
      <c r="F642" t="s">
        <v>85</v>
      </c>
      <c r="G642" s="45">
        <v>1.1100000000000001</v>
      </c>
      <c r="H642" s="196">
        <v>20</v>
      </c>
      <c r="I642" s="196">
        <v>20</v>
      </c>
      <c r="J642" s="196">
        <v>2.2000000000000002</v>
      </c>
      <c r="K642" s="196">
        <v>192.32</v>
      </c>
      <c r="L642" t="s">
        <v>79</v>
      </c>
      <c r="M642" s="44"/>
      <c r="N642" s="1"/>
      <c r="O642"/>
      <c r="P642"/>
      <c r="Q642" s="44"/>
      <c r="R642" s="1"/>
      <c r="S642"/>
      <c r="T642"/>
    </row>
    <row r="643" spans="1:20" ht="14.4" x14ac:dyDescent="0.3">
      <c r="A643">
        <v>634</v>
      </c>
      <c r="B643" s="1">
        <v>44198</v>
      </c>
      <c r="C643" t="s">
        <v>168</v>
      </c>
      <c r="D643" t="s">
        <v>242</v>
      </c>
      <c r="E643" t="s">
        <v>98</v>
      </c>
      <c r="F643" t="s">
        <v>93</v>
      </c>
      <c r="G643" s="45">
        <v>1.07</v>
      </c>
      <c r="H643" s="196">
        <v>13</v>
      </c>
      <c r="I643" s="196">
        <v>0.91</v>
      </c>
      <c r="J643" s="196">
        <v>-0.91</v>
      </c>
      <c r="K643" s="196">
        <v>191.41</v>
      </c>
      <c r="L643" t="s">
        <v>79</v>
      </c>
      <c r="M643" s="44"/>
      <c r="N643" s="1"/>
      <c r="O643"/>
      <c r="P643"/>
      <c r="Q643" s="44"/>
      <c r="R643" s="1"/>
      <c r="S643"/>
      <c r="T643"/>
    </row>
    <row r="644" spans="1:20" ht="14.4" x14ac:dyDescent="0.3">
      <c r="A644">
        <v>635</v>
      </c>
      <c r="B644" s="1">
        <v>44198</v>
      </c>
      <c r="C644" t="s">
        <v>168</v>
      </c>
      <c r="D644" t="s">
        <v>242</v>
      </c>
      <c r="E644" t="s">
        <v>98</v>
      </c>
      <c r="F644" t="s">
        <v>93</v>
      </c>
      <c r="G644" s="45">
        <v>1.0900000000000001</v>
      </c>
      <c r="H644" s="196">
        <v>20</v>
      </c>
      <c r="I644" s="196">
        <v>1.8</v>
      </c>
      <c r="J644" s="196">
        <v>-1.8</v>
      </c>
      <c r="K644" s="196">
        <v>189.61</v>
      </c>
      <c r="L644" t="s">
        <v>79</v>
      </c>
      <c r="M644" s="44"/>
      <c r="N644" s="1"/>
      <c r="O644"/>
      <c r="P644"/>
      <c r="Q644" s="44"/>
      <c r="R644" s="1"/>
      <c r="S644"/>
      <c r="T644"/>
    </row>
    <row r="645" spans="1:20" ht="14.4" x14ac:dyDescent="0.3">
      <c r="A645">
        <v>636</v>
      </c>
      <c r="B645" s="1">
        <v>44198</v>
      </c>
      <c r="C645" t="s">
        <v>168</v>
      </c>
      <c r="D645" t="s">
        <v>242</v>
      </c>
      <c r="E645" t="s">
        <v>98</v>
      </c>
      <c r="F645" t="s">
        <v>93</v>
      </c>
      <c r="G645" s="45">
        <v>1.08</v>
      </c>
      <c r="H645" s="196">
        <v>7</v>
      </c>
      <c r="I645" s="196">
        <v>0.56000000000000005</v>
      </c>
      <c r="J645" s="196">
        <v>-0.57999999999999996</v>
      </c>
      <c r="K645" s="196">
        <v>189.03</v>
      </c>
      <c r="L645" t="s">
        <v>79</v>
      </c>
      <c r="M645" s="44"/>
      <c r="N645" s="1"/>
      <c r="O645"/>
      <c r="P645"/>
      <c r="Q645" s="44"/>
      <c r="R645" s="1"/>
      <c r="S645"/>
      <c r="T645"/>
    </row>
    <row r="646" spans="1:20" ht="14.4" x14ac:dyDescent="0.3">
      <c r="A646">
        <v>637</v>
      </c>
      <c r="B646" s="1">
        <v>44198</v>
      </c>
      <c r="C646" t="s">
        <v>162</v>
      </c>
      <c r="D646" t="s">
        <v>243</v>
      </c>
      <c r="E646" t="s">
        <v>149</v>
      </c>
      <c r="F646" t="s">
        <v>93</v>
      </c>
      <c r="G646" s="45">
        <v>1.07</v>
      </c>
      <c r="H646" s="196">
        <v>7.26</v>
      </c>
      <c r="I646" s="196">
        <v>0.51</v>
      </c>
      <c r="J646" s="196">
        <v>-0.51</v>
      </c>
      <c r="K646" s="196">
        <v>188.52</v>
      </c>
      <c r="L646" t="s">
        <v>60</v>
      </c>
      <c r="M646" s="44"/>
      <c r="N646" s="1"/>
      <c r="O646"/>
      <c r="P646"/>
      <c r="Q646" s="44"/>
      <c r="R646" s="1"/>
      <c r="S646"/>
      <c r="T646"/>
    </row>
    <row r="647" spans="1:20" ht="14.4" x14ac:dyDescent="0.3">
      <c r="A647">
        <v>638</v>
      </c>
      <c r="B647" s="1">
        <v>44198</v>
      </c>
      <c r="C647" t="s">
        <v>162</v>
      </c>
      <c r="D647" t="s">
        <v>243</v>
      </c>
      <c r="E647" t="s">
        <v>95</v>
      </c>
      <c r="F647" t="s">
        <v>85</v>
      </c>
      <c r="G647" s="45">
        <v>1.1100000000000001</v>
      </c>
      <c r="H647" s="196">
        <v>7</v>
      </c>
      <c r="I647" s="196">
        <v>7</v>
      </c>
      <c r="J647" s="196">
        <v>0.76</v>
      </c>
      <c r="K647" s="196">
        <v>189.28</v>
      </c>
      <c r="L647" t="s">
        <v>60</v>
      </c>
      <c r="M647" s="44"/>
      <c r="N647" s="1"/>
      <c r="O647"/>
      <c r="P647"/>
      <c r="Q647" s="44"/>
      <c r="R647" s="1"/>
      <c r="S647"/>
      <c r="T647"/>
    </row>
    <row r="648" spans="1:20" ht="14.4" x14ac:dyDescent="0.3">
      <c r="A648">
        <v>639</v>
      </c>
      <c r="B648" s="1">
        <v>44198</v>
      </c>
      <c r="C648" t="s">
        <v>162</v>
      </c>
      <c r="D648" t="s">
        <v>243</v>
      </c>
      <c r="E648" t="s">
        <v>143</v>
      </c>
      <c r="F648" t="s">
        <v>85</v>
      </c>
      <c r="G648" s="45">
        <v>1.1100000000000001</v>
      </c>
      <c r="H648" s="196">
        <v>14</v>
      </c>
      <c r="I648" s="196">
        <v>14</v>
      </c>
      <c r="J648" s="196">
        <v>1.54</v>
      </c>
      <c r="K648" s="196">
        <v>190.82</v>
      </c>
      <c r="L648" t="s">
        <v>142</v>
      </c>
      <c r="M648" s="44"/>
      <c r="N648" s="1"/>
      <c r="O648"/>
      <c r="P648"/>
      <c r="Q648" s="44"/>
      <c r="R648" s="1"/>
      <c r="S648"/>
      <c r="T648"/>
    </row>
    <row r="649" spans="1:20" ht="14.4" x14ac:dyDescent="0.3">
      <c r="A649">
        <v>640</v>
      </c>
      <c r="B649" s="1">
        <v>44198</v>
      </c>
      <c r="C649" t="s">
        <v>162</v>
      </c>
      <c r="D649" t="s">
        <v>243</v>
      </c>
      <c r="E649" t="s">
        <v>144</v>
      </c>
      <c r="F649" t="s">
        <v>93</v>
      </c>
      <c r="G649" s="45">
        <v>1.0900000000000001</v>
      </c>
      <c r="H649" s="196">
        <v>14</v>
      </c>
      <c r="I649" s="196">
        <v>1.26</v>
      </c>
      <c r="J649" s="196">
        <v>-1.26</v>
      </c>
      <c r="K649" s="196">
        <v>189.56</v>
      </c>
      <c r="L649" t="s">
        <v>142</v>
      </c>
      <c r="M649" s="44"/>
      <c r="N649" s="1"/>
      <c r="O649"/>
      <c r="P649"/>
      <c r="Q649" s="44"/>
      <c r="R649" s="1"/>
      <c r="S649"/>
      <c r="T649"/>
    </row>
    <row r="650" spans="1:20" ht="14.4" x14ac:dyDescent="0.3">
      <c r="A650">
        <v>641</v>
      </c>
      <c r="B650" s="1">
        <v>44198</v>
      </c>
      <c r="C650" t="s">
        <v>162</v>
      </c>
      <c r="D650" t="s">
        <v>243</v>
      </c>
      <c r="E650" t="s">
        <v>143</v>
      </c>
      <c r="F650" t="s">
        <v>85</v>
      </c>
      <c r="G650" s="45">
        <v>1.1000000000000001</v>
      </c>
      <c r="H650" s="196">
        <v>7</v>
      </c>
      <c r="I650" s="196">
        <v>7</v>
      </c>
      <c r="J650" s="196">
        <v>0.7</v>
      </c>
      <c r="K650" s="196">
        <v>190.26</v>
      </c>
      <c r="L650" t="s">
        <v>142</v>
      </c>
      <c r="M650" s="44"/>
      <c r="N650" s="1"/>
      <c r="O650"/>
      <c r="P650"/>
      <c r="Q650" s="44"/>
      <c r="R650" s="1"/>
      <c r="S650"/>
      <c r="T650"/>
    </row>
    <row r="651" spans="1:20" ht="14.4" x14ac:dyDescent="0.3">
      <c r="A651">
        <v>642</v>
      </c>
      <c r="B651" s="1">
        <v>44198</v>
      </c>
      <c r="C651" t="s">
        <v>162</v>
      </c>
      <c r="D651" t="s">
        <v>243</v>
      </c>
      <c r="E651" t="s">
        <v>144</v>
      </c>
      <c r="F651" t="s">
        <v>93</v>
      </c>
      <c r="G651" s="45">
        <v>1.08</v>
      </c>
      <c r="H651" s="196">
        <v>7.1</v>
      </c>
      <c r="I651" s="196">
        <v>0.56999999999999995</v>
      </c>
      <c r="J651" s="196">
        <v>-0.59</v>
      </c>
      <c r="K651" s="196">
        <v>189.67</v>
      </c>
      <c r="L651" t="s">
        <v>142</v>
      </c>
      <c r="M651" s="44"/>
      <c r="N651" s="1"/>
      <c r="O651"/>
      <c r="P651"/>
      <c r="Q651" s="44"/>
      <c r="R651" s="1"/>
      <c r="S651"/>
      <c r="T651"/>
    </row>
    <row r="652" spans="1:20" ht="14.4" x14ac:dyDescent="0.3">
      <c r="A652">
        <v>643</v>
      </c>
      <c r="B652" s="1">
        <v>44198</v>
      </c>
      <c r="C652" t="s">
        <v>162</v>
      </c>
      <c r="D652" t="s">
        <v>244</v>
      </c>
      <c r="E652" t="s">
        <v>155</v>
      </c>
      <c r="F652" t="s">
        <v>85</v>
      </c>
      <c r="G652" s="45">
        <v>1.23</v>
      </c>
      <c r="H652" s="196">
        <v>7</v>
      </c>
      <c r="I652" s="196">
        <v>7</v>
      </c>
      <c r="J652" s="196">
        <v>1.55</v>
      </c>
      <c r="K652" s="196">
        <v>191.22</v>
      </c>
      <c r="L652" t="s">
        <v>193</v>
      </c>
      <c r="M652" s="44"/>
      <c r="N652" s="1"/>
      <c r="O652"/>
      <c r="P652"/>
      <c r="Q652" s="44"/>
      <c r="R652" s="1"/>
      <c r="S652"/>
      <c r="T652"/>
    </row>
    <row r="653" spans="1:20" ht="14.4" x14ac:dyDescent="0.3">
      <c r="A653">
        <v>644</v>
      </c>
      <c r="B653" s="1">
        <v>44198</v>
      </c>
      <c r="C653" t="s">
        <v>162</v>
      </c>
      <c r="D653" t="s">
        <v>244</v>
      </c>
      <c r="E653" t="s">
        <v>173</v>
      </c>
      <c r="F653" t="s">
        <v>85</v>
      </c>
      <c r="G653" s="45">
        <v>1.36</v>
      </c>
      <c r="H653" s="196">
        <v>20</v>
      </c>
      <c r="I653" s="196">
        <v>20</v>
      </c>
      <c r="J653" s="196">
        <v>-20</v>
      </c>
      <c r="K653" s="196">
        <v>171.22</v>
      </c>
      <c r="L653" t="s">
        <v>79</v>
      </c>
      <c r="M653" s="44"/>
      <c r="N653" s="1"/>
      <c r="O653"/>
      <c r="P653"/>
      <c r="Q653" s="44"/>
      <c r="R653" s="1"/>
      <c r="S653"/>
      <c r="T653"/>
    </row>
    <row r="654" spans="1:20" ht="14.4" x14ac:dyDescent="0.3">
      <c r="A654">
        <v>645</v>
      </c>
      <c r="B654" s="1">
        <v>44198</v>
      </c>
      <c r="C654" t="s">
        <v>162</v>
      </c>
      <c r="D654" t="s">
        <v>244</v>
      </c>
      <c r="E654" t="s">
        <v>173</v>
      </c>
      <c r="F654" t="s">
        <v>85</v>
      </c>
      <c r="G654" s="45">
        <v>2.12</v>
      </c>
      <c r="H654" s="196">
        <v>7</v>
      </c>
      <c r="I654" s="196">
        <v>7</v>
      </c>
      <c r="J654" s="196">
        <v>-7</v>
      </c>
      <c r="K654" s="196">
        <v>164.22</v>
      </c>
      <c r="L654" t="s">
        <v>79</v>
      </c>
      <c r="M654" s="44"/>
      <c r="N654" s="1"/>
      <c r="O654"/>
      <c r="P654"/>
      <c r="Q654" s="44"/>
      <c r="R654" s="1"/>
      <c r="S654"/>
      <c r="T654"/>
    </row>
    <row r="655" spans="1:20" ht="14.4" x14ac:dyDescent="0.3">
      <c r="A655">
        <v>646</v>
      </c>
      <c r="B655" s="1">
        <v>44198</v>
      </c>
      <c r="C655" t="s">
        <v>162</v>
      </c>
      <c r="D655" t="s">
        <v>244</v>
      </c>
      <c r="E655" t="s">
        <v>98</v>
      </c>
      <c r="F655" t="s">
        <v>93</v>
      </c>
      <c r="G655" s="45">
        <v>1.26</v>
      </c>
      <c r="H655" s="196">
        <v>17.239999999999998</v>
      </c>
      <c r="I655" s="196">
        <v>4.4800000000000004</v>
      </c>
      <c r="J655" s="196">
        <v>-4.4800000000000004</v>
      </c>
      <c r="K655" s="196">
        <v>159.74</v>
      </c>
      <c r="L655" t="s">
        <v>79</v>
      </c>
      <c r="M655" s="44"/>
      <c r="N655" s="1"/>
      <c r="O655"/>
      <c r="P655"/>
      <c r="Q655" s="44"/>
      <c r="R655" s="1"/>
      <c r="S655"/>
      <c r="T655"/>
    </row>
    <row r="656" spans="1:20" ht="14.4" x14ac:dyDescent="0.3">
      <c r="A656">
        <v>647</v>
      </c>
      <c r="B656" s="1">
        <v>44198</v>
      </c>
      <c r="C656" t="s">
        <v>162</v>
      </c>
      <c r="D656" t="s">
        <v>244</v>
      </c>
      <c r="E656" t="s">
        <v>128</v>
      </c>
      <c r="F656" t="s">
        <v>85</v>
      </c>
      <c r="G656" s="45">
        <v>1.1299999999999999</v>
      </c>
      <c r="H656" s="196">
        <v>14</v>
      </c>
      <c r="I656" s="196">
        <v>14</v>
      </c>
      <c r="J656" s="196">
        <v>1.82</v>
      </c>
      <c r="K656" s="196">
        <v>161.56</v>
      </c>
      <c r="L656" t="s">
        <v>124</v>
      </c>
      <c r="M656" s="44"/>
      <c r="N656" s="1"/>
      <c r="O656"/>
      <c r="P656"/>
      <c r="Q656" s="44"/>
      <c r="R656" s="1"/>
      <c r="S656"/>
      <c r="T656"/>
    </row>
    <row r="657" spans="1:20" ht="14.4" x14ac:dyDescent="0.3">
      <c r="A657">
        <v>648</v>
      </c>
      <c r="B657" s="1">
        <v>44198</v>
      </c>
      <c r="C657" t="s">
        <v>162</v>
      </c>
      <c r="D657" t="s">
        <v>244</v>
      </c>
      <c r="E657" t="s">
        <v>146</v>
      </c>
      <c r="F657" t="s">
        <v>93</v>
      </c>
      <c r="G657" s="45">
        <v>1.1000000000000001</v>
      </c>
      <c r="H657" s="196">
        <v>7.05</v>
      </c>
      <c r="I657" s="196">
        <v>0.71</v>
      </c>
      <c r="J657" s="196">
        <v>-0.7</v>
      </c>
      <c r="K657" s="196">
        <v>160.86000000000001</v>
      </c>
      <c r="L657" t="s">
        <v>124</v>
      </c>
      <c r="M657" s="44"/>
      <c r="N657" s="1"/>
      <c r="O657"/>
      <c r="P657"/>
      <c r="Q657" s="44"/>
      <c r="R657" s="1"/>
      <c r="S657"/>
      <c r="T657"/>
    </row>
    <row r="658" spans="1:20" ht="14.4" x14ac:dyDescent="0.3">
      <c r="A658">
        <v>649</v>
      </c>
      <c r="B658" s="1">
        <v>44198</v>
      </c>
      <c r="C658" t="s">
        <v>162</v>
      </c>
      <c r="D658" t="s">
        <v>244</v>
      </c>
      <c r="E658" t="s">
        <v>146</v>
      </c>
      <c r="F658" t="s">
        <v>93</v>
      </c>
      <c r="G658" s="45">
        <v>1.1100000000000001</v>
      </c>
      <c r="H658" s="196">
        <v>7</v>
      </c>
      <c r="I658" s="196">
        <v>0.77</v>
      </c>
      <c r="J658" s="196">
        <v>-0.78</v>
      </c>
      <c r="K658" s="196">
        <v>160.08000000000001</v>
      </c>
      <c r="L658" t="s">
        <v>124</v>
      </c>
      <c r="M658" s="44"/>
      <c r="N658" s="1"/>
      <c r="O658"/>
      <c r="P658"/>
      <c r="Q658" s="44"/>
      <c r="R658" s="1"/>
      <c r="S658"/>
      <c r="T658"/>
    </row>
    <row r="659" spans="1:20" ht="14.4" x14ac:dyDescent="0.3">
      <c r="A659">
        <v>650</v>
      </c>
      <c r="B659" s="1">
        <v>44198</v>
      </c>
      <c r="C659" t="s">
        <v>183</v>
      </c>
      <c r="D659" t="s">
        <v>245</v>
      </c>
      <c r="E659" t="s">
        <v>97</v>
      </c>
      <c r="F659" t="s">
        <v>85</v>
      </c>
      <c r="G659" s="45">
        <v>1.05</v>
      </c>
      <c r="H659" s="196">
        <v>7</v>
      </c>
      <c r="I659" s="196">
        <v>7</v>
      </c>
      <c r="J659" s="196">
        <v>0.35</v>
      </c>
      <c r="K659" s="196">
        <v>160.43</v>
      </c>
      <c r="L659" t="s">
        <v>79</v>
      </c>
      <c r="M659" s="44"/>
      <c r="N659" s="1"/>
      <c r="O659"/>
      <c r="P659"/>
      <c r="Q659" s="44"/>
      <c r="R659" s="1"/>
      <c r="S659"/>
      <c r="T659"/>
    </row>
    <row r="660" spans="1:20" ht="14.4" x14ac:dyDescent="0.3">
      <c r="A660">
        <v>651</v>
      </c>
      <c r="B660" s="1">
        <v>44198</v>
      </c>
      <c r="C660" t="s">
        <v>183</v>
      </c>
      <c r="D660" t="s">
        <v>245</v>
      </c>
      <c r="E660" t="s">
        <v>98</v>
      </c>
      <c r="F660" t="s">
        <v>93</v>
      </c>
      <c r="G660" s="45">
        <v>1.03</v>
      </c>
      <c r="H660" s="196">
        <v>28</v>
      </c>
      <c r="I660" s="196">
        <v>0.84</v>
      </c>
      <c r="J660" s="196">
        <v>-0.84</v>
      </c>
      <c r="K660" s="196">
        <v>159.59</v>
      </c>
      <c r="L660" t="s">
        <v>79</v>
      </c>
      <c r="M660" s="44"/>
      <c r="N660" s="1"/>
      <c r="O660"/>
      <c r="P660"/>
      <c r="Q660" s="44"/>
      <c r="R660" s="1"/>
      <c r="S660"/>
      <c r="T660"/>
    </row>
    <row r="661" spans="1:20" ht="14.4" x14ac:dyDescent="0.3">
      <c r="A661">
        <v>652</v>
      </c>
      <c r="B661" s="1">
        <v>44198</v>
      </c>
      <c r="C661" t="s">
        <v>183</v>
      </c>
      <c r="D661" t="s">
        <v>245</v>
      </c>
      <c r="E661" t="s">
        <v>97</v>
      </c>
      <c r="F661" t="s">
        <v>85</v>
      </c>
      <c r="G661" s="45">
        <v>1.1499999999999999</v>
      </c>
      <c r="H661" s="196">
        <v>21</v>
      </c>
      <c r="I661" s="196">
        <v>21</v>
      </c>
      <c r="J661" s="196">
        <v>3.04</v>
      </c>
      <c r="K661" s="196">
        <v>162.63</v>
      </c>
      <c r="L661" t="s">
        <v>79</v>
      </c>
      <c r="M661" s="44"/>
      <c r="N661" s="1"/>
      <c r="O661"/>
      <c r="P661"/>
      <c r="Q661" s="44"/>
      <c r="R661" s="1"/>
      <c r="S661"/>
      <c r="T661"/>
    </row>
    <row r="662" spans="1:20" ht="14.4" x14ac:dyDescent="0.3">
      <c r="A662">
        <v>653</v>
      </c>
      <c r="B662" s="1">
        <v>44198</v>
      </c>
      <c r="C662" t="s">
        <v>183</v>
      </c>
      <c r="D662" t="s">
        <v>245</v>
      </c>
      <c r="E662" t="s">
        <v>119</v>
      </c>
      <c r="F662" t="s">
        <v>85</v>
      </c>
      <c r="G662" s="45">
        <v>1.03</v>
      </c>
      <c r="H662" s="196">
        <v>7</v>
      </c>
      <c r="I662" s="196">
        <v>7</v>
      </c>
      <c r="J662" s="196">
        <v>0.2</v>
      </c>
      <c r="K662" s="196">
        <v>162.83000000000001</v>
      </c>
      <c r="L662" t="s">
        <v>111</v>
      </c>
      <c r="M662" s="44"/>
      <c r="N662" s="1"/>
      <c r="O662"/>
      <c r="P662"/>
      <c r="Q662" s="44"/>
      <c r="R662" s="1"/>
      <c r="S662"/>
      <c r="T662"/>
    </row>
    <row r="663" spans="1:20" ht="14.4" x14ac:dyDescent="0.3">
      <c r="A663">
        <v>654</v>
      </c>
      <c r="B663" s="1">
        <v>44198</v>
      </c>
      <c r="C663" t="s">
        <v>183</v>
      </c>
      <c r="D663" t="s">
        <v>245</v>
      </c>
      <c r="E663" t="s">
        <v>94</v>
      </c>
      <c r="F663" t="s">
        <v>93</v>
      </c>
      <c r="G663" s="45">
        <v>1.31</v>
      </c>
      <c r="H663" s="196">
        <v>7</v>
      </c>
      <c r="I663" s="196">
        <v>2.17</v>
      </c>
      <c r="J663" s="196">
        <v>-2.17</v>
      </c>
      <c r="K663" s="196">
        <v>160.66</v>
      </c>
      <c r="L663" t="s">
        <v>77</v>
      </c>
      <c r="M663" s="44"/>
      <c r="N663" s="1"/>
      <c r="O663"/>
      <c r="P663"/>
      <c r="Q663" s="44"/>
      <c r="R663" s="1"/>
      <c r="S663"/>
      <c r="T663"/>
    </row>
    <row r="664" spans="1:20" ht="14.4" x14ac:dyDescent="0.3">
      <c r="A664">
        <v>655</v>
      </c>
      <c r="B664" s="1">
        <v>44198</v>
      </c>
      <c r="C664" t="s">
        <v>183</v>
      </c>
      <c r="D664" t="s">
        <v>245</v>
      </c>
      <c r="E664" t="s">
        <v>113</v>
      </c>
      <c r="F664" t="s">
        <v>85</v>
      </c>
      <c r="G664" s="45">
        <v>1.56</v>
      </c>
      <c r="H664" s="196">
        <v>21</v>
      </c>
      <c r="I664" s="196">
        <v>21</v>
      </c>
      <c r="J664" s="196">
        <v>11.76</v>
      </c>
      <c r="K664" s="196">
        <v>172.42</v>
      </c>
      <c r="L664" t="s">
        <v>77</v>
      </c>
      <c r="M664" s="44"/>
      <c r="N664" s="1"/>
      <c r="O664"/>
      <c r="P664"/>
      <c r="Q664" s="44"/>
      <c r="R664" s="1"/>
      <c r="S664"/>
      <c r="T664"/>
    </row>
    <row r="665" spans="1:20" ht="14.4" x14ac:dyDescent="0.3">
      <c r="A665">
        <v>656</v>
      </c>
      <c r="B665" s="1">
        <v>44198</v>
      </c>
      <c r="C665" t="s">
        <v>183</v>
      </c>
      <c r="D665" t="s">
        <v>245</v>
      </c>
      <c r="E665" t="s">
        <v>113</v>
      </c>
      <c r="F665" t="s">
        <v>85</v>
      </c>
      <c r="G665" s="45">
        <v>1.0900000000000001</v>
      </c>
      <c r="H665" s="196">
        <v>21</v>
      </c>
      <c r="I665" s="196">
        <v>21</v>
      </c>
      <c r="J665" s="196">
        <v>1.89</v>
      </c>
      <c r="K665" s="196">
        <v>174.31</v>
      </c>
      <c r="L665" t="s">
        <v>77</v>
      </c>
      <c r="M665" s="44"/>
      <c r="N665" s="1"/>
      <c r="O665"/>
      <c r="P665"/>
      <c r="Q665" s="44"/>
      <c r="R665" s="1"/>
      <c r="S665"/>
      <c r="T665"/>
    </row>
    <row r="666" spans="1:20" ht="14.4" x14ac:dyDescent="0.3">
      <c r="A666">
        <v>657</v>
      </c>
      <c r="B666" s="1">
        <v>44198</v>
      </c>
      <c r="C666" t="s">
        <v>183</v>
      </c>
      <c r="D666" t="s">
        <v>245</v>
      </c>
      <c r="E666" t="s">
        <v>94</v>
      </c>
      <c r="F666" t="s">
        <v>93</v>
      </c>
      <c r="G666" s="45">
        <v>1.37</v>
      </c>
      <c r="H666" s="196">
        <v>7</v>
      </c>
      <c r="I666" s="196">
        <v>2.59</v>
      </c>
      <c r="J666" s="196">
        <v>-2.59</v>
      </c>
      <c r="K666" s="196">
        <v>171.72</v>
      </c>
      <c r="L666" t="s">
        <v>77</v>
      </c>
      <c r="M666" s="44"/>
      <c r="N666" s="1"/>
      <c r="O666"/>
      <c r="P666"/>
      <c r="Q666" s="44"/>
      <c r="R666" s="1"/>
      <c r="S666"/>
      <c r="T666"/>
    </row>
    <row r="667" spans="1:20" ht="14.4" x14ac:dyDescent="0.3">
      <c r="A667">
        <v>658</v>
      </c>
      <c r="B667" s="1">
        <v>44198</v>
      </c>
      <c r="C667" t="s">
        <v>183</v>
      </c>
      <c r="D667" t="s">
        <v>245</v>
      </c>
      <c r="E667" t="s">
        <v>172</v>
      </c>
      <c r="F667" t="s">
        <v>93</v>
      </c>
      <c r="G667" s="45">
        <v>1.26</v>
      </c>
      <c r="H667" s="196">
        <v>8.33</v>
      </c>
      <c r="I667" s="196">
        <v>2.17</v>
      </c>
      <c r="J667" s="196">
        <v>-2.17</v>
      </c>
      <c r="K667" s="196">
        <v>169.55</v>
      </c>
      <c r="L667" t="s">
        <v>77</v>
      </c>
      <c r="M667" s="44"/>
      <c r="N667" s="1"/>
      <c r="O667"/>
      <c r="P667"/>
      <c r="Q667" s="44"/>
      <c r="R667" s="1"/>
      <c r="S667"/>
      <c r="T667"/>
    </row>
    <row r="668" spans="1:20" ht="14.4" x14ac:dyDescent="0.3">
      <c r="A668">
        <v>659</v>
      </c>
      <c r="B668" s="1">
        <v>44198</v>
      </c>
      <c r="C668" t="s">
        <v>183</v>
      </c>
      <c r="D668" t="s">
        <v>245</v>
      </c>
      <c r="E668" t="s">
        <v>94</v>
      </c>
      <c r="F668" t="s">
        <v>93</v>
      </c>
      <c r="G668" s="45">
        <v>1.1299999999999999</v>
      </c>
      <c r="H668" s="196">
        <v>14</v>
      </c>
      <c r="I668" s="196">
        <v>1.82</v>
      </c>
      <c r="J668" s="196">
        <v>-1.82</v>
      </c>
      <c r="K668" s="196">
        <v>167.73</v>
      </c>
      <c r="L668" t="s">
        <v>77</v>
      </c>
      <c r="M668" s="44"/>
      <c r="N668" s="1"/>
      <c r="O668"/>
      <c r="P668"/>
      <c r="Q668" s="44"/>
      <c r="R668" s="1"/>
      <c r="S668"/>
      <c r="T668"/>
    </row>
    <row r="669" spans="1:20" ht="14.4" x14ac:dyDescent="0.3">
      <c r="A669">
        <v>660</v>
      </c>
      <c r="B669" s="1">
        <v>44198</v>
      </c>
      <c r="C669" t="s">
        <v>183</v>
      </c>
      <c r="D669" t="s">
        <v>245</v>
      </c>
      <c r="E669" t="s">
        <v>94</v>
      </c>
      <c r="F669" t="s">
        <v>93</v>
      </c>
      <c r="G669" s="45">
        <v>1.06</v>
      </c>
      <c r="H669" s="196">
        <v>7</v>
      </c>
      <c r="I669" s="196">
        <v>0.42</v>
      </c>
      <c r="J669" s="196">
        <v>-0.42</v>
      </c>
      <c r="K669" s="196">
        <v>167.31</v>
      </c>
      <c r="L669" t="s">
        <v>77</v>
      </c>
      <c r="M669" s="44"/>
      <c r="N669" s="1"/>
      <c r="O669"/>
      <c r="P669"/>
      <c r="Q669" s="44"/>
      <c r="R669" s="1"/>
      <c r="S669"/>
      <c r="T669"/>
    </row>
    <row r="670" spans="1:20" ht="14.4" x14ac:dyDescent="0.3">
      <c r="A670">
        <v>661</v>
      </c>
      <c r="B670" s="1">
        <v>44198</v>
      </c>
      <c r="C670" t="s">
        <v>183</v>
      </c>
      <c r="D670" t="s">
        <v>245</v>
      </c>
      <c r="E670" t="s">
        <v>94</v>
      </c>
      <c r="F670" t="s">
        <v>93</v>
      </c>
      <c r="G670" s="45">
        <v>1.51</v>
      </c>
      <c r="H670" s="196">
        <v>7</v>
      </c>
      <c r="I670" s="196">
        <v>3.57</v>
      </c>
      <c r="J670" s="196">
        <v>-3.57</v>
      </c>
      <c r="K670" s="196">
        <v>163.74</v>
      </c>
      <c r="L670" t="s">
        <v>77</v>
      </c>
      <c r="M670" s="44"/>
      <c r="N670" s="1"/>
      <c r="O670"/>
      <c r="P670"/>
      <c r="Q670" s="44"/>
      <c r="R670" s="1"/>
      <c r="S670"/>
      <c r="T670"/>
    </row>
    <row r="671" spans="1:20" ht="14.4" x14ac:dyDescent="0.3">
      <c r="A671">
        <v>662</v>
      </c>
      <c r="B671" s="1">
        <v>44198</v>
      </c>
      <c r="C671" t="s">
        <v>183</v>
      </c>
      <c r="D671" t="s">
        <v>245</v>
      </c>
      <c r="E671" t="s">
        <v>113</v>
      </c>
      <c r="F671" t="s">
        <v>85</v>
      </c>
      <c r="G671" s="45">
        <v>1.1499999999999999</v>
      </c>
      <c r="H671" s="196">
        <v>14</v>
      </c>
      <c r="I671" s="196">
        <v>14</v>
      </c>
      <c r="J671" s="196">
        <v>2.1</v>
      </c>
      <c r="K671" s="196">
        <v>165.84</v>
      </c>
      <c r="L671" t="s">
        <v>77</v>
      </c>
      <c r="M671" s="44"/>
      <c r="N671" s="1"/>
      <c r="O671"/>
      <c r="P671"/>
      <c r="Q671" s="44"/>
      <c r="R671" s="1"/>
      <c r="S671"/>
      <c r="T671"/>
    </row>
    <row r="672" spans="1:20" ht="14.4" x14ac:dyDescent="0.3">
      <c r="A672">
        <v>663</v>
      </c>
      <c r="B672" s="1">
        <v>44198</v>
      </c>
      <c r="C672" t="s">
        <v>183</v>
      </c>
      <c r="D672" t="s">
        <v>245</v>
      </c>
      <c r="E672" t="s">
        <v>94</v>
      </c>
      <c r="F672" t="s">
        <v>93</v>
      </c>
      <c r="G672" s="45">
        <v>1.35</v>
      </c>
      <c r="H672" s="196">
        <v>7</v>
      </c>
      <c r="I672" s="196">
        <v>2.4500000000000002</v>
      </c>
      <c r="J672" s="196">
        <v>-2.4500000000000002</v>
      </c>
      <c r="K672" s="196">
        <v>163.38999999999999</v>
      </c>
      <c r="L672" t="s">
        <v>77</v>
      </c>
      <c r="M672" s="44"/>
      <c r="N672" s="1"/>
      <c r="O672"/>
      <c r="P672"/>
      <c r="Q672" s="44"/>
      <c r="R672" s="1"/>
      <c r="S672"/>
      <c r="T672"/>
    </row>
    <row r="673" spans="1:20" ht="14.4" x14ac:dyDescent="0.3">
      <c r="A673">
        <v>664</v>
      </c>
      <c r="B673" s="1">
        <v>44198</v>
      </c>
      <c r="C673" t="s">
        <v>183</v>
      </c>
      <c r="D673" t="s">
        <v>245</v>
      </c>
      <c r="E673" t="s">
        <v>94</v>
      </c>
      <c r="F673" t="s">
        <v>93</v>
      </c>
      <c r="G673" s="45">
        <v>1.07</v>
      </c>
      <c r="H673" s="196">
        <v>14</v>
      </c>
      <c r="I673" s="196">
        <v>0.98</v>
      </c>
      <c r="J673" s="196">
        <v>-0.98</v>
      </c>
      <c r="K673" s="196">
        <v>162.41</v>
      </c>
      <c r="L673" t="s">
        <v>77</v>
      </c>
      <c r="M673" s="44"/>
      <c r="N673" s="1"/>
      <c r="O673"/>
      <c r="P673"/>
      <c r="Q673" s="44"/>
      <c r="R673" s="1"/>
      <c r="S673"/>
      <c r="T673"/>
    </row>
    <row r="674" spans="1:20" ht="14.4" x14ac:dyDescent="0.3">
      <c r="A674">
        <v>665</v>
      </c>
      <c r="B674" s="1">
        <v>44198</v>
      </c>
      <c r="C674" t="s">
        <v>183</v>
      </c>
      <c r="D674" t="s">
        <v>245</v>
      </c>
      <c r="E674" t="s">
        <v>113</v>
      </c>
      <c r="F674" t="s">
        <v>85</v>
      </c>
      <c r="G674" s="45">
        <v>1.18</v>
      </c>
      <c r="H674" s="196">
        <v>14</v>
      </c>
      <c r="I674" s="196">
        <v>14</v>
      </c>
      <c r="J674" s="196">
        <v>2.44</v>
      </c>
      <c r="K674" s="196">
        <v>164.85</v>
      </c>
      <c r="L674" t="s">
        <v>77</v>
      </c>
      <c r="M674" s="44"/>
      <c r="N674" s="1"/>
      <c r="O674"/>
      <c r="P674"/>
      <c r="Q674" s="44"/>
      <c r="R674" s="1"/>
      <c r="S674"/>
      <c r="T674"/>
    </row>
    <row r="675" spans="1:20" ht="14.4" x14ac:dyDescent="0.3">
      <c r="A675">
        <v>666</v>
      </c>
      <c r="B675" s="1">
        <v>44198</v>
      </c>
      <c r="C675" t="s">
        <v>168</v>
      </c>
      <c r="D675" t="s">
        <v>246</v>
      </c>
      <c r="E675" t="s">
        <v>143</v>
      </c>
      <c r="F675" t="s">
        <v>85</v>
      </c>
      <c r="G675" s="45">
        <v>1.05</v>
      </c>
      <c r="H675" s="196">
        <v>14</v>
      </c>
      <c r="I675" s="196">
        <v>14</v>
      </c>
      <c r="J675" s="196">
        <v>0.7</v>
      </c>
      <c r="K675" s="196">
        <v>165.55</v>
      </c>
      <c r="L675" t="s">
        <v>142</v>
      </c>
      <c r="M675" s="44"/>
      <c r="N675" s="1"/>
      <c r="O675"/>
      <c r="P675"/>
      <c r="Q675" s="44"/>
      <c r="R675" s="1"/>
      <c r="S675"/>
      <c r="T675"/>
    </row>
    <row r="676" spans="1:20" ht="14.4" x14ac:dyDescent="0.3">
      <c r="A676">
        <v>667</v>
      </c>
      <c r="B676" s="1">
        <v>44198</v>
      </c>
      <c r="C676" t="s">
        <v>168</v>
      </c>
      <c r="D676" t="s">
        <v>246</v>
      </c>
      <c r="E676" t="s">
        <v>144</v>
      </c>
      <c r="F676" t="s">
        <v>93</v>
      </c>
      <c r="G676" s="45">
        <v>1.03</v>
      </c>
      <c r="H676" s="196">
        <v>14</v>
      </c>
      <c r="I676" s="196">
        <v>0.42</v>
      </c>
      <c r="J676" s="196">
        <v>-0.43</v>
      </c>
      <c r="K676" s="196">
        <v>165.12</v>
      </c>
      <c r="L676" t="s">
        <v>142</v>
      </c>
      <c r="M676" s="44"/>
      <c r="N676" s="1"/>
      <c r="O676"/>
      <c r="P676"/>
      <c r="Q676" s="44"/>
      <c r="R676" s="1"/>
      <c r="S676"/>
      <c r="T676"/>
    </row>
    <row r="677" spans="1:20" ht="14.4" x14ac:dyDescent="0.3">
      <c r="A677">
        <v>668</v>
      </c>
      <c r="B677" s="1">
        <v>44198</v>
      </c>
      <c r="C677" t="s">
        <v>168</v>
      </c>
      <c r="D677" t="s">
        <v>246</v>
      </c>
      <c r="E677" t="s">
        <v>172</v>
      </c>
      <c r="F677" t="s">
        <v>93</v>
      </c>
      <c r="G677" s="45">
        <v>1.25</v>
      </c>
      <c r="H677" s="196">
        <v>22.87</v>
      </c>
      <c r="I677" s="196">
        <v>5.72</v>
      </c>
      <c r="J677" s="196">
        <v>-5.72</v>
      </c>
      <c r="K677" s="196">
        <v>159.4</v>
      </c>
      <c r="L677" t="s">
        <v>77</v>
      </c>
      <c r="M677" s="44"/>
      <c r="N677" s="1"/>
      <c r="O677"/>
      <c r="P677"/>
      <c r="Q677" s="44"/>
      <c r="R677" s="1"/>
      <c r="S677"/>
      <c r="T677"/>
    </row>
    <row r="678" spans="1:20" ht="14.4" x14ac:dyDescent="0.3">
      <c r="A678">
        <v>669</v>
      </c>
      <c r="B678" s="1">
        <v>44198</v>
      </c>
      <c r="C678" t="s">
        <v>168</v>
      </c>
      <c r="D678" t="s">
        <v>246</v>
      </c>
      <c r="E678" t="s">
        <v>113</v>
      </c>
      <c r="F678" t="s">
        <v>85</v>
      </c>
      <c r="G678" s="45">
        <v>1.0900000000000001</v>
      </c>
      <c r="H678" s="196">
        <v>21</v>
      </c>
      <c r="I678" s="196">
        <v>21</v>
      </c>
      <c r="J678" s="196">
        <v>1.89</v>
      </c>
      <c r="K678" s="196">
        <v>161.29</v>
      </c>
      <c r="L678" t="s">
        <v>77</v>
      </c>
      <c r="M678" s="44"/>
      <c r="N678" s="1"/>
      <c r="O678"/>
      <c r="P678"/>
      <c r="Q678" s="44"/>
      <c r="R678" s="1"/>
      <c r="S678"/>
      <c r="T678"/>
    </row>
    <row r="679" spans="1:20" ht="14.4" x14ac:dyDescent="0.3">
      <c r="A679">
        <v>670</v>
      </c>
      <c r="B679" s="1">
        <v>44198</v>
      </c>
      <c r="C679" t="s">
        <v>168</v>
      </c>
      <c r="D679" t="s">
        <v>246</v>
      </c>
      <c r="E679" t="s">
        <v>113</v>
      </c>
      <c r="F679" t="s">
        <v>85</v>
      </c>
      <c r="G679" s="45">
        <v>1.42</v>
      </c>
      <c r="H679" s="196">
        <v>20</v>
      </c>
      <c r="I679" s="196">
        <v>20</v>
      </c>
      <c r="J679" s="196">
        <v>8.4</v>
      </c>
      <c r="K679" s="196">
        <v>169.69</v>
      </c>
      <c r="L679" t="s">
        <v>77</v>
      </c>
      <c r="M679" s="44"/>
      <c r="N679" s="1"/>
      <c r="O679"/>
      <c r="P679"/>
      <c r="Q679" s="44"/>
      <c r="R679" s="1"/>
      <c r="S679"/>
      <c r="T679"/>
    </row>
    <row r="680" spans="1:20" ht="14.4" x14ac:dyDescent="0.3">
      <c r="A680">
        <v>671</v>
      </c>
      <c r="B680" s="1">
        <v>44198</v>
      </c>
      <c r="C680" t="s">
        <v>168</v>
      </c>
      <c r="D680" t="s">
        <v>246</v>
      </c>
      <c r="E680" t="s">
        <v>94</v>
      </c>
      <c r="F680" t="s">
        <v>93</v>
      </c>
      <c r="G680" s="45">
        <v>1.1399999999999999</v>
      </c>
      <c r="H680" s="196">
        <v>7</v>
      </c>
      <c r="I680" s="196">
        <v>0.98</v>
      </c>
      <c r="J680" s="196">
        <v>-0.98</v>
      </c>
      <c r="K680" s="196">
        <v>168.71</v>
      </c>
      <c r="L680" t="s">
        <v>77</v>
      </c>
      <c r="M680" s="44"/>
      <c r="N680" s="1"/>
      <c r="O680"/>
      <c r="P680"/>
      <c r="Q680" s="44"/>
      <c r="R680" s="1"/>
      <c r="S680"/>
      <c r="T680"/>
    </row>
    <row r="681" spans="1:20" ht="14.4" x14ac:dyDescent="0.3">
      <c r="A681">
        <v>672</v>
      </c>
      <c r="B681" s="1">
        <v>44198</v>
      </c>
      <c r="C681" t="s">
        <v>168</v>
      </c>
      <c r="D681" t="s">
        <v>246</v>
      </c>
      <c r="E681" t="s">
        <v>94</v>
      </c>
      <c r="F681" t="s">
        <v>93</v>
      </c>
      <c r="G681" s="45">
        <v>1.1499999999999999</v>
      </c>
      <c r="H681" s="196">
        <v>7</v>
      </c>
      <c r="I681" s="196">
        <v>1.05</v>
      </c>
      <c r="J681" s="196">
        <v>-1.05</v>
      </c>
      <c r="K681" s="196">
        <v>167.66</v>
      </c>
      <c r="L681" t="s">
        <v>77</v>
      </c>
      <c r="M681" s="44"/>
      <c r="N681" s="1"/>
      <c r="O681"/>
      <c r="P681"/>
      <c r="Q681" s="44"/>
      <c r="R681" s="1"/>
      <c r="S681"/>
      <c r="T681"/>
    </row>
    <row r="682" spans="1:20" ht="14.4" x14ac:dyDescent="0.3">
      <c r="A682">
        <v>673</v>
      </c>
      <c r="B682" s="1">
        <v>44198</v>
      </c>
      <c r="C682" t="s">
        <v>168</v>
      </c>
      <c r="D682" t="s">
        <v>246</v>
      </c>
      <c r="E682" t="s">
        <v>113</v>
      </c>
      <c r="F682" t="s">
        <v>85</v>
      </c>
      <c r="G682" s="45">
        <v>1.1200000000000001</v>
      </c>
      <c r="H682" s="196">
        <v>21</v>
      </c>
      <c r="I682" s="196">
        <v>21</v>
      </c>
      <c r="J682" s="196">
        <v>2.52</v>
      </c>
      <c r="K682" s="196">
        <v>170.18</v>
      </c>
      <c r="L682" t="s">
        <v>77</v>
      </c>
      <c r="M682" s="44"/>
      <c r="N682" s="1"/>
      <c r="O682"/>
      <c r="P682"/>
      <c r="Q682" s="44"/>
      <c r="R682" s="1"/>
      <c r="S682"/>
      <c r="T682"/>
    </row>
    <row r="683" spans="1:20" ht="14.4" x14ac:dyDescent="0.3">
      <c r="A683">
        <v>674</v>
      </c>
      <c r="B683" s="1">
        <v>44198</v>
      </c>
      <c r="C683" t="s">
        <v>168</v>
      </c>
      <c r="D683" t="s">
        <v>246</v>
      </c>
      <c r="E683" t="s">
        <v>113</v>
      </c>
      <c r="F683" t="s">
        <v>85</v>
      </c>
      <c r="G683" s="45">
        <v>1.1599999999999999</v>
      </c>
      <c r="H683" s="196">
        <v>14</v>
      </c>
      <c r="I683" s="196">
        <v>14</v>
      </c>
      <c r="J683" s="196">
        <v>2.2400000000000002</v>
      </c>
      <c r="K683" s="196">
        <v>172.42</v>
      </c>
      <c r="L683" t="s">
        <v>77</v>
      </c>
      <c r="M683" s="44"/>
      <c r="N683" s="1"/>
      <c r="O683"/>
      <c r="P683"/>
      <c r="Q683" s="44"/>
      <c r="R683" s="1"/>
      <c r="S683"/>
      <c r="T683"/>
    </row>
    <row r="684" spans="1:20" ht="14.4" x14ac:dyDescent="0.3">
      <c r="A684">
        <v>675</v>
      </c>
      <c r="B684" s="1">
        <v>44198</v>
      </c>
      <c r="C684" t="s">
        <v>168</v>
      </c>
      <c r="D684" t="s">
        <v>246</v>
      </c>
      <c r="E684" t="s">
        <v>94</v>
      </c>
      <c r="F684" t="s">
        <v>93</v>
      </c>
      <c r="G684" s="45">
        <v>1.07</v>
      </c>
      <c r="H684" s="196">
        <v>14</v>
      </c>
      <c r="I684" s="196">
        <v>0.98</v>
      </c>
      <c r="J684" s="196">
        <v>-0.98</v>
      </c>
      <c r="K684" s="196">
        <v>171.44</v>
      </c>
      <c r="L684" t="s">
        <v>77</v>
      </c>
      <c r="M684" s="44"/>
      <c r="N684" s="1"/>
      <c r="O684"/>
      <c r="P684"/>
      <c r="Q684" s="44"/>
      <c r="R684" s="1"/>
      <c r="S684"/>
      <c r="T684"/>
    </row>
    <row r="685" spans="1:20" ht="14.4" x14ac:dyDescent="0.3">
      <c r="A685">
        <v>676</v>
      </c>
      <c r="B685" s="1">
        <v>44198</v>
      </c>
      <c r="C685" t="s">
        <v>168</v>
      </c>
      <c r="D685" t="s">
        <v>246</v>
      </c>
      <c r="E685" t="s">
        <v>113</v>
      </c>
      <c r="F685" t="s">
        <v>85</v>
      </c>
      <c r="G685" s="45">
        <v>1.39</v>
      </c>
      <c r="H685" s="196">
        <v>30</v>
      </c>
      <c r="I685" s="196">
        <v>30</v>
      </c>
      <c r="J685" s="196">
        <v>11.7</v>
      </c>
      <c r="K685" s="196">
        <v>183.14</v>
      </c>
      <c r="L685" t="s">
        <v>77</v>
      </c>
      <c r="M685" s="44"/>
      <c r="N685" s="1"/>
      <c r="O685"/>
      <c r="P685"/>
      <c r="Q685" s="44"/>
      <c r="R685" s="1"/>
      <c r="S685"/>
      <c r="T685"/>
    </row>
    <row r="686" spans="1:20" ht="14.4" x14ac:dyDescent="0.3">
      <c r="A686">
        <v>677</v>
      </c>
      <c r="B686" s="1">
        <v>44198</v>
      </c>
      <c r="C686" t="s">
        <v>168</v>
      </c>
      <c r="D686" t="s">
        <v>246</v>
      </c>
      <c r="E686" t="s">
        <v>94</v>
      </c>
      <c r="F686" t="s">
        <v>93</v>
      </c>
      <c r="G686" s="45">
        <v>1.28</v>
      </c>
      <c r="H686" s="196">
        <v>30</v>
      </c>
      <c r="I686" s="196">
        <v>8.4</v>
      </c>
      <c r="J686" s="196">
        <v>-8.4</v>
      </c>
      <c r="K686" s="196">
        <v>174.74</v>
      </c>
      <c r="L686" t="s">
        <v>77</v>
      </c>
      <c r="M686" s="44"/>
      <c r="N686" s="1"/>
      <c r="O686"/>
      <c r="P686"/>
      <c r="Q686" s="44"/>
      <c r="R686" s="1"/>
      <c r="S686"/>
      <c r="T686"/>
    </row>
    <row r="687" spans="1:20" ht="14.4" x14ac:dyDescent="0.3">
      <c r="A687">
        <v>678</v>
      </c>
      <c r="B687" s="1">
        <v>44198</v>
      </c>
      <c r="C687" t="s">
        <v>168</v>
      </c>
      <c r="D687" t="s">
        <v>246</v>
      </c>
      <c r="E687" t="s">
        <v>94</v>
      </c>
      <c r="F687" t="s">
        <v>93</v>
      </c>
      <c r="G687" s="45">
        <v>1.32</v>
      </c>
      <c r="H687" s="196">
        <v>20</v>
      </c>
      <c r="I687" s="196">
        <v>6.4</v>
      </c>
      <c r="J687" s="196">
        <v>-6.4</v>
      </c>
      <c r="K687" s="196">
        <v>168.34</v>
      </c>
      <c r="L687" t="s">
        <v>77</v>
      </c>
      <c r="M687" s="44"/>
      <c r="N687" s="1"/>
      <c r="O687"/>
      <c r="P687"/>
      <c r="Q687" s="44"/>
      <c r="R687" s="1"/>
      <c r="S687"/>
      <c r="T687"/>
    </row>
    <row r="688" spans="1:20" ht="14.4" x14ac:dyDescent="0.3">
      <c r="A688">
        <v>679</v>
      </c>
      <c r="B688" s="1">
        <v>44198</v>
      </c>
      <c r="C688" t="s">
        <v>168</v>
      </c>
      <c r="D688" t="s">
        <v>246</v>
      </c>
      <c r="E688" t="s">
        <v>94</v>
      </c>
      <c r="F688" t="s">
        <v>93</v>
      </c>
      <c r="G688" s="45">
        <v>1.04</v>
      </c>
      <c r="H688" s="196">
        <v>25</v>
      </c>
      <c r="I688" s="196">
        <v>1</v>
      </c>
      <c r="J688" s="196">
        <v>-1</v>
      </c>
      <c r="K688" s="196">
        <v>167.34</v>
      </c>
      <c r="L688" t="s">
        <v>77</v>
      </c>
      <c r="M688" s="44"/>
      <c r="N688" s="1"/>
      <c r="O688"/>
      <c r="P688"/>
      <c r="Q688" s="44"/>
      <c r="R688" s="1"/>
      <c r="S688"/>
      <c r="T688"/>
    </row>
    <row r="689" spans="1:20" ht="14.4" x14ac:dyDescent="0.3">
      <c r="A689">
        <v>680</v>
      </c>
      <c r="B689" s="1">
        <v>44198</v>
      </c>
      <c r="C689" t="s">
        <v>168</v>
      </c>
      <c r="D689" t="s">
        <v>246</v>
      </c>
      <c r="E689" t="s">
        <v>94</v>
      </c>
      <c r="F689" t="s">
        <v>93</v>
      </c>
      <c r="G689" s="45">
        <v>1.06</v>
      </c>
      <c r="H689" s="196">
        <v>7</v>
      </c>
      <c r="I689" s="196">
        <v>0.42</v>
      </c>
      <c r="J689" s="196">
        <v>-0.49</v>
      </c>
      <c r="K689" s="196">
        <v>166.85</v>
      </c>
      <c r="L689" t="s">
        <v>77</v>
      </c>
      <c r="M689" s="44"/>
      <c r="N689" s="1"/>
      <c r="O689"/>
      <c r="P689"/>
      <c r="Q689" s="44"/>
      <c r="R689" s="1"/>
      <c r="S689"/>
      <c r="T689"/>
    </row>
    <row r="690" spans="1:20" ht="14.4" x14ac:dyDescent="0.3">
      <c r="A690">
        <v>681</v>
      </c>
      <c r="B690" s="1">
        <v>44198</v>
      </c>
      <c r="C690" t="s">
        <v>168</v>
      </c>
      <c r="D690" t="s">
        <v>246</v>
      </c>
      <c r="E690" t="s">
        <v>97</v>
      </c>
      <c r="F690" t="s">
        <v>85</v>
      </c>
      <c r="G690" s="45">
        <v>1.03</v>
      </c>
      <c r="H690" s="196">
        <v>7</v>
      </c>
      <c r="I690" s="196">
        <v>7</v>
      </c>
      <c r="J690" s="196">
        <v>0.2</v>
      </c>
      <c r="K690" s="196">
        <v>167.05</v>
      </c>
      <c r="L690" t="s">
        <v>79</v>
      </c>
      <c r="M690" s="44"/>
      <c r="N690" s="1"/>
      <c r="O690"/>
      <c r="P690"/>
      <c r="Q690" s="44"/>
      <c r="R690" s="1"/>
      <c r="S690"/>
      <c r="T690"/>
    </row>
    <row r="691" spans="1:20" ht="14.4" x14ac:dyDescent="0.3">
      <c r="A691">
        <v>682</v>
      </c>
      <c r="B691" s="1">
        <v>44198</v>
      </c>
      <c r="C691" t="s">
        <v>195</v>
      </c>
      <c r="D691" t="s">
        <v>247</v>
      </c>
      <c r="E691" t="s">
        <v>95</v>
      </c>
      <c r="F691" t="s">
        <v>85</v>
      </c>
      <c r="G691" s="45">
        <v>1.04</v>
      </c>
      <c r="H691" s="196">
        <v>7</v>
      </c>
      <c r="I691" s="196">
        <v>7</v>
      </c>
      <c r="J691" s="196">
        <v>0.28000000000000003</v>
      </c>
      <c r="K691" s="196">
        <v>167.33</v>
      </c>
      <c r="L691" t="s">
        <v>75</v>
      </c>
      <c r="M691" s="44"/>
      <c r="N691" s="1"/>
      <c r="O691"/>
      <c r="P691"/>
      <c r="Q691" s="44"/>
      <c r="R691" s="1"/>
      <c r="S691"/>
      <c r="T691"/>
    </row>
    <row r="692" spans="1:20" ht="14.4" x14ac:dyDescent="0.3">
      <c r="A692">
        <v>683</v>
      </c>
      <c r="B692" s="1">
        <v>44198</v>
      </c>
      <c r="C692" t="s">
        <v>195</v>
      </c>
      <c r="D692" t="s">
        <v>247</v>
      </c>
      <c r="E692" t="s">
        <v>95</v>
      </c>
      <c r="F692" t="s">
        <v>85</v>
      </c>
      <c r="G692" s="45">
        <v>1.08</v>
      </c>
      <c r="H692" s="196">
        <v>21</v>
      </c>
      <c r="I692" s="196">
        <v>21</v>
      </c>
      <c r="J692" s="196">
        <v>1.68</v>
      </c>
      <c r="K692" s="196">
        <v>169.01</v>
      </c>
      <c r="L692" t="s">
        <v>75</v>
      </c>
      <c r="M692" s="44"/>
      <c r="N692" s="1"/>
      <c r="O692"/>
      <c r="P692"/>
      <c r="Q692" s="44"/>
      <c r="R692" s="1"/>
      <c r="S692"/>
      <c r="T692"/>
    </row>
    <row r="693" spans="1:20" ht="14.4" x14ac:dyDescent="0.3">
      <c r="A693">
        <v>684</v>
      </c>
      <c r="B693" s="1">
        <v>44198</v>
      </c>
      <c r="C693" t="s">
        <v>195</v>
      </c>
      <c r="D693" t="s">
        <v>247</v>
      </c>
      <c r="E693" t="s">
        <v>112</v>
      </c>
      <c r="F693" t="s">
        <v>93</v>
      </c>
      <c r="G693" s="45">
        <v>1.05</v>
      </c>
      <c r="H693" s="196">
        <v>14</v>
      </c>
      <c r="I693" s="196">
        <v>0.7</v>
      </c>
      <c r="J693" s="196">
        <v>-0.7</v>
      </c>
      <c r="K693" s="196">
        <v>168.31</v>
      </c>
      <c r="L693" t="s">
        <v>75</v>
      </c>
      <c r="M693" s="44"/>
      <c r="N693" s="1"/>
      <c r="O693"/>
      <c r="P693"/>
      <c r="Q693" s="44"/>
      <c r="R693" s="1"/>
      <c r="S693"/>
      <c r="T693"/>
    </row>
    <row r="694" spans="1:20" ht="14.4" x14ac:dyDescent="0.3">
      <c r="A694">
        <v>685</v>
      </c>
      <c r="B694" s="1">
        <v>44198</v>
      </c>
      <c r="C694" t="s">
        <v>195</v>
      </c>
      <c r="D694" t="s">
        <v>247</v>
      </c>
      <c r="E694" t="s">
        <v>112</v>
      </c>
      <c r="F694" t="s">
        <v>93</v>
      </c>
      <c r="G694" s="45">
        <v>1.04</v>
      </c>
      <c r="H694" s="196">
        <v>7</v>
      </c>
      <c r="I694" s="196">
        <v>0.28000000000000003</v>
      </c>
      <c r="J694" s="196">
        <v>-0.28000000000000003</v>
      </c>
      <c r="K694" s="196">
        <v>168.03</v>
      </c>
      <c r="L694" t="s">
        <v>75</v>
      </c>
      <c r="M694" s="44"/>
      <c r="N694" s="1"/>
      <c r="O694"/>
      <c r="P694"/>
      <c r="Q694" s="44"/>
      <c r="R694" s="1"/>
      <c r="S694"/>
      <c r="T694"/>
    </row>
    <row r="695" spans="1:20" ht="14.4" x14ac:dyDescent="0.3">
      <c r="A695">
        <v>686</v>
      </c>
      <c r="B695" s="1">
        <v>44198</v>
      </c>
      <c r="C695" t="s">
        <v>195</v>
      </c>
      <c r="D695" t="s">
        <v>247</v>
      </c>
      <c r="E695" t="s">
        <v>95</v>
      </c>
      <c r="F695" t="s">
        <v>85</v>
      </c>
      <c r="G695" s="45">
        <v>1.03</v>
      </c>
      <c r="H695" s="196">
        <v>7</v>
      </c>
      <c r="I695" s="196">
        <v>7</v>
      </c>
      <c r="J695" s="196">
        <v>0.21</v>
      </c>
      <c r="K695" s="196">
        <v>168.24</v>
      </c>
      <c r="L695" t="s">
        <v>75</v>
      </c>
      <c r="M695" s="44"/>
      <c r="N695" s="1"/>
      <c r="O695"/>
      <c r="P695"/>
      <c r="Q695" s="44"/>
      <c r="R695" s="1"/>
      <c r="S695"/>
      <c r="T695"/>
    </row>
    <row r="696" spans="1:20" ht="14.4" x14ac:dyDescent="0.3">
      <c r="A696">
        <v>687</v>
      </c>
      <c r="B696" s="1">
        <v>44198</v>
      </c>
      <c r="C696" t="s">
        <v>195</v>
      </c>
      <c r="D696" t="s">
        <v>247</v>
      </c>
      <c r="E696" t="s">
        <v>112</v>
      </c>
      <c r="F696" t="s">
        <v>93</v>
      </c>
      <c r="G696" s="45">
        <v>1.02</v>
      </c>
      <c r="H696" s="196">
        <v>14.2</v>
      </c>
      <c r="I696" s="196">
        <v>0.28000000000000003</v>
      </c>
      <c r="J696" s="196">
        <v>-0.32</v>
      </c>
      <c r="K696" s="196">
        <v>167.92</v>
      </c>
      <c r="L696" t="s">
        <v>75</v>
      </c>
      <c r="M696" s="44"/>
      <c r="N696" s="1"/>
      <c r="O696"/>
      <c r="P696"/>
      <c r="Q696" s="44"/>
      <c r="R696" s="1"/>
      <c r="S696"/>
      <c r="T696"/>
    </row>
    <row r="697" spans="1:20" ht="14.4" x14ac:dyDescent="0.3">
      <c r="A697">
        <v>688</v>
      </c>
      <c r="B697" s="1">
        <v>44198</v>
      </c>
      <c r="C697" t="s">
        <v>170</v>
      </c>
      <c r="D697" t="s">
        <v>248</v>
      </c>
      <c r="E697" t="s">
        <v>97</v>
      </c>
      <c r="F697" t="s">
        <v>85</v>
      </c>
      <c r="G697" s="45">
        <v>1.1399999999999999</v>
      </c>
      <c r="H697" s="196">
        <v>14</v>
      </c>
      <c r="I697" s="196">
        <v>14</v>
      </c>
      <c r="J697" s="196">
        <v>1.96</v>
      </c>
      <c r="K697" s="196">
        <v>169.88</v>
      </c>
      <c r="L697" t="s">
        <v>79</v>
      </c>
      <c r="M697" s="44"/>
      <c r="N697" s="1"/>
      <c r="O697"/>
      <c r="P697"/>
      <c r="Q697" s="44"/>
      <c r="R697" s="1"/>
      <c r="S697"/>
      <c r="T697"/>
    </row>
    <row r="698" spans="1:20" ht="14.4" x14ac:dyDescent="0.3">
      <c r="A698">
        <v>689</v>
      </c>
      <c r="B698" s="1">
        <v>44198</v>
      </c>
      <c r="C698" t="s">
        <v>170</v>
      </c>
      <c r="D698" t="s">
        <v>248</v>
      </c>
      <c r="E698" t="s">
        <v>98</v>
      </c>
      <c r="F698" t="s">
        <v>93</v>
      </c>
      <c r="G698" s="45">
        <v>1.1000000000000001</v>
      </c>
      <c r="H698" s="196">
        <v>14.2</v>
      </c>
      <c r="I698" s="196">
        <v>1.42</v>
      </c>
      <c r="J698" s="196">
        <v>-1.44</v>
      </c>
      <c r="K698" s="196">
        <v>168.44</v>
      </c>
      <c r="L698" t="s">
        <v>79</v>
      </c>
      <c r="M698" s="44"/>
      <c r="N698" s="1"/>
      <c r="O698"/>
      <c r="P698"/>
      <c r="Q698" s="44"/>
      <c r="R698" s="1"/>
      <c r="S698"/>
      <c r="T698"/>
    </row>
    <row r="699" spans="1:20" ht="14.4" x14ac:dyDescent="0.3">
      <c r="A699">
        <v>690</v>
      </c>
      <c r="B699" s="1">
        <v>44198</v>
      </c>
      <c r="C699" t="s">
        <v>170</v>
      </c>
      <c r="D699" t="s">
        <v>249</v>
      </c>
      <c r="E699" t="s">
        <v>95</v>
      </c>
      <c r="F699" t="s">
        <v>85</v>
      </c>
      <c r="G699" s="45">
        <v>1.07</v>
      </c>
      <c r="H699" s="196">
        <v>21</v>
      </c>
      <c r="I699" s="196">
        <v>21</v>
      </c>
      <c r="J699" s="196">
        <v>1.47</v>
      </c>
      <c r="K699" s="196">
        <v>169.91</v>
      </c>
      <c r="L699" t="s">
        <v>75</v>
      </c>
      <c r="M699" s="44"/>
      <c r="N699" s="1"/>
      <c r="O699"/>
      <c r="P699"/>
      <c r="Q699" s="44"/>
      <c r="R699" s="1"/>
      <c r="S699"/>
      <c r="T699"/>
    </row>
    <row r="700" spans="1:20" ht="14.4" x14ac:dyDescent="0.3">
      <c r="A700">
        <v>691</v>
      </c>
      <c r="B700" s="1">
        <v>44198</v>
      </c>
      <c r="C700" t="s">
        <v>170</v>
      </c>
      <c r="D700" t="s">
        <v>249</v>
      </c>
      <c r="E700" t="s">
        <v>112</v>
      </c>
      <c r="F700" t="s">
        <v>93</v>
      </c>
      <c r="G700" s="45">
        <v>1.05</v>
      </c>
      <c r="H700" s="196">
        <v>14</v>
      </c>
      <c r="I700" s="196">
        <v>0.7</v>
      </c>
      <c r="J700" s="196">
        <v>-0.7</v>
      </c>
      <c r="K700" s="196">
        <v>169.21</v>
      </c>
      <c r="L700" t="s">
        <v>75</v>
      </c>
      <c r="M700" s="44"/>
      <c r="N700" s="1"/>
      <c r="O700"/>
      <c r="P700"/>
      <c r="Q700" s="44"/>
      <c r="R700" s="1"/>
      <c r="S700"/>
      <c r="T700"/>
    </row>
    <row r="701" spans="1:20" ht="14.4" x14ac:dyDescent="0.3">
      <c r="A701">
        <v>692</v>
      </c>
      <c r="B701" s="1">
        <v>44198</v>
      </c>
      <c r="C701" t="s">
        <v>170</v>
      </c>
      <c r="D701" t="s">
        <v>249</v>
      </c>
      <c r="E701" t="s">
        <v>112</v>
      </c>
      <c r="F701" t="s">
        <v>93</v>
      </c>
      <c r="G701" s="45">
        <v>1.04</v>
      </c>
      <c r="H701" s="196">
        <v>7.2</v>
      </c>
      <c r="I701" s="196">
        <v>0.28999999999999998</v>
      </c>
      <c r="J701" s="196">
        <v>-0.31</v>
      </c>
      <c r="K701" s="196">
        <v>168.9</v>
      </c>
      <c r="L701" t="s">
        <v>75</v>
      </c>
      <c r="M701" s="44"/>
      <c r="N701" s="1"/>
      <c r="O701"/>
      <c r="P701"/>
      <c r="Q701" s="44"/>
      <c r="R701" s="1"/>
      <c r="S701"/>
      <c r="T701"/>
    </row>
    <row r="702" spans="1:20" ht="14.4" x14ac:dyDescent="0.3">
      <c r="A702">
        <v>693</v>
      </c>
      <c r="B702" s="1">
        <v>44198</v>
      </c>
      <c r="C702" t="s">
        <v>162</v>
      </c>
      <c r="D702" t="s">
        <v>250</v>
      </c>
      <c r="E702" t="s">
        <v>112</v>
      </c>
      <c r="F702" t="s">
        <v>93</v>
      </c>
      <c r="G702" s="45">
        <v>1.07</v>
      </c>
      <c r="H702" s="196">
        <v>7</v>
      </c>
      <c r="I702" s="196">
        <v>0.49</v>
      </c>
      <c r="J702" s="196">
        <v>-0.49</v>
      </c>
      <c r="K702" s="196">
        <v>168.41</v>
      </c>
      <c r="L702" t="s">
        <v>60</v>
      </c>
      <c r="M702" s="44"/>
      <c r="N702" s="1"/>
      <c r="O702"/>
      <c r="P702"/>
      <c r="Q702" s="44"/>
      <c r="R702" s="1"/>
      <c r="S702"/>
      <c r="T702"/>
    </row>
    <row r="703" spans="1:20" ht="14.4" x14ac:dyDescent="0.3">
      <c r="A703">
        <v>694</v>
      </c>
      <c r="B703" s="1">
        <v>44198</v>
      </c>
      <c r="C703" t="s">
        <v>162</v>
      </c>
      <c r="D703" t="s">
        <v>250</v>
      </c>
      <c r="E703" t="s">
        <v>112</v>
      </c>
      <c r="F703" t="s">
        <v>93</v>
      </c>
      <c r="G703" s="45">
        <v>1.08</v>
      </c>
      <c r="H703" s="196">
        <v>21</v>
      </c>
      <c r="I703" s="196">
        <v>1.68</v>
      </c>
      <c r="J703" s="196">
        <v>-1.68</v>
      </c>
      <c r="K703" s="196">
        <v>166.73</v>
      </c>
      <c r="L703" t="s">
        <v>60</v>
      </c>
      <c r="M703" s="44"/>
      <c r="N703" s="1"/>
      <c r="O703"/>
      <c r="P703"/>
      <c r="Q703" s="44"/>
      <c r="R703" s="1"/>
      <c r="S703"/>
      <c r="T703"/>
    </row>
    <row r="704" spans="1:20" ht="14.4" x14ac:dyDescent="0.3">
      <c r="A704">
        <v>695</v>
      </c>
      <c r="B704" s="1">
        <v>44198</v>
      </c>
      <c r="C704" t="s">
        <v>162</v>
      </c>
      <c r="D704" t="s">
        <v>250</v>
      </c>
      <c r="E704" t="s">
        <v>95</v>
      </c>
      <c r="F704" t="s">
        <v>85</v>
      </c>
      <c r="G704" s="45">
        <v>1.1299999999999999</v>
      </c>
      <c r="H704" s="196">
        <v>7</v>
      </c>
      <c r="I704" s="196">
        <v>7</v>
      </c>
      <c r="J704" s="196">
        <v>0.91</v>
      </c>
      <c r="K704" s="196">
        <v>167.64</v>
      </c>
      <c r="L704" t="s">
        <v>60</v>
      </c>
      <c r="M704" s="44"/>
      <c r="N704" s="1"/>
      <c r="O704"/>
      <c r="P704"/>
      <c r="Q704" s="44"/>
      <c r="R704" s="1"/>
      <c r="S704"/>
      <c r="T704"/>
    </row>
    <row r="705" spans="1:20" ht="14.4" x14ac:dyDescent="0.3">
      <c r="A705">
        <v>696</v>
      </c>
      <c r="B705" s="1">
        <v>44198</v>
      </c>
      <c r="C705" t="s">
        <v>162</v>
      </c>
      <c r="D705" t="s">
        <v>250</v>
      </c>
      <c r="E705" t="s">
        <v>95</v>
      </c>
      <c r="F705" t="s">
        <v>85</v>
      </c>
      <c r="G705" s="45">
        <v>1.1000000000000001</v>
      </c>
      <c r="H705" s="196">
        <v>21</v>
      </c>
      <c r="I705" s="196">
        <v>21</v>
      </c>
      <c r="J705" s="196">
        <v>2.1</v>
      </c>
      <c r="K705" s="196">
        <v>169.74</v>
      </c>
      <c r="L705" t="s">
        <v>60</v>
      </c>
      <c r="M705" s="44"/>
      <c r="N705" s="1"/>
      <c r="O705"/>
      <c r="P705"/>
      <c r="Q705" s="44"/>
      <c r="R705" s="1"/>
      <c r="S705"/>
      <c r="T705"/>
    </row>
    <row r="706" spans="1:20" ht="14.4" x14ac:dyDescent="0.3">
      <c r="A706">
        <v>697</v>
      </c>
      <c r="B706" s="1">
        <v>44198</v>
      </c>
      <c r="C706" t="s">
        <v>162</v>
      </c>
      <c r="D706" t="s">
        <v>250</v>
      </c>
      <c r="E706" t="s">
        <v>112</v>
      </c>
      <c r="F706" t="s">
        <v>93</v>
      </c>
      <c r="G706" s="45">
        <v>1.04</v>
      </c>
      <c r="H706" s="196">
        <v>14.1</v>
      </c>
      <c r="I706" s="196">
        <v>0.56000000000000005</v>
      </c>
      <c r="J706" s="196">
        <v>-0.56000000000000005</v>
      </c>
      <c r="K706" s="196">
        <v>169.18</v>
      </c>
      <c r="L706" t="s">
        <v>60</v>
      </c>
      <c r="M706" s="44"/>
      <c r="N706" s="1"/>
      <c r="O706"/>
      <c r="P706"/>
      <c r="Q706" s="44"/>
      <c r="R706" s="1"/>
      <c r="S706"/>
      <c r="T706"/>
    </row>
    <row r="707" spans="1:20" ht="14.4" x14ac:dyDescent="0.3">
      <c r="A707">
        <v>698</v>
      </c>
      <c r="B707" s="1">
        <v>44198</v>
      </c>
      <c r="C707" t="s">
        <v>162</v>
      </c>
      <c r="D707" t="s">
        <v>250</v>
      </c>
      <c r="E707" t="s">
        <v>95</v>
      </c>
      <c r="F707" t="s">
        <v>85</v>
      </c>
      <c r="G707" s="45">
        <v>1.06</v>
      </c>
      <c r="H707" s="196">
        <v>14</v>
      </c>
      <c r="I707" s="196">
        <v>14</v>
      </c>
      <c r="J707" s="196">
        <v>0.8</v>
      </c>
      <c r="K707" s="196">
        <v>169.98</v>
      </c>
      <c r="L707" t="s">
        <v>60</v>
      </c>
      <c r="M707" s="44"/>
      <c r="N707" s="1"/>
      <c r="O707"/>
      <c r="P707"/>
      <c r="Q707" s="44"/>
      <c r="R707" s="1"/>
      <c r="S707"/>
      <c r="T707"/>
    </row>
    <row r="708" spans="1:20" ht="14.4" x14ac:dyDescent="0.3">
      <c r="A708">
        <v>699</v>
      </c>
      <c r="B708" s="1">
        <v>44198</v>
      </c>
      <c r="C708" t="s">
        <v>162</v>
      </c>
      <c r="D708" t="s">
        <v>250</v>
      </c>
      <c r="E708" t="s">
        <v>98</v>
      </c>
      <c r="F708" t="s">
        <v>93</v>
      </c>
      <c r="G708" s="45">
        <v>1.1399999999999999</v>
      </c>
      <c r="H708" s="196">
        <v>10</v>
      </c>
      <c r="I708" s="196">
        <v>1.4</v>
      </c>
      <c r="J708" s="196">
        <v>-1.4</v>
      </c>
      <c r="K708" s="196">
        <v>168.58</v>
      </c>
      <c r="L708" t="s">
        <v>79</v>
      </c>
      <c r="M708" s="44"/>
      <c r="N708" s="1"/>
      <c r="O708"/>
      <c r="P708"/>
      <c r="Q708" s="44"/>
      <c r="R708" s="1"/>
      <c r="S708"/>
      <c r="T708"/>
    </row>
    <row r="709" spans="1:20" ht="14.4" x14ac:dyDescent="0.3">
      <c r="A709">
        <v>700</v>
      </c>
      <c r="B709" s="1">
        <v>44198</v>
      </c>
      <c r="C709" t="s">
        <v>162</v>
      </c>
      <c r="D709" t="s">
        <v>250</v>
      </c>
      <c r="E709" t="s">
        <v>98</v>
      </c>
      <c r="F709" t="s">
        <v>93</v>
      </c>
      <c r="G709" s="45">
        <v>1.07</v>
      </c>
      <c r="H709" s="196">
        <v>11</v>
      </c>
      <c r="I709" s="196">
        <v>0.77</v>
      </c>
      <c r="J709" s="196">
        <v>-0.77</v>
      </c>
      <c r="K709" s="196">
        <v>167.81</v>
      </c>
      <c r="L709" t="s">
        <v>79</v>
      </c>
      <c r="M709" s="44"/>
      <c r="N709" s="1"/>
      <c r="O709"/>
      <c r="P709"/>
      <c r="Q709" s="44"/>
      <c r="R709" s="1"/>
      <c r="S709"/>
      <c r="T709"/>
    </row>
    <row r="710" spans="1:20" ht="14.4" x14ac:dyDescent="0.3">
      <c r="A710">
        <v>701</v>
      </c>
      <c r="B710" s="1">
        <v>44198</v>
      </c>
      <c r="C710" t="s">
        <v>162</v>
      </c>
      <c r="D710" t="s">
        <v>250</v>
      </c>
      <c r="E710" t="s">
        <v>97</v>
      </c>
      <c r="F710" t="s">
        <v>85</v>
      </c>
      <c r="G710" s="45">
        <v>1.1499999999999999</v>
      </c>
      <c r="H710" s="196">
        <v>20</v>
      </c>
      <c r="I710" s="196">
        <v>20</v>
      </c>
      <c r="J710" s="196">
        <v>3</v>
      </c>
      <c r="K710" s="196">
        <v>170.81</v>
      </c>
      <c r="L710" t="s">
        <v>79</v>
      </c>
      <c r="M710" s="44"/>
      <c r="N710" s="1"/>
      <c r="O710"/>
      <c r="P710"/>
      <c r="Q710" s="44"/>
      <c r="R710" s="1"/>
      <c r="S710"/>
      <c r="T710"/>
    </row>
    <row r="711" spans="1:20" ht="14.4" x14ac:dyDescent="0.3">
      <c r="A711">
        <v>702</v>
      </c>
      <c r="B711" s="1">
        <v>44198</v>
      </c>
      <c r="C711" t="s">
        <v>162</v>
      </c>
      <c r="D711" t="s">
        <v>250</v>
      </c>
      <c r="E711" t="s">
        <v>98</v>
      </c>
      <c r="F711" t="s">
        <v>93</v>
      </c>
      <c r="G711" s="45">
        <v>1.1000000000000001</v>
      </c>
      <c r="H711" s="196">
        <v>20</v>
      </c>
      <c r="I711" s="196">
        <v>2</v>
      </c>
      <c r="J711" s="196">
        <v>-2</v>
      </c>
      <c r="K711" s="196">
        <v>168.81</v>
      </c>
      <c r="L711" t="s">
        <v>79</v>
      </c>
      <c r="M711" s="44"/>
      <c r="N711" s="1"/>
      <c r="O711"/>
      <c r="P711"/>
      <c r="Q711" s="44"/>
      <c r="R711" s="1"/>
      <c r="S711"/>
      <c r="T711"/>
    </row>
    <row r="712" spans="1:20" ht="14.4" x14ac:dyDescent="0.3">
      <c r="A712">
        <v>703</v>
      </c>
      <c r="B712" s="1">
        <v>44198</v>
      </c>
      <c r="C712" t="s">
        <v>162</v>
      </c>
      <c r="D712" t="s">
        <v>250</v>
      </c>
      <c r="E712" t="s">
        <v>97</v>
      </c>
      <c r="F712" t="s">
        <v>85</v>
      </c>
      <c r="G712" s="45">
        <v>1.07</v>
      </c>
      <c r="H712" s="196">
        <v>21</v>
      </c>
      <c r="I712" s="196">
        <v>21</v>
      </c>
      <c r="J712" s="196">
        <v>1.47</v>
      </c>
      <c r="K712" s="196">
        <v>170.28</v>
      </c>
      <c r="L712" t="s">
        <v>79</v>
      </c>
      <c r="M712" s="44"/>
      <c r="N712" s="1"/>
      <c r="O712"/>
      <c r="P712"/>
      <c r="Q712" s="44"/>
      <c r="R712" s="1"/>
      <c r="S712"/>
      <c r="T712"/>
    </row>
    <row r="713" spans="1:20" ht="14.4" x14ac:dyDescent="0.3">
      <c r="A713">
        <v>704</v>
      </c>
      <c r="B713" s="1">
        <v>44198</v>
      </c>
      <c r="C713" t="s">
        <v>162</v>
      </c>
      <c r="D713" t="s">
        <v>250</v>
      </c>
      <c r="E713" t="s">
        <v>152</v>
      </c>
      <c r="F713" t="s">
        <v>93</v>
      </c>
      <c r="G713" s="45">
        <v>1.05</v>
      </c>
      <c r="H713" s="196">
        <v>7.08</v>
      </c>
      <c r="I713" s="196">
        <v>0.35</v>
      </c>
      <c r="J713" s="196">
        <v>-0.35</v>
      </c>
      <c r="K713" s="196">
        <v>169.93</v>
      </c>
      <c r="L713" t="s">
        <v>79</v>
      </c>
      <c r="M713" s="44"/>
      <c r="N713" s="1"/>
      <c r="O713"/>
      <c r="P713"/>
      <c r="Q713" s="44"/>
      <c r="R713" s="1"/>
      <c r="S713"/>
      <c r="T713"/>
    </row>
    <row r="714" spans="1:20" ht="14.4" x14ac:dyDescent="0.3">
      <c r="A714">
        <v>705</v>
      </c>
      <c r="B714" s="1">
        <v>44198</v>
      </c>
      <c r="C714" t="s">
        <v>162</v>
      </c>
      <c r="D714" t="s">
        <v>250</v>
      </c>
      <c r="E714" t="s">
        <v>97</v>
      </c>
      <c r="F714" t="s">
        <v>85</v>
      </c>
      <c r="G714" s="45">
        <v>1.02</v>
      </c>
      <c r="H714" s="196">
        <v>7</v>
      </c>
      <c r="I714" s="196">
        <v>7</v>
      </c>
      <c r="J714" s="196">
        <v>0.14000000000000001</v>
      </c>
      <c r="K714" s="196">
        <v>170.07</v>
      </c>
      <c r="L714" t="s">
        <v>79</v>
      </c>
      <c r="M714" s="44"/>
      <c r="N714" s="1"/>
      <c r="O714"/>
      <c r="P714"/>
      <c r="Q714" s="44"/>
      <c r="R714" s="1"/>
      <c r="S714"/>
      <c r="T714"/>
    </row>
    <row r="715" spans="1:20" ht="14.4" x14ac:dyDescent="0.3">
      <c r="A715">
        <v>706</v>
      </c>
      <c r="B715" s="1">
        <v>44198</v>
      </c>
      <c r="C715" t="s">
        <v>162</v>
      </c>
      <c r="D715" t="s">
        <v>250</v>
      </c>
      <c r="E715" t="s">
        <v>94</v>
      </c>
      <c r="F715" t="s">
        <v>93</v>
      </c>
      <c r="G715" s="45">
        <v>1.46</v>
      </c>
      <c r="H715" s="196">
        <v>27</v>
      </c>
      <c r="I715" s="196">
        <v>12.42</v>
      </c>
      <c r="J715" s="196">
        <v>-12.42</v>
      </c>
      <c r="K715" s="196">
        <v>157.65</v>
      </c>
      <c r="L715" t="s">
        <v>77</v>
      </c>
      <c r="M715" s="44"/>
      <c r="N715" s="1"/>
      <c r="O715"/>
      <c r="P715"/>
      <c r="Q715" s="44"/>
      <c r="R715" s="1"/>
      <c r="S715"/>
      <c r="T715"/>
    </row>
    <row r="716" spans="1:20" ht="14.4" x14ac:dyDescent="0.3">
      <c r="A716">
        <v>707</v>
      </c>
      <c r="B716" s="1">
        <v>44198</v>
      </c>
      <c r="C716" t="s">
        <v>162</v>
      </c>
      <c r="D716" t="s">
        <v>250</v>
      </c>
      <c r="E716" t="s">
        <v>113</v>
      </c>
      <c r="F716" t="s">
        <v>85</v>
      </c>
      <c r="G716" s="45">
        <v>1.18</v>
      </c>
      <c r="H716" s="196">
        <v>14</v>
      </c>
      <c r="I716" s="196">
        <v>14</v>
      </c>
      <c r="J716" s="196">
        <v>2.52</v>
      </c>
      <c r="K716" s="196">
        <v>160.16999999999999</v>
      </c>
      <c r="L716" t="s">
        <v>77</v>
      </c>
      <c r="M716" s="44"/>
      <c r="N716" s="1"/>
      <c r="O716"/>
      <c r="P716"/>
      <c r="Q716" s="44"/>
      <c r="R716" s="1"/>
      <c r="S716"/>
      <c r="T716"/>
    </row>
    <row r="717" spans="1:20" ht="14.4" x14ac:dyDescent="0.3">
      <c r="A717">
        <v>708</v>
      </c>
      <c r="B717" s="1">
        <v>44198</v>
      </c>
      <c r="C717" t="s">
        <v>162</v>
      </c>
      <c r="D717" t="s">
        <v>250</v>
      </c>
      <c r="E717" t="s">
        <v>94</v>
      </c>
      <c r="F717" t="s">
        <v>93</v>
      </c>
      <c r="G717" s="45">
        <v>1.1499999999999999</v>
      </c>
      <c r="H717" s="196">
        <v>7</v>
      </c>
      <c r="I717" s="196">
        <v>1.05</v>
      </c>
      <c r="J717" s="196">
        <v>-1.05</v>
      </c>
      <c r="K717" s="196">
        <v>159.12</v>
      </c>
      <c r="L717" t="s">
        <v>77</v>
      </c>
      <c r="M717" s="44"/>
      <c r="N717" s="1"/>
      <c r="O717"/>
      <c r="P717"/>
      <c r="Q717" s="44"/>
      <c r="R717" s="1"/>
      <c r="S717"/>
      <c r="T717"/>
    </row>
    <row r="718" spans="1:20" ht="14.4" x14ac:dyDescent="0.3">
      <c r="A718">
        <v>709</v>
      </c>
      <c r="B718" s="1">
        <v>44198</v>
      </c>
      <c r="C718" t="s">
        <v>162</v>
      </c>
      <c r="D718" t="s">
        <v>250</v>
      </c>
      <c r="E718" t="s">
        <v>113</v>
      </c>
      <c r="F718" t="s">
        <v>85</v>
      </c>
      <c r="G718" s="45">
        <v>1.1100000000000001</v>
      </c>
      <c r="H718" s="196">
        <v>7</v>
      </c>
      <c r="I718" s="196">
        <v>7</v>
      </c>
      <c r="J718" s="196">
        <v>0.77</v>
      </c>
      <c r="K718" s="196">
        <v>159.88999999999999</v>
      </c>
      <c r="L718" t="s">
        <v>77</v>
      </c>
      <c r="M718" s="44"/>
      <c r="N718" s="1"/>
      <c r="O718"/>
      <c r="P718"/>
      <c r="Q718" s="44"/>
      <c r="R718" s="1"/>
      <c r="S718"/>
      <c r="T718"/>
    </row>
    <row r="719" spans="1:20" ht="14.4" x14ac:dyDescent="0.3">
      <c r="A719">
        <v>710</v>
      </c>
      <c r="B719" s="1">
        <v>44198</v>
      </c>
      <c r="C719" t="s">
        <v>162</v>
      </c>
      <c r="D719" t="s">
        <v>250</v>
      </c>
      <c r="E719" t="s">
        <v>113</v>
      </c>
      <c r="F719" t="s">
        <v>85</v>
      </c>
      <c r="G719" s="45">
        <v>1.57</v>
      </c>
      <c r="H719" s="196">
        <v>20</v>
      </c>
      <c r="I719" s="196">
        <v>20</v>
      </c>
      <c r="J719" s="196">
        <v>11.4</v>
      </c>
      <c r="K719" s="196">
        <v>171.29</v>
      </c>
      <c r="L719" t="s">
        <v>77</v>
      </c>
      <c r="M719" s="44"/>
      <c r="N719" s="1"/>
      <c r="O719"/>
      <c r="P719"/>
      <c r="Q719" s="44"/>
      <c r="R719" s="1"/>
      <c r="S719"/>
      <c r="T719"/>
    </row>
    <row r="720" spans="1:20" ht="14.4" x14ac:dyDescent="0.3">
      <c r="A720">
        <v>711</v>
      </c>
      <c r="B720" s="1">
        <v>44198</v>
      </c>
      <c r="C720" t="s">
        <v>162</v>
      </c>
      <c r="D720" t="s">
        <v>250</v>
      </c>
      <c r="E720" t="s">
        <v>94</v>
      </c>
      <c r="F720" t="s">
        <v>93</v>
      </c>
      <c r="G720" s="45">
        <v>1.1599999999999999</v>
      </c>
      <c r="H720" s="196">
        <v>7</v>
      </c>
      <c r="I720" s="196">
        <v>1.1200000000000001</v>
      </c>
      <c r="J720" s="196">
        <v>-1.1200000000000001</v>
      </c>
      <c r="K720" s="196">
        <v>170.17</v>
      </c>
      <c r="L720" t="s">
        <v>77</v>
      </c>
      <c r="M720" s="44"/>
      <c r="N720" s="1"/>
      <c r="O720"/>
      <c r="P720"/>
      <c r="Q720" s="44"/>
      <c r="R720" s="1"/>
      <c r="S720"/>
      <c r="T720"/>
    </row>
    <row r="721" spans="1:20" ht="14.4" x14ac:dyDescent="0.3">
      <c r="A721">
        <v>712</v>
      </c>
      <c r="B721" s="1">
        <v>44198</v>
      </c>
      <c r="C721" t="s">
        <v>167</v>
      </c>
      <c r="D721" t="s">
        <v>251</v>
      </c>
      <c r="E721" t="s">
        <v>97</v>
      </c>
      <c r="F721" t="s">
        <v>85</v>
      </c>
      <c r="G721" s="45">
        <v>1.03</v>
      </c>
      <c r="H721" s="196">
        <v>7</v>
      </c>
      <c r="I721" s="196">
        <v>7</v>
      </c>
      <c r="J721" s="196">
        <v>0.2</v>
      </c>
      <c r="K721" s="196">
        <v>170.37</v>
      </c>
      <c r="L721" t="s">
        <v>79</v>
      </c>
      <c r="M721" s="44"/>
      <c r="N721" s="1"/>
      <c r="O721"/>
      <c r="P721"/>
      <c r="Q721" s="44"/>
      <c r="R721" s="1"/>
      <c r="S721"/>
      <c r="T721"/>
    </row>
    <row r="722" spans="1:20" ht="14.4" x14ac:dyDescent="0.3">
      <c r="A722">
        <v>713</v>
      </c>
      <c r="B722" s="1">
        <v>44198</v>
      </c>
      <c r="C722" t="s">
        <v>167</v>
      </c>
      <c r="D722" t="s">
        <v>251</v>
      </c>
      <c r="E722" t="s">
        <v>94</v>
      </c>
      <c r="F722" t="s">
        <v>93</v>
      </c>
      <c r="G722" s="45">
        <v>1.05</v>
      </c>
      <c r="H722" s="196">
        <v>14.05</v>
      </c>
      <c r="I722" s="196">
        <v>0.7</v>
      </c>
      <c r="J722" s="196">
        <v>-0.7</v>
      </c>
      <c r="K722" s="196">
        <v>169.67</v>
      </c>
      <c r="L722" t="s">
        <v>77</v>
      </c>
      <c r="M722" s="44"/>
      <c r="N722" s="1"/>
      <c r="O722"/>
      <c r="P722"/>
      <c r="Q722" s="44"/>
      <c r="R722" s="1"/>
      <c r="S722"/>
      <c r="T722"/>
    </row>
    <row r="723" spans="1:20" ht="14.4" x14ac:dyDescent="0.3">
      <c r="A723">
        <v>714</v>
      </c>
      <c r="B723" s="1">
        <v>44198</v>
      </c>
      <c r="C723" t="s">
        <v>167</v>
      </c>
      <c r="D723" t="s">
        <v>251</v>
      </c>
      <c r="E723" t="s">
        <v>113</v>
      </c>
      <c r="F723" t="s">
        <v>85</v>
      </c>
      <c r="G723" s="45">
        <v>1.06</v>
      </c>
      <c r="H723" s="196">
        <v>14</v>
      </c>
      <c r="I723" s="196">
        <v>14</v>
      </c>
      <c r="J723" s="196">
        <v>0.84</v>
      </c>
      <c r="K723" s="196">
        <v>170.51</v>
      </c>
      <c r="L723" t="s">
        <v>77</v>
      </c>
      <c r="M723" s="44"/>
      <c r="N723" s="1"/>
      <c r="O723"/>
      <c r="P723"/>
      <c r="Q723" s="44"/>
      <c r="R723" s="1"/>
      <c r="S723"/>
      <c r="T723"/>
    </row>
    <row r="724" spans="1:20" ht="14.4" x14ac:dyDescent="0.3">
      <c r="A724">
        <v>715</v>
      </c>
      <c r="B724" s="1">
        <v>44198</v>
      </c>
      <c r="C724" t="s">
        <v>167</v>
      </c>
      <c r="D724" t="s">
        <v>251</v>
      </c>
      <c r="E724" t="s">
        <v>94</v>
      </c>
      <c r="F724" t="s">
        <v>93</v>
      </c>
      <c r="G724" s="45">
        <v>1.1000000000000001</v>
      </c>
      <c r="H724" s="196">
        <v>14.05</v>
      </c>
      <c r="I724" s="196">
        <v>1.41</v>
      </c>
      <c r="J724" s="196">
        <v>-1.41</v>
      </c>
      <c r="K724" s="196">
        <v>169.1</v>
      </c>
      <c r="L724" t="s">
        <v>77</v>
      </c>
      <c r="M724" s="44"/>
      <c r="N724" s="1"/>
      <c r="O724"/>
      <c r="P724"/>
      <c r="Q724" s="44"/>
      <c r="R724" s="1"/>
      <c r="S724"/>
      <c r="T724"/>
    </row>
    <row r="725" spans="1:20" ht="14.4" x14ac:dyDescent="0.3">
      <c r="A725">
        <v>716</v>
      </c>
      <c r="B725" s="1">
        <v>44198</v>
      </c>
      <c r="C725" t="s">
        <v>167</v>
      </c>
      <c r="D725" t="s">
        <v>251</v>
      </c>
      <c r="E725" t="s">
        <v>113</v>
      </c>
      <c r="F725" t="s">
        <v>85</v>
      </c>
      <c r="G725" s="45">
        <v>1.07</v>
      </c>
      <c r="H725" s="196">
        <v>14</v>
      </c>
      <c r="I725" s="196">
        <v>14</v>
      </c>
      <c r="J725" s="196">
        <v>0.98</v>
      </c>
      <c r="K725" s="196">
        <v>170.08</v>
      </c>
      <c r="L725" t="s">
        <v>77</v>
      </c>
      <c r="M725" s="44"/>
      <c r="N725" s="1"/>
      <c r="O725"/>
      <c r="P725"/>
      <c r="Q725" s="44"/>
      <c r="R725" s="1"/>
      <c r="S725"/>
      <c r="T725"/>
    </row>
    <row r="726" spans="1:20" ht="14.4" x14ac:dyDescent="0.3">
      <c r="A726">
        <v>717</v>
      </c>
      <c r="B726" s="1">
        <v>44198</v>
      </c>
      <c r="C726" t="s">
        <v>167</v>
      </c>
      <c r="D726" t="s">
        <v>251</v>
      </c>
      <c r="E726" t="s">
        <v>113</v>
      </c>
      <c r="F726" t="s">
        <v>85</v>
      </c>
      <c r="G726" s="45">
        <v>1.1200000000000001</v>
      </c>
      <c r="H726" s="196">
        <v>14</v>
      </c>
      <c r="I726" s="196">
        <v>14</v>
      </c>
      <c r="J726" s="196">
        <v>1.68</v>
      </c>
      <c r="K726" s="196">
        <v>171.76</v>
      </c>
      <c r="L726" t="s">
        <v>77</v>
      </c>
      <c r="M726" s="44"/>
      <c r="N726" s="1"/>
      <c r="O726"/>
      <c r="P726"/>
      <c r="Q726" s="44"/>
      <c r="R726" s="1"/>
      <c r="S726"/>
      <c r="T726"/>
    </row>
    <row r="727" spans="1:20" ht="14.4" x14ac:dyDescent="0.3">
      <c r="A727">
        <v>718</v>
      </c>
      <c r="B727" s="1">
        <v>44198</v>
      </c>
      <c r="C727" t="s">
        <v>167</v>
      </c>
      <c r="D727" t="s">
        <v>251</v>
      </c>
      <c r="E727" t="s">
        <v>94</v>
      </c>
      <c r="F727" t="s">
        <v>93</v>
      </c>
      <c r="G727" s="45">
        <v>1.04</v>
      </c>
      <c r="H727" s="196">
        <v>14.1</v>
      </c>
      <c r="I727" s="196">
        <v>0.56000000000000005</v>
      </c>
      <c r="J727" s="196">
        <v>-0.59</v>
      </c>
      <c r="K727" s="196">
        <v>171.17</v>
      </c>
      <c r="L727" t="s">
        <v>77</v>
      </c>
      <c r="M727" s="44"/>
      <c r="N727" s="1"/>
      <c r="O727"/>
      <c r="P727"/>
      <c r="Q727" s="44"/>
      <c r="R727" s="1"/>
      <c r="S727"/>
      <c r="T727"/>
    </row>
    <row r="728" spans="1:20" ht="14.4" x14ac:dyDescent="0.3">
      <c r="A728">
        <v>719</v>
      </c>
      <c r="B728" s="1">
        <v>44198</v>
      </c>
      <c r="C728" t="s">
        <v>162</v>
      </c>
      <c r="D728" t="s">
        <v>252</v>
      </c>
      <c r="E728" t="s">
        <v>95</v>
      </c>
      <c r="F728" t="s">
        <v>85</v>
      </c>
      <c r="G728" s="45">
        <v>1.1499999999999999</v>
      </c>
      <c r="H728" s="196">
        <v>7</v>
      </c>
      <c r="I728" s="196">
        <v>7</v>
      </c>
      <c r="J728" s="196">
        <v>1.05</v>
      </c>
      <c r="K728" s="196">
        <v>172.22</v>
      </c>
      <c r="L728" t="s">
        <v>60</v>
      </c>
      <c r="M728" s="44"/>
      <c r="N728" s="1"/>
      <c r="O728"/>
      <c r="P728"/>
      <c r="Q728" s="44"/>
      <c r="R728" s="1"/>
      <c r="S728"/>
      <c r="T728"/>
    </row>
    <row r="729" spans="1:20" ht="14.4" x14ac:dyDescent="0.3">
      <c r="A729">
        <v>720</v>
      </c>
      <c r="B729" s="1">
        <v>44198</v>
      </c>
      <c r="C729" t="s">
        <v>162</v>
      </c>
      <c r="D729" t="s">
        <v>252</v>
      </c>
      <c r="E729" t="s">
        <v>112</v>
      </c>
      <c r="F729" t="s">
        <v>93</v>
      </c>
      <c r="G729" s="45">
        <v>1.1000000000000001</v>
      </c>
      <c r="H729" s="196">
        <v>7.1</v>
      </c>
      <c r="I729" s="196">
        <v>0.71</v>
      </c>
      <c r="J729" s="196">
        <v>-0.71</v>
      </c>
      <c r="K729" s="196">
        <v>171.51</v>
      </c>
      <c r="L729" t="s">
        <v>60</v>
      </c>
      <c r="M729" s="44"/>
      <c r="N729" s="1"/>
      <c r="O729"/>
      <c r="P729"/>
      <c r="Q729" s="44"/>
      <c r="R729" s="1"/>
      <c r="S729"/>
      <c r="T729"/>
    </row>
    <row r="730" spans="1:20" ht="14.4" x14ac:dyDescent="0.3">
      <c r="A730">
        <v>721</v>
      </c>
      <c r="B730" s="1">
        <v>44198</v>
      </c>
      <c r="C730" t="s">
        <v>162</v>
      </c>
      <c r="D730" t="s">
        <v>252</v>
      </c>
      <c r="E730" t="s">
        <v>95</v>
      </c>
      <c r="F730" t="s">
        <v>85</v>
      </c>
      <c r="G730" s="45">
        <v>1.07</v>
      </c>
      <c r="H730" s="196">
        <v>14</v>
      </c>
      <c r="I730" s="196">
        <v>14</v>
      </c>
      <c r="J730" s="196">
        <v>0.98</v>
      </c>
      <c r="K730" s="196">
        <v>172.49</v>
      </c>
      <c r="L730" t="s">
        <v>60</v>
      </c>
      <c r="M730" s="44"/>
      <c r="N730" s="1"/>
      <c r="O730"/>
      <c r="P730"/>
      <c r="Q730" s="44"/>
      <c r="R730" s="1"/>
      <c r="S730"/>
      <c r="T730"/>
    </row>
    <row r="731" spans="1:20" ht="14.4" x14ac:dyDescent="0.3">
      <c r="A731">
        <v>722</v>
      </c>
      <c r="B731" s="1">
        <v>44198</v>
      </c>
      <c r="C731" t="s">
        <v>162</v>
      </c>
      <c r="D731" t="s">
        <v>252</v>
      </c>
      <c r="E731" t="s">
        <v>112</v>
      </c>
      <c r="F731" t="s">
        <v>93</v>
      </c>
      <c r="G731" s="45">
        <v>1.05</v>
      </c>
      <c r="H731" s="196">
        <v>14</v>
      </c>
      <c r="I731" s="196">
        <v>0.7</v>
      </c>
      <c r="J731" s="196">
        <v>-0.72</v>
      </c>
      <c r="K731" s="196">
        <v>171.77</v>
      </c>
      <c r="L731" t="s">
        <v>60</v>
      </c>
      <c r="M731" s="44"/>
      <c r="N731" s="1"/>
      <c r="O731"/>
      <c r="P731"/>
      <c r="Q731" s="44"/>
      <c r="R731" s="1"/>
      <c r="S731"/>
      <c r="T731"/>
    </row>
    <row r="732" spans="1:20" ht="14.4" x14ac:dyDescent="0.3">
      <c r="A732">
        <v>723</v>
      </c>
      <c r="B732" s="1">
        <v>44198</v>
      </c>
      <c r="C732" t="s">
        <v>162</v>
      </c>
      <c r="D732" t="s">
        <v>252</v>
      </c>
      <c r="E732" t="s">
        <v>97</v>
      </c>
      <c r="F732" t="s">
        <v>85</v>
      </c>
      <c r="G732" s="45">
        <v>1.1100000000000001</v>
      </c>
      <c r="H732" s="196">
        <v>21</v>
      </c>
      <c r="I732" s="196">
        <v>21</v>
      </c>
      <c r="J732" s="196">
        <v>2.31</v>
      </c>
      <c r="K732" s="196">
        <v>174.08</v>
      </c>
      <c r="L732" t="s">
        <v>79</v>
      </c>
      <c r="M732" s="44"/>
      <c r="N732" s="1"/>
      <c r="O732"/>
      <c r="P732"/>
      <c r="Q732" s="44"/>
      <c r="R732" s="1"/>
      <c r="S732"/>
      <c r="T732"/>
    </row>
    <row r="733" spans="1:20" ht="14.4" x14ac:dyDescent="0.3">
      <c r="A733">
        <v>724</v>
      </c>
      <c r="B733" s="1">
        <v>44198</v>
      </c>
      <c r="C733" t="s">
        <v>162</v>
      </c>
      <c r="D733" t="s">
        <v>252</v>
      </c>
      <c r="E733" t="s">
        <v>98</v>
      </c>
      <c r="F733" t="s">
        <v>93</v>
      </c>
      <c r="G733" s="45">
        <v>1.06</v>
      </c>
      <c r="H733" s="196">
        <v>14</v>
      </c>
      <c r="I733" s="196">
        <v>0.84</v>
      </c>
      <c r="J733" s="196">
        <v>-0.84</v>
      </c>
      <c r="K733" s="196">
        <v>173.24</v>
      </c>
      <c r="L733" t="s">
        <v>79</v>
      </c>
      <c r="M733" s="44"/>
      <c r="N733" s="1"/>
      <c r="O733"/>
      <c r="P733"/>
      <c r="Q733" s="44"/>
      <c r="R733" s="1"/>
      <c r="S733"/>
      <c r="T733"/>
    </row>
    <row r="734" spans="1:20" ht="14.4" x14ac:dyDescent="0.3">
      <c r="A734">
        <v>725</v>
      </c>
      <c r="B734" s="1">
        <v>44198</v>
      </c>
      <c r="C734" t="s">
        <v>162</v>
      </c>
      <c r="D734" t="s">
        <v>252</v>
      </c>
      <c r="E734" t="s">
        <v>98</v>
      </c>
      <c r="F734" t="s">
        <v>93</v>
      </c>
      <c r="G734" s="45">
        <v>1.0900000000000001</v>
      </c>
      <c r="H734" s="196">
        <v>7</v>
      </c>
      <c r="I734" s="196">
        <v>0.63</v>
      </c>
      <c r="J734" s="196">
        <v>-0.63</v>
      </c>
      <c r="K734" s="196">
        <v>172.61</v>
      </c>
      <c r="L734" t="s">
        <v>79</v>
      </c>
      <c r="M734" s="44"/>
      <c r="N734" s="1"/>
      <c r="O734"/>
      <c r="P734"/>
      <c r="Q734" s="44"/>
      <c r="R734" s="1"/>
      <c r="S734"/>
      <c r="T734"/>
    </row>
    <row r="735" spans="1:20" ht="14.4" x14ac:dyDescent="0.3">
      <c r="A735">
        <v>726</v>
      </c>
      <c r="B735" s="1">
        <v>44198</v>
      </c>
      <c r="C735" t="s">
        <v>162</v>
      </c>
      <c r="D735" t="s">
        <v>252</v>
      </c>
      <c r="E735" t="s">
        <v>97</v>
      </c>
      <c r="F735" t="s">
        <v>85</v>
      </c>
      <c r="G735" s="45">
        <v>1.07</v>
      </c>
      <c r="H735" s="196">
        <v>14</v>
      </c>
      <c r="I735" s="196">
        <v>14</v>
      </c>
      <c r="J735" s="196">
        <v>0.98</v>
      </c>
      <c r="K735" s="196">
        <v>173.59</v>
      </c>
      <c r="L735" t="s">
        <v>79</v>
      </c>
      <c r="M735" s="44"/>
      <c r="N735" s="1"/>
      <c r="O735"/>
      <c r="P735"/>
      <c r="Q735" s="44"/>
      <c r="R735" s="1"/>
      <c r="S735"/>
      <c r="T735"/>
    </row>
    <row r="736" spans="1:20" ht="14.4" x14ac:dyDescent="0.3">
      <c r="A736">
        <v>727</v>
      </c>
      <c r="B736" s="1">
        <v>44198</v>
      </c>
      <c r="C736" t="s">
        <v>162</v>
      </c>
      <c r="D736" t="s">
        <v>252</v>
      </c>
      <c r="E736" t="s">
        <v>98</v>
      </c>
      <c r="F736" t="s">
        <v>93</v>
      </c>
      <c r="G736" s="45">
        <v>1.08</v>
      </c>
      <c r="H736" s="196">
        <v>14.05</v>
      </c>
      <c r="I736" s="196">
        <v>1.1200000000000001</v>
      </c>
      <c r="J736" s="196">
        <v>-1.1499999999999999</v>
      </c>
      <c r="K736" s="196">
        <v>172.44</v>
      </c>
      <c r="L736" t="s">
        <v>79</v>
      </c>
      <c r="M736" s="44"/>
      <c r="N736" s="1"/>
      <c r="O736"/>
      <c r="P736"/>
      <c r="Q736" s="44"/>
      <c r="R736" s="1"/>
      <c r="S736"/>
      <c r="T736"/>
    </row>
    <row r="737" spans="1:20" ht="14.4" x14ac:dyDescent="0.3">
      <c r="A737">
        <v>728</v>
      </c>
      <c r="B737" s="1">
        <v>44198</v>
      </c>
      <c r="C737" t="s">
        <v>162</v>
      </c>
      <c r="D737" t="s">
        <v>252</v>
      </c>
      <c r="E737" t="s">
        <v>119</v>
      </c>
      <c r="F737" t="s">
        <v>85</v>
      </c>
      <c r="G737" s="45">
        <v>1.04</v>
      </c>
      <c r="H737" s="196">
        <v>7</v>
      </c>
      <c r="I737" s="196">
        <v>7</v>
      </c>
      <c r="J737" s="196">
        <v>0.27</v>
      </c>
      <c r="K737" s="196">
        <v>172.71</v>
      </c>
      <c r="L737" t="s">
        <v>111</v>
      </c>
      <c r="M737" s="44"/>
      <c r="N737" s="1"/>
      <c r="O737"/>
      <c r="P737"/>
      <c r="Q737" s="44"/>
      <c r="R737" s="1"/>
      <c r="S737"/>
      <c r="T737"/>
    </row>
    <row r="738" spans="1:20" ht="14.4" x14ac:dyDescent="0.3">
      <c r="A738">
        <v>729</v>
      </c>
      <c r="B738" s="1">
        <v>44199</v>
      </c>
      <c r="C738" t="s">
        <v>186</v>
      </c>
      <c r="D738" t="s">
        <v>253</v>
      </c>
      <c r="E738" t="s">
        <v>113</v>
      </c>
      <c r="F738" t="s">
        <v>85</v>
      </c>
      <c r="G738" s="45">
        <v>1.05</v>
      </c>
      <c r="H738" s="196">
        <v>10.3</v>
      </c>
      <c r="I738" s="196">
        <v>10.3</v>
      </c>
      <c r="J738" s="196">
        <v>0.51</v>
      </c>
      <c r="K738" s="196">
        <v>173.22</v>
      </c>
      <c r="L738" t="s">
        <v>77</v>
      </c>
      <c r="M738" s="44"/>
      <c r="N738" s="1"/>
      <c r="O738"/>
      <c r="P738"/>
      <c r="Q738" s="44"/>
      <c r="R738" s="1"/>
      <c r="S738"/>
      <c r="T738"/>
    </row>
    <row r="739" spans="1:20" ht="14.4" x14ac:dyDescent="0.3">
      <c r="A739">
        <v>730</v>
      </c>
      <c r="B739" s="1">
        <v>44199</v>
      </c>
      <c r="C739" t="s">
        <v>186</v>
      </c>
      <c r="D739" t="s">
        <v>253</v>
      </c>
      <c r="E739" t="s">
        <v>94</v>
      </c>
      <c r="F739" t="s">
        <v>93</v>
      </c>
      <c r="G739" s="45">
        <v>1.02</v>
      </c>
      <c r="H739" s="196">
        <v>111</v>
      </c>
      <c r="I739" s="196">
        <v>2.2200000000000002</v>
      </c>
      <c r="J739" s="196">
        <v>-2.2200000000000002</v>
      </c>
      <c r="K739" s="196">
        <v>171</v>
      </c>
      <c r="L739" t="s">
        <v>77</v>
      </c>
      <c r="M739" s="44"/>
      <c r="N739" s="1"/>
      <c r="O739"/>
      <c r="P739"/>
      <c r="Q739" s="44"/>
      <c r="R739" s="1"/>
      <c r="S739"/>
      <c r="T739"/>
    </row>
    <row r="740" spans="1:20" ht="14.4" x14ac:dyDescent="0.3">
      <c r="A740">
        <v>731</v>
      </c>
      <c r="B740" s="1">
        <v>44199</v>
      </c>
      <c r="C740" t="s">
        <v>186</v>
      </c>
      <c r="D740" t="s">
        <v>253</v>
      </c>
      <c r="E740" t="s">
        <v>113</v>
      </c>
      <c r="F740" t="s">
        <v>85</v>
      </c>
      <c r="G740" s="45">
        <v>1.04</v>
      </c>
      <c r="H740" s="196">
        <v>100</v>
      </c>
      <c r="I740" s="196">
        <v>100</v>
      </c>
      <c r="J740" s="196">
        <v>4</v>
      </c>
      <c r="K740" s="196">
        <v>175</v>
      </c>
      <c r="L740" t="s">
        <v>77</v>
      </c>
      <c r="M740" s="44"/>
      <c r="N740" s="1"/>
      <c r="O740"/>
      <c r="P740"/>
      <c r="Q740" s="44"/>
      <c r="R740" s="1"/>
      <c r="S740"/>
      <c r="T740"/>
    </row>
    <row r="741" spans="1:20" ht="14.4" x14ac:dyDescent="0.3">
      <c r="A741">
        <v>732</v>
      </c>
      <c r="B741" s="1">
        <v>44199</v>
      </c>
      <c r="C741" t="s">
        <v>186</v>
      </c>
      <c r="D741" t="s">
        <v>253</v>
      </c>
      <c r="E741" t="s">
        <v>113</v>
      </c>
      <c r="F741" t="s">
        <v>85</v>
      </c>
      <c r="G741" s="45">
        <v>1.1499999999999999</v>
      </c>
      <c r="H741" s="196">
        <v>7</v>
      </c>
      <c r="I741" s="196">
        <v>7</v>
      </c>
      <c r="J741" s="196">
        <v>1.05</v>
      </c>
      <c r="K741" s="196">
        <v>176.05</v>
      </c>
      <c r="L741" t="s">
        <v>77</v>
      </c>
      <c r="M741" s="44"/>
      <c r="N741" s="1"/>
      <c r="O741"/>
      <c r="P741"/>
      <c r="Q741" s="44"/>
      <c r="R741" s="1"/>
      <c r="S741"/>
      <c r="T741"/>
    </row>
    <row r="742" spans="1:20" ht="14.4" x14ac:dyDescent="0.3">
      <c r="A742">
        <v>733</v>
      </c>
      <c r="B742" s="1">
        <v>44199</v>
      </c>
      <c r="C742" t="s">
        <v>186</v>
      </c>
      <c r="D742" t="s">
        <v>253</v>
      </c>
      <c r="E742" t="s">
        <v>94</v>
      </c>
      <c r="F742" t="s">
        <v>93</v>
      </c>
      <c r="G742" s="45">
        <v>1.0900000000000001</v>
      </c>
      <c r="H742" s="196">
        <v>37</v>
      </c>
      <c r="I742" s="196">
        <v>3.33</v>
      </c>
      <c r="J742" s="196">
        <v>-3.33</v>
      </c>
      <c r="K742" s="196">
        <v>172.72</v>
      </c>
      <c r="L742" t="s">
        <v>77</v>
      </c>
      <c r="M742" s="44"/>
      <c r="N742" s="1"/>
      <c r="O742"/>
      <c r="P742"/>
      <c r="Q742" s="44"/>
      <c r="R742" s="1"/>
      <c r="S742"/>
      <c r="T742"/>
    </row>
    <row r="743" spans="1:20" ht="14.4" x14ac:dyDescent="0.3">
      <c r="A743">
        <v>734</v>
      </c>
      <c r="B743" s="1">
        <v>44199</v>
      </c>
      <c r="C743" t="s">
        <v>186</v>
      </c>
      <c r="D743" t="s">
        <v>253</v>
      </c>
      <c r="E743" t="s">
        <v>113</v>
      </c>
      <c r="F743" t="s">
        <v>85</v>
      </c>
      <c r="G743" s="45">
        <v>1.1399999999999999</v>
      </c>
      <c r="H743" s="196">
        <v>30</v>
      </c>
      <c r="I743" s="196">
        <v>30</v>
      </c>
      <c r="J743" s="196">
        <v>4.03</v>
      </c>
      <c r="K743" s="196">
        <v>176.75</v>
      </c>
      <c r="L743" t="s">
        <v>77</v>
      </c>
      <c r="M743" s="44"/>
      <c r="N743" s="1"/>
      <c r="O743"/>
      <c r="P743"/>
      <c r="Q743" s="44"/>
      <c r="R743" s="1"/>
      <c r="S743"/>
      <c r="T743"/>
    </row>
    <row r="744" spans="1:20" ht="14.4" x14ac:dyDescent="0.3">
      <c r="A744">
        <v>735</v>
      </c>
      <c r="B744" s="1">
        <v>44199</v>
      </c>
      <c r="C744" t="s">
        <v>191</v>
      </c>
      <c r="D744" t="s">
        <v>254</v>
      </c>
      <c r="E744" t="s">
        <v>149</v>
      </c>
      <c r="F744" t="s">
        <v>93</v>
      </c>
      <c r="G744" s="45">
        <v>1.1200000000000001</v>
      </c>
      <c r="H744" s="196">
        <v>10.26</v>
      </c>
      <c r="I744" s="196">
        <v>1.23</v>
      </c>
      <c r="J744" s="196">
        <v>-1.23</v>
      </c>
      <c r="K744" s="196">
        <v>175.52</v>
      </c>
      <c r="L744" t="s">
        <v>60</v>
      </c>
      <c r="M744" s="44"/>
      <c r="N744" s="1"/>
      <c r="O744"/>
      <c r="P744"/>
      <c r="Q744" s="44"/>
      <c r="R744" s="1"/>
      <c r="S744"/>
      <c r="T744"/>
    </row>
    <row r="745" spans="1:20" ht="14.4" x14ac:dyDescent="0.3">
      <c r="A745">
        <v>736</v>
      </c>
      <c r="B745" s="1">
        <v>44199</v>
      </c>
      <c r="C745" t="s">
        <v>191</v>
      </c>
      <c r="D745" t="s">
        <v>254</v>
      </c>
      <c r="E745" t="s">
        <v>95</v>
      </c>
      <c r="F745" t="s">
        <v>85</v>
      </c>
      <c r="G745" s="45">
        <v>1.08</v>
      </c>
      <c r="H745" s="196">
        <v>7</v>
      </c>
      <c r="I745" s="196">
        <v>7</v>
      </c>
      <c r="J745" s="196">
        <v>0.56000000000000005</v>
      </c>
      <c r="K745" s="196">
        <v>176.08</v>
      </c>
      <c r="L745" t="s">
        <v>60</v>
      </c>
      <c r="M745" s="44"/>
      <c r="N745" s="1"/>
      <c r="O745"/>
      <c r="P745"/>
      <c r="Q745" s="44"/>
      <c r="R745" s="1"/>
      <c r="S745"/>
      <c r="T745"/>
    </row>
    <row r="746" spans="1:20" ht="14.4" x14ac:dyDescent="0.3">
      <c r="A746">
        <v>737</v>
      </c>
      <c r="B746" s="1">
        <v>44199</v>
      </c>
      <c r="C746" t="s">
        <v>191</v>
      </c>
      <c r="D746" t="s">
        <v>254</v>
      </c>
      <c r="E746" t="s">
        <v>95</v>
      </c>
      <c r="F746" t="s">
        <v>85</v>
      </c>
      <c r="G746" s="45">
        <v>1.17</v>
      </c>
      <c r="H746" s="196">
        <v>7</v>
      </c>
      <c r="I746" s="196">
        <v>7</v>
      </c>
      <c r="J746" s="196">
        <v>1.19</v>
      </c>
      <c r="K746" s="196">
        <v>177.27</v>
      </c>
      <c r="L746" t="s">
        <v>60</v>
      </c>
      <c r="M746" s="44"/>
      <c r="N746" s="1"/>
      <c r="O746"/>
      <c r="P746"/>
      <c r="Q746" s="44"/>
      <c r="R746" s="1"/>
      <c r="S746"/>
      <c r="T746"/>
    </row>
    <row r="747" spans="1:20" ht="14.4" x14ac:dyDescent="0.3">
      <c r="A747">
        <v>738</v>
      </c>
      <c r="B747" s="1">
        <v>44199</v>
      </c>
      <c r="C747" t="s">
        <v>191</v>
      </c>
      <c r="D747" t="s">
        <v>254</v>
      </c>
      <c r="E747" t="s">
        <v>95</v>
      </c>
      <c r="F747" t="s">
        <v>85</v>
      </c>
      <c r="G747" s="45">
        <v>1.07</v>
      </c>
      <c r="H747" s="196">
        <v>6.39</v>
      </c>
      <c r="I747" s="196">
        <v>6.39</v>
      </c>
      <c r="J747" s="196">
        <v>0.45</v>
      </c>
      <c r="K747" s="196">
        <v>177.72</v>
      </c>
      <c r="L747" t="s">
        <v>60</v>
      </c>
      <c r="M747" s="44"/>
      <c r="N747" s="1"/>
      <c r="O747"/>
      <c r="P747"/>
      <c r="Q747" s="44"/>
      <c r="R747" s="1"/>
      <c r="S747"/>
      <c r="T747"/>
    </row>
    <row r="748" spans="1:20" ht="14.4" x14ac:dyDescent="0.3">
      <c r="A748">
        <v>739</v>
      </c>
      <c r="B748" s="1">
        <v>44199</v>
      </c>
      <c r="C748" t="s">
        <v>191</v>
      </c>
      <c r="D748" t="s">
        <v>254</v>
      </c>
      <c r="E748" t="s">
        <v>112</v>
      </c>
      <c r="F748" t="s">
        <v>93</v>
      </c>
      <c r="G748" s="45">
        <v>1.1599999999999999</v>
      </c>
      <c r="H748" s="196">
        <v>16</v>
      </c>
      <c r="I748" s="196">
        <v>2.56</v>
      </c>
      <c r="J748" s="196">
        <v>-2.56</v>
      </c>
      <c r="K748" s="196">
        <v>175.16</v>
      </c>
      <c r="L748" t="s">
        <v>60</v>
      </c>
      <c r="M748" s="44"/>
      <c r="N748" s="1"/>
      <c r="O748"/>
      <c r="P748"/>
      <c r="Q748" s="44"/>
      <c r="R748" s="1"/>
      <c r="S748"/>
      <c r="T748"/>
    </row>
    <row r="749" spans="1:20" ht="14.4" x14ac:dyDescent="0.3">
      <c r="A749">
        <v>740</v>
      </c>
      <c r="B749" s="1">
        <v>44199</v>
      </c>
      <c r="C749" t="s">
        <v>191</v>
      </c>
      <c r="D749" t="s">
        <v>254</v>
      </c>
      <c r="E749" t="s">
        <v>95</v>
      </c>
      <c r="F749" t="s">
        <v>85</v>
      </c>
      <c r="G749" s="45">
        <v>1.17</v>
      </c>
      <c r="H749" s="196">
        <v>7</v>
      </c>
      <c r="I749" s="196">
        <v>7</v>
      </c>
      <c r="J749" s="196">
        <v>1.19</v>
      </c>
      <c r="K749" s="196">
        <v>176.35</v>
      </c>
      <c r="L749" t="s">
        <v>60</v>
      </c>
      <c r="M749" s="44"/>
      <c r="N749" s="1"/>
      <c r="O749"/>
      <c r="P749"/>
      <c r="Q749" s="44"/>
      <c r="R749" s="1"/>
      <c r="S749"/>
      <c r="T749"/>
    </row>
    <row r="750" spans="1:20" ht="14.4" x14ac:dyDescent="0.3">
      <c r="A750">
        <v>741</v>
      </c>
      <c r="B750" s="1">
        <v>44199</v>
      </c>
      <c r="C750" t="s">
        <v>191</v>
      </c>
      <c r="D750" t="s">
        <v>254</v>
      </c>
      <c r="E750" t="s">
        <v>112</v>
      </c>
      <c r="F750" t="s">
        <v>93</v>
      </c>
      <c r="G750" s="45">
        <v>1.1200000000000001</v>
      </c>
      <c r="H750" s="196">
        <v>14</v>
      </c>
      <c r="I750" s="196">
        <v>1.68</v>
      </c>
      <c r="J750" s="196">
        <v>-1.68</v>
      </c>
      <c r="K750" s="196">
        <v>174.67</v>
      </c>
      <c r="L750" t="s">
        <v>60</v>
      </c>
      <c r="M750" s="44"/>
      <c r="N750" s="1"/>
      <c r="O750"/>
      <c r="P750"/>
      <c r="Q750" s="44"/>
      <c r="R750" s="1"/>
      <c r="S750"/>
      <c r="T750"/>
    </row>
    <row r="751" spans="1:20" ht="14.4" x14ac:dyDescent="0.3">
      <c r="A751">
        <v>742</v>
      </c>
      <c r="B751" s="1">
        <v>44199</v>
      </c>
      <c r="C751" t="s">
        <v>191</v>
      </c>
      <c r="D751" t="s">
        <v>254</v>
      </c>
      <c r="E751" t="s">
        <v>95</v>
      </c>
      <c r="F751" t="s">
        <v>85</v>
      </c>
      <c r="G751" s="45">
        <v>1.33</v>
      </c>
      <c r="H751" s="196">
        <v>4.42</v>
      </c>
      <c r="I751" s="196">
        <v>4.42</v>
      </c>
      <c r="J751" s="196">
        <v>1.46</v>
      </c>
      <c r="K751" s="196">
        <v>176.13</v>
      </c>
      <c r="L751" t="s">
        <v>60</v>
      </c>
      <c r="M751" s="44"/>
      <c r="N751" s="1"/>
      <c r="O751"/>
      <c r="P751"/>
      <c r="Q751" s="44"/>
      <c r="R751" s="1"/>
      <c r="S751"/>
      <c r="T751"/>
    </row>
    <row r="752" spans="1:20" ht="14.4" x14ac:dyDescent="0.3">
      <c r="A752">
        <v>743</v>
      </c>
      <c r="B752" s="1">
        <v>44199</v>
      </c>
      <c r="C752" t="s">
        <v>191</v>
      </c>
      <c r="D752" t="s">
        <v>254</v>
      </c>
      <c r="E752" t="s">
        <v>95</v>
      </c>
      <c r="F752" t="s">
        <v>85</v>
      </c>
      <c r="G752" s="45">
        <v>1.4</v>
      </c>
      <c r="H752" s="196">
        <v>7.38</v>
      </c>
      <c r="I752" s="196">
        <v>7.38</v>
      </c>
      <c r="J752" s="196">
        <v>2.95</v>
      </c>
      <c r="K752" s="196">
        <v>179.08</v>
      </c>
      <c r="L752" t="s">
        <v>60</v>
      </c>
      <c r="M752" s="44"/>
      <c r="N752" s="1"/>
      <c r="O752"/>
      <c r="P752"/>
      <c r="Q752" s="44"/>
      <c r="R752" s="1"/>
      <c r="S752"/>
      <c r="T752"/>
    </row>
    <row r="753" spans="1:20" ht="14.4" x14ac:dyDescent="0.3">
      <c r="A753">
        <v>744</v>
      </c>
      <c r="B753" s="1">
        <v>44199</v>
      </c>
      <c r="C753" t="s">
        <v>191</v>
      </c>
      <c r="D753" t="s">
        <v>254</v>
      </c>
      <c r="E753" t="s">
        <v>112</v>
      </c>
      <c r="F753" t="s">
        <v>93</v>
      </c>
      <c r="G753" s="45">
        <v>1.21</v>
      </c>
      <c r="H753" s="196">
        <v>12</v>
      </c>
      <c r="I753" s="196">
        <v>2.52</v>
      </c>
      <c r="J753" s="196">
        <v>-2.52</v>
      </c>
      <c r="K753" s="196">
        <v>176.56</v>
      </c>
      <c r="L753" t="s">
        <v>60</v>
      </c>
      <c r="M753" s="44"/>
      <c r="N753" s="1"/>
      <c r="O753"/>
      <c r="P753"/>
      <c r="Q753" s="44"/>
      <c r="R753" s="1"/>
      <c r="S753"/>
      <c r="T753"/>
    </row>
    <row r="754" spans="1:20" ht="14.4" x14ac:dyDescent="0.3">
      <c r="A754">
        <v>745</v>
      </c>
      <c r="B754" s="1">
        <v>44199</v>
      </c>
      <c r="C754" t="s">
        <v>191</v>
      </c>
      <c r="D754" t="s">
        <v>254</v>
      </c>
      <c r="E754" t="s">
        <v>149</v>
      </c>
      <c r="F754" t="s">
        <v>93</v>
      </c>
      <c r="G754" s="45">
        <v>1.06</v>
      </c>
      <c r="H754" s="196">
        <v>20.79</v>
      </c>
      <c r="I754" s="196">
        <v>1.25</v>
      </c>
      <c r="J754" s="196">
        <v>-1.25</v>
      </c>
      <c r="K754" s="196">
        <v>175.31</v>
      </c>
      <c r="L754" t="s">
        <v>60</v>
      </c>
      <c r="M754" s="44"/>
      <c r="N754" s="1"/>
      <c r="O754"/>
      <c r="P754"/>
      <c r="Q754" s="44"/>
      <c r="R754" s="1"/>
      <c r="S754"/>
      <c r="T754"/>
    </row>
    <row r="755" spans="1:20" ht="14.4" x14ac:dyDescent="0.3">
      <c r="A755">
        <v>746</v>
      </c>
      <c r="B755" s="1">
        <v>44199</v>
      </c>
      <c r="C755" t="s">
        <v>191</v>
      </c>
      <c r="D755" t="s">
        <v>254</v>
      </c>
      <c r="E755" t="s">
        <v>95</v>
      </c>
      <c r="F755" t="s">
        <v>85</v>
      </c>
      <c r="G755" s="45">
        <v>1.1399999999999999</v>
      </c>
      <c r="H755" s="196">
        <v>7</v>
      </c>
      <c r="I755" s="196">
        <v>7</v>
      </c>
      <c r="J755" s="196">
        <v>0.98</v>
      </c>
      <c r="K755" s="196">
        <v>176.29</v>
      </c>
      <c r="L755" t="s">
        <v>60</v>
      </c>
      <c r="M755" s="44"/>
      <c r="N755" s="1"/>
      <c r="O755"/>
      <c r="P755"/>
      <c r="Q755" s="44"/>
      <c r="R755" s="1"/>
      <c r="S755"/>
      <c r="T755"/>
    </row>
    <row r="756" spans="1:20" ht="14.4" x14ac:dyDescent="0.3">
      <c r="A756">
        <v>747</v>
      </c>
      <c r="B756" s="1">
        <v>44199</v>
      </c>
      <c r="C756" t="s">
        <v>191</v>
      </c>
      <c r="D756" t="s">
        <v>254</v>
      </c>
      <c r="E756" t="s">
        <v>95</v>
      </c>
      <c r="F756" t="s">
        <v>85</v>
      </c>
      <c r="G756" s="45">
        <v>1.0900000000000001</v>
      </c>
      <c r="H756" s="196">
        <v>7</v>
      </c>
      <c r="I756" s="196">
        <v>7</v>
      </c>
      <c r="J756" s="196">
        <v>0.63</v>
      </c>
      <c r="K756" s="196">
        <v>176.92</v>
      </c>
      <c r="L756" t="s">
        <v>60</v>
      </c>
      <c r="M756" s="44"/>
      <c r="N756" s="1"/>
      <c r="O756"/>
      <c r="P756"/>
      <c r="Q756" s="44"/>
      <c r="R756" s="1"/>
      <c r="S756"/>
      <c r="T756"/>
    </row>
    <row r="757" spans="1:20" ht="14.4" x14ac:dyDescent="0.3">
      <c r="A757">
        <v>748</v>
      </c>
      <c r="B757" s="1">
        <v>44199</v>
      </c>
      <c r="C757" t="s">
        <v>191</v>
      </c>
      <c r="D757" t="s">
        <v>254</v>
      </c>
      <c r="E757" t="s">
        <v>95</v>
      </c>
      <c r="F757" t="s">
        <v>85</v>
      </c>
      <c r="G757" s="45">
        <v>1.23</v>
      </c>
      <c r="H757" s="196">
        <v>16.010000000000002</v>
      </c>
      <c r="I757" s="196">
        <v>16.010000000000002</v>
      </c>
      <c r="J757" s="196">
        <v>3.53</v>
      </c>
      <c r="K757" s="196">
        <v>180.45</v>
      </c>
      <c r="L757" t="s">
        <v>60</v>
      </c>
      <c r="M757" s="44"/>
      <c r="N757" s="1"/>
      <c r="O757"/>
      <c r="P757"/>
      <c r="Q757" s="44"/>
      <c r="R757" s="1"/>
      <c r="S757"/>
      <c r="T757"/>
    </row>
    <row r="758" spans="1:20" ht="14.4" x14ac:dyDescent="0.3">
      <c r="A758">
        <v>749</v>
      </c>
      <c r="B758" s="1">
        <v>44199</v>
      </c>
      <c r="C758" t="s">
        <v>191</v>
      </c>
      <c r="D758" t="s">
        <v>254</v>
      </c>
      <c r="E758" t="s">
        <v>113</v>
      </c>
      <c r="F758" t="s">
        <v>85</v>
      </c>
      <c r="G758" s="45">
        <v>1.24</v>
      </c>
      <c r="H758" s="196">
        <v>100</v>
      </c>
      <c r="I758" s="196">
        <v>100</v>
      </c>
      <c r="J758" s="196">
        <v>24</v>
      </c>
      <c r="K758" s="196">
        <v>204.45</v>
      </c>
      <c r="L758" t="s">
        <v>77</v>
      </c>
      <c r="M758" s="44"/>
      <c r="N758" s="1"/>
      <c r="O758"/>
      <c r="P758"/>
      <c r="Q758" s="44"/>
      <c r="R758" s="1"/>
      <c r="S758"/>
      <c r="T758"/>
    </row>
    <row r="759" spans="1:20" ht="14.4" x14ac:dyDescent="0.3">
      <c r="A759">
        <v>750</v>
      </c>
      <c r="B759" s="1">
        <v>44199</v>
      </c>
      <c r="C759" t="s">
        <v>191</v>
      </c>
      <c r="D759" t="s">
        <v>254</v>
      </c>
      <c r="E759" t="s">
        <v>113</v>
      </c>
      <c r="F759" t="s">
        <v>85</v>
      </c>
      <c r="G759" s="45">
        <v>1.24</v>
      </c>
      <c r="H759" s="196">
        <v>20</v>
      </c>
      <c r="I759" s="196">
        <v>20</v>
      </c>
      <c r="J759" s="196">
        <v>4.8</v>
      </c>
      <c r="K759" s="196">
        <v>209.25</v>
      </c>
      <c r="L759" t="s">
        <v>77</v>
      </c>
      <c r="M759" s="44"/>
      <c r="N759" s="1"/>
      <c r="O759"/>
      <c r="P759"/>
      <c r="Q759" s="44"/>
      <c r="R759" s="1"/>
      <c r="S759"/>
      <c r="T759"/>
    </row>
    <row r="760" spans="1:20" ht="14.4" x14ac:dyDescent="0.3">
      <c r="A760">
        <v>751</v>
      </c>
      <c r="B760" s="1">
        <v>44199</v>
      </c>
      <c r="C760" t="s">
        <v>191</v>
      </c>
      <c r="D760" t="s">
        <v>254</v>
      </c>
      <c r="E760" t="s">
        <v>113</v>
      </c>
      <c r="F760" t="s">
        <v>85</v>
      </c>
      <c r="G760" s="45">
        <v>1.1399999999999999</v>
      </c>
      <c r="H760" s="196">
        <v>20</v>
      </c>
      <c r="I760" s="196">
        <v>20</v>
      </c>
      <c r="J760" s="196">
        <v>2.8</v>
      </c>
      <c r="K760" s="196">
        <v>212.05</v>
      </c>
      <c r="L760" t="s">
        <v>77</v>
      </c>
      <c r="M760" s="44"/>
      <c r="N760" s="1"/>
      <c r="O760"/>
      <c r="P760"/>
      <c r="Q760" s="44"/>
      <c r="R760" s="1"/>
      <c r="S760"/>
      <c r="T760"/>
    </row>
    <row r="761" spans="1:20" ht="14.4" x14ac:dyDescent="0.3">
      <c r="A761">
        <v>752</v>
      </c>
      <c r="B761" s="1">
        <v>44199</v>
      </c>
      <c r="C761" t="s">
        <v>191</v>
      </c>
      <c r="D761" t="s">
        <v>254</v>
      </c>
      <c r="E761" t="s">
        <v>113</v>
      </c>
      <c r="F761" t="s">
        <v>85</v>
      </c>
      <c r="G761" s="45">
        <v>1.0900000000000001</v>
      </c>
      <c r="H761" s="196">
        <v>10</v>
      </c>
      <c r="I761" s="196">
        <v>10</v>
      </c>
      <c r="J761" s="196">
        <v>0.9</v>
      </c>
      <c r="K761" s="196">
        <v>212.95</v>
      </c>
      <c r="L761" t="s">
        <v>77</v>
      </c>
      <c r="M761" s="44"/>
      <c r="N761" s="1"/>
      <c r="O761"/>
      <c r="P761"/>
      <c r="Q761" s="44"/>
      <c r="R761" s="1"/>
      <c r="S761"/>
      <c r="T761"/>
    </row>
    <row r="762" spans="1:20" ht="14.4" x14ac:dyDescent="0.3">
      <c r="A762">
        <v>753</v>
      </c>
      <c r="B762" s="1">
        <v>44199</v>
      </c>
      <c r="C762" t="s">
        <v>191</v>
      </c>
      <c r="D762" t="s">
        <v>254</v>
      </c>
      <c r="E762" t="s">
        <v>94</v>
      </c>
      <c r="F762" t="s">
        <v>93</v>
      </c>
      <c r="G762" s="45">
        <v>1.1100000000000001</v>
      </c>
      <c r="H762" s="196">
        <v>21</v>
      </c>
      <c r="I762" s="196">
        <v>2.31</v>
      </c>
      <c r="J762" s="196">
        <v>-2.31</v>
      </c>
      <c r="K762" s="196">
        <v>210.64</v>
      </c>
      <c r="L762" t="s">
        <v>77</v>
      </c>
      <c r="M762" s="44"/>
      <c r="N762" s="1"/>
      <c r="O762"/>
      <c r="P762"/>
      <c r="Q762" s="44"/>
      <c r="R762" s="1"/>
      <c r="S762"/>
      <c r="T762"/>
    </row>
    <row r="763" spans="1:20" ht="14.4" x14ac:dyDescent="0.3">
      <c r="A763">
        <v>754</v>
      </c>
      <c r="B763" s="1">
        <v>44199</v>
      </c>
      <c r="C763" t="s">
        <v>191</v>
      </c>
      <c r="D763" t="s">
        <v>254</v>
      </c>
      <c r="E763" t="s">
        <v>94</v>
      </c>
      <c r="F763" t="s">
        <v>93</v>
      </c>
      <c r="G763" s="45">
        <v>1.18</v>
      </c>
      <c r="H763" s="196">
        <v>20</v>
      </c>
      <c r="I763" s="196">
        <v>3.6</v>
      </c>
      <c r="J763" s="196">
        <v>-3.6</v>
      </c>
      <c r="K763" s="196">
        <v>207.04</v>
      </c>
      <c r="L763" t="s">
        <v>77</v>
      </c>
      <c r="M763" s="44"/>
      <c r="N763" s="1"/>
      <c r="O763"/>
      <c r="P763"/>
      <c r="Q763" s="44"/>
      <c r="R763" s="1"/>
      <c r="S763"/>
      <c r="T763"/>
    </row>
    <row r="764" spans="1:20" ht="14.4" x14ac:dyDescent="0.3">
      <c r="A764">
        <v>755</v>
      </c>
      <c r="B764" s="1">
        <v>44199</v>
      </c>
      <c r="C764" t="s">
        <v>191</v>
      </c>
      <c r="D764" t="s">
        <v>254</v>
      </c>
      <c r="E764" t="s">
        <v>172</v>
      </c>
      <c r="F764" t="s">
        <v>93</v>
      </c>
      <c r="G764" s="45">
        <v>1.07</v>
      </c>
      <c r="H764" s="196">
        <v>17.37</v>
      </c>
      <c r="I764" s="196">
        <v>1.22</v>
      </c>
      <c r="J764" s="196">
        <v>-1.17</v>
      </c>
      <c r="K764" s="196">
        <v>205.87</v>
      </c>
      <c r="L764" t="s">
        <v>77</v>
      </c>
      <c r="M764" s="44"/>
      <c r="N764" s="1"/>
      <c r="O764"/>
      <c r="P764"/>
      <c r="Q764" s="44"/>
      <c r="R764" s="1"/>
      <c r="S764"/>
      <c r="T764"/>
    </row>
    <row r="765" spans="1:20" ht="14.4" x14ac:dyDescent="0.3">
      <c r="A765">
        <v>756</v>
      </c>
      <c r="B765" s="1">
        <v>44199</v>
      </c>
      <c r="C765" t="s">
        <v>191</v>
      </c>
      <c r="D765" t="s">
        <v>254</v>
      </c>
      <c r="E765" t="s">
        <v>94</v>
      </c>
      <c r="F765" t="s">
        <v>93</v>
      </c>
      <c r="G765" s="45">
        <v>1.17</v>
      </c>
      <c r="H765" s="196">
        <v>100</v>
      </c>
      <c r="I765" s="196">
        <v>17</v>
      </c>
      <c r="J765" s="196">
        <v>-17.34</v>
      </c>
      <c r="K765" s="196">
        <v>188.53</v>
      </c>
      <c r="L765" t="s">
        <v>77</v>
      </c>
      <c r="M765" s="44"/>
      <c r="N765" s="1"/>
      <c r="O765"/>
      <c r="P765"/>
      <c r="Q765" s="44"/>
      <c r="R765" s="1"/>
      <c r="S765"/>
      <c r="T765"/>
    </row>
    <row r="766" spans="1:20" ht="14.4" x14ac:dyDescent="0.3">
      <c r="A766">
        <v>757</v>
      </c>
      <c r="B766" s="1">
        <v>44199</v>
      </c>
      <c r="C766" t="s">
        <v>191</v>
      </c>
      <c r="D766" t="s">
        <v>254</v>
      </c>
      <c r="E766" t="s">
        <v>149</v>
      </c>
      <c r="F766" t="s">
        <v>93</v>
      </c>
      <c r="G766" s="45">
        <v>1.07</v>
      </c>
      <c r="H766" s="196">
        <v>51.4</v>
      </c>
      <c r="I766" s="196">
        <v>3.6</v>
      </c>
      <c r="J766" s="196">
        <v>-3.6</v>
      </c>
      <c r="K766" s="196">
        <v>184.93</v>
      </c>
      <c r="L766" t="s">
        <v>75</v>
      </c>
      <c r="M766" s="44"/>
      <c r="N766" s="1"/>
      <c r="O766"/>
      <c r="P766"/>
      <c r="Q766" s="44"/>
      <c r="R766" s="1"/>
      <c r="S766"/>
      <c r="T766"/>
    </row>
    <row r="767" spans="1:20" ht="14.4" x14ac:dyDescent="0.3">
      <c r="A767">
        <v>758</v>
      </c>
      <c r="B767" s="1">
        <v>44199</v>
      </c>
      <c r="C767" t="s">
        <v>191</v>
      </c>
      <c r="D767" t="s">
        <v>254</v>
      </c>
      <c r="E767" t="s">
        <v>95</v>
      </c>
      <c r="F767" t="s">
        <v>85</v>
      </c>
      <c r="G767" s="45">
        <v>1.1000000000000001</v>
      </c>
      <c r="H767" s="196">
        <v>50</v>
      </c>
      <c r="I767" s="196">
        <v>50</v>
      </c>
      <c r="J767" s="196">
        <v>4.9400000000000004</v>
      </c>
      <c r="K767" s="196">
        <v>189.87</v>
      </c>
      <c r="L767" t="s">
        <v>75</v>
      </c>
      <c r="M767" s="44"/>
      <c r="N767" s="1"/>
      <c r="O767"/>
      <c r="P767"/>
      <c r="Q767" s="44"/>
      <c r="R767" s="1"/>
      <c r="S767"/>
      <c r="T767"/>
    </row>
    <row r="768" spans="1:20" ht="14.4" x14ac:dyDescent="0.3">
      <c r="A768">
        <v>759</v>
      </c>
      <c r="B768" s="1">
        <v>44199</v>
      </c>
      <c r="C768" t="s">
        <v>153</v>
      </c>
      <c r="D768" t="s">
        <v>255</v>
      </c>
      <c r="E768" t="s">
        <v>172</v>
      </c>
      <c r="F768" t="s">
        <v>93</v>
      </c>
      <c r="G768" s="45">
        <v>1.0900000000000001</v>
      </c>
      <c r="H768" s="196">
        <v>63.05</v>
      </c>
      <c r="I768" s="196">
        <v>5.67</v>
      </c>
      <c r="J768" s="196">
        <v>-5.67</v>
      </c>
      <c r="K768" s="196">
        <v>184.2</v>
      </c>
      <c r="L768" t="s">
        <v>77</v>
      </c>
      <c r="M768" s="44"/>
      <c r="N768" s="1"/>
      <c r="O768"/>
      <c r="P768"/>
      <c r="Q768" s="44"/>
      <c r="R768" s="1"/>
      <c r="S768"/>
      <c r="T768"/>
    </row>
    <row r="769" spans="1:20" ht="14.4" x14ac:dyDescent="0.3">
      <c r="A769">
        <v>760</v>
      </c>
      <c r="B769" s="1">
        <v>44199</v>
      </c>
      <c r="C769" t="s">
        <v>153</v>
      </c>
      <c r="D769" t="s">
        <v>255</v>
      </c>
      <c r="E769" t="s">
        <v>171</v>
      </c>
      <c r="F769" t="s">
        <v>85</v>
      </c>
      <c r="G769" s="45">
        <v>1.1399999999999999</v>
      </c>
      <c r="H769" s="196">
        <v>0</v>
      </c>
      <c r="I769" s="196">
        <v>0</v>
      </c>
      <c r="J769" s="196">
        <v>0</v>
      </c>
      <c r="K769" s="196">
        <v>184.2</v>
      </c>
      <c r="L769" t="s">
        <v>77</v>
      </c>
      <c r="M769" s="44"/>
      <c r="N769" s="1"/>
      <c r="O769"/>
      <c r="P769"/>
      <c r="Q769" s="44"/>
      <c r="R769" s="1"/>
      <c r="S769"/>
      <c r="T769"/>
    </row>
    <row r="770" spans="1:20" ht="14.4" x14ac:dyDescent="0.3">
      <c r="A770">
        <v>761</v>
      </c>
      <c r="B770" s="1">
        <v>44199</v>
      </c>
      <c r="C770" t="s">
        <v>153</v>
      </c>
      <c r="D770" t="s">
        <v>255</v>
      </c>
      <c r="E770" t="s">
        <v>171</v>
      </c>
      <c r="F770" t="s">
        <v>85</v>
      </c>
      <c r="G770" s="45">
        <v>1.1499999999999999</v>
      </c>
      <c r="H770" s="196">
        <v>0</v>
      </c>
      <c r="I770" s="196">
        <v>0</v>
      </c>
      <c r="J770" s="196">
        <v>0</v>
      </c>
      <c r="K770" s="196">
        <v>184.2</v>
      </c>
      <c r="L770" t="s">
        <v>77</v>
      </c>
      <c r="M770" s="44"/>
      <c r="N770" s="1"/>
      <c r="O770"/>
      <c r="P770"/>
      <c r="Q770" s="44"/>
      <c r="R770" s="1"/>
      <c r="S770"/>
      <c r="T770"/>
    </row>
    <row r="771" spans="1:20" ht="14.4" x14ac:dyDescent="0.3">
      <c r="A771">
        <v>762</v>
      </c>
      <c r="B771" s="1">
        <v>44199</v>
      </c>
      <c r="C771" t="s">
        <v>153</v>
      </c>
      <c r="D771" t="s">
        <v>255</v>
      </c>
      <c r="E771" t="s">
        <v>113</v>
      </c>
      <c r="F771" t="s">
        <v>85</v>
      </c>
      <c r="G771" s="45">
        <v>1.1299999999999999</v>
      </c>
      <c r="H771" s="196">
        <v>14</v>
      </c>
      <c r="I771" s="196">
        <v>14</v>
      </c>
      <c r="J771" s="196">
        <v>1.82</v>
      </c>
      <c r="K771" s="196">
        <v>186.02</v>
      </c>
      <c r="L771" t="s">
        <v>77</v>
      </c>
      <c r="M771" s="44"/>
      <c r="N771" s="1"/>
      <c r="O771"/>
      <c r="P771"/>
      <c r="Q771" s="44"/>
      <c r="R771" s="1"/>
      <c r="S771"/>
      <c r="T771"/>
    </row>
    <row r="772" spans="1:20" ht="14.4" x14ac:dyDescent="0.3">
      <c r="A772">
        <v>763</v>
      </c>
      <c r="B772" s="1">
        <v>44199</v>
      </c>
      <c r="C772" t="s">
        <v>153</v>
      </c>
      <c r="D772" t="s">
        <v>255</v>
      </c>
      <c r="E772" t="s">
        <v>94</v>
      </c>
      <c r="F772" t="s">
        <v>93</v>
      </c>
      <c r="G772" s="45">
        <v>1.08</v>
      </c>
      <c r="H772" s="196">
        <v>3.32</v>
      </c>
      <c r="I772" s="196">
        <v>0.27</v>
      </c>
      <c r="J772" s="196">
        <v>-0.27</v>
      </c>
      <c r="K772" s="196">
        <v>185.75</v>
      </c>
      <c r="L772" t="s">
        <v>77</v>
      </c>
      <c r="M772" s="44"/>
      <c r="N772" s="1"/>
      <c r="O772"/>
      <c r="P772"/>
      <c r="Q772" s="44"/>
      <c r="R772" s="1"/>
      <c r="S772"/>
      <c r="T772"/>
    </row>
    <row r="773" spans="1:20" ht="14.4" x14ac:dyDescent="0.3">
      <c r="A773">
        <v>764</v>
      </c>
      <c r="B773" s="1">
        <v>44199</v>
      </c>
      <c r="C773" t="s">
        <v>153</v>
      </c>
      <c r="D773" t="s">
        <v>255</v>
      </c>
      <c r="E773" t="s">
        <v>113</v>
      </c>
      <c r="F773" t="s">
        <v>85</v>
      </c>
      <c r="G773" s="45">
        <v>1.1299999999999999</v>
      </c>
      <c r="H773" s="196">
        <v>50</v>
      </c>
      <c r="I773" s="196">
        <v>50</v>
      </c>
      <c r="J773" s="196">
        <v>6.4</v>
      </c>
      <c r="K773" s="196">
        <v>192.15</v>
      </c>
      <c r="L773" t="s">
        <v>77</v>
      </c>
      <c r="M773" s="44"/>
      <c r="N773" s="1"/>
      <c r="O773"/>
      <c r="P773"/>
      <c r="Q773" s="44"/>
      <c r="R773" s="1"/>
      <c r="S773"/>
      <c r="T773"/>
    </row>
    <row r="774" spans="1:20" ht="14.4" x14ac:dyDescent="0.3">
      <c r="A774">
        <v>765</v>
      </c>
      <c r="B774" s="1">
        <v>44199</v>
      </c>
      <c r="C774" t="s">
        <v>166</v>
      </c>
      <c r="D774" t="s">
        <v>256</v>
      </c>
      <c r="E774" t="s">
        <v>143</v>
      </c>
      <c r="F774" t="s">
        <v>85</v>
      </c>
      <c r="G774" s="45">
        <v>1.1100000000000001</v>
      </c>
      <c r="H774" s="196">
        <v>20</v>
      </c>
      <c r="I774" s="196">
        <v>20</v>
      </c>
      <c r="J774" s="196">
        <v>2.2000000000000002</v>
      </c>
      <c r="K774" s="196">
        <v>194.35</v>
      </c>
      <c r="L774" t="s">
        <v>142</v>
      </c>
      <c r="M774" s="44"/>
      <c r="N774" s="1"/>
      <c r="O774"/>
      <c r="P774"/>
      <c r="Q774" s="44"/>
      <c r="R774" s="1"/>
      <c r="S774"/>
      <c r="T774"/>
    </row>
    <row r="775" spans="1:20" ht="14.4" x14ac:dyDescent="0.3">
      <c r="A775">
        <v>766</v>
      </c>
      <c r="B775" s="1">
        <v>44199</v>
      </c>
      <c r="C775" t="s">
        <v>166</v>
      </c>
      <c r="D775" t="s">
        <v>256</v>
      </c>
      <c r="E775" t="s">
        <v>144</v>
      </c>
      <c r="F775" t="s">
        <v>93</v>
      </c>
      <c r="G775" s="45">
        <v>1.08</v>
      </c>
      <c r="H775" s="196">
        <v>20.2</v>
      </c>
      <c r="I775" s="196">
        <v>1.62</v>
      </c>
      <c r="J775" s="196">
        <v>-1.64</v>
      </c>
      <c r="K775" s="196">
        <v>192.71</v>
      </c>
      <c r="L775" t="s">
        <v>142</v>
      </c>
      <c r="M775" s="44"/>
      <c r="N775" s="1"/>
      <c r="O775"/>
      <c r="P775"/>
      <c r="Q775" s="44"/>
      <c r="R775" s="1"/>
      <c r="S775"/>
      <c r="T775"/>
    </row>
    <row r="776" spans="1:20" ht="14.4" x14ac:dyDescent="0.3">
      <c r="A776">
        <v>767</v>
      </c>
      <c r="B776" s="1">
        <v>44199</v>
      </c>
      <c r="C776" t="s">
        <v>200</v>
      </c>
      <c r="D776" t="s">
        <v>257</v>
      </c>
      <c r="E776" t="s">
        <v>113</v>
      </c>
      <c r="F776" t="s">
        <v>85</v>
      </c>
      <c r="G776" s="45">
        <v>1.17</v>
      </c>
      <c r="H776" s="196">
        <v>50</v>
      </c>
      <c r="I776" s="196">
        <v>50</v>
      </c>
      <c r="J776" s="196">
        <v>8.5</v>
      </c>
      <c r="K776" s="196">
        <v>201.21</v>
      </c>
      <c r="L776" t="s">
        <v>77</v>
      </c>
      <c r="M776" s="44"/>
      <c r="N776" s="1"/>
      <c r="O776"/>
      <c r="P776"/>
      <c r="Q776" s="44"/>
      <c r="R776" s="1"/>
      <c r="S776"/>
      <c r="T776"/>
    </row>
    <row r="777" spans="1:20" ht="14.4" x14ac:dyDescent="0.3">
      <c r="A777">
        <v>768</v>
      </c>
      <c r="B777" s="1">
        <v>44199</v>
      </c>
      <c r="C777" t="s">
        <v>200</v>
      </c>
      <c r="D777" t="s">
        <v>257</v>
      </c>
      <c r="E777" t="s">
        <v>94</v>
      </c>
      <c r="F777" t="s">
        <v>93</v>
      </c>
      <c r="G777" s="45">
        <v>1.1399999999999999</v>
      </c>
      <c r="H777" s="196">
        <v>50.2</v>
      </c>
      <c r="I777" s="196">
        <v>7.03</v>
      </c>
      <c r="J777" s="196">
        <v>-7.09</v>
      </c>
      <c r="K777" s="196">
        <v>194.12</v>
      </c>
      <c r="L777" t="s">
        <v>77</v>
      </c>
      <c r="M777" s="44"/>
      <c r="N777" s="1"/>
      <c r="O777"/>
      <c r="P777"/>
      <c r="Q777" s="44"/>
      <c r="R777" s="1"/>
      <c r="S777"/>
      <c r="T777"/>
    </row>
    <row r="778" spans="1:20" ht="14.4" x14ac:dyDescent="0.3">
      <c r="A778">
        <v>769</v>
      </c>
      <c r="B778" s="1">
        <v>44199</v>
      </c>
      <c r="C778" t="s">
        <v>153</v>
      </c>
      <c r="D778" t="s">
        <v>258</v>
      </c>
      <c r="E778" t="s">
        <v>112</v>
      </c>
      <c r="F778" t="s">
        <v>93</v>
      </c>
      <c r="G778" s="45">
        <v>1.01</v>
      </c>
      <c r="H778" s="196">
        <v>50</v>
      </c>
      <c r="I778" s="196">
        <v>0.5</v>
      </c>
      <c r="J778" s="196">
        <v>-0.5</v>
      </c>
      <c r="K778" s="196">
        <v>193.62</v>
      </c>
      <c r="L778" t="s">
        <v>60</v>
      </c>
      <c r="M778" s="44"/>
      <c r="N778" s="1"/>
      <c r="O778"/>
      <c r="P778"/>
      <c r="Q778" s="44"/>
      <c r="R778" s="1"/>
      <c r="S778"/>
      <c r="T778"/>
    </row>
    <row r="779" spans="1:20" ht="14.4" x14ac:dyDescent="0.3">
      <c r="A779">
        <v>770</v>
      </c>
      <c r="B779" s="1">
        <v>44199</v>
      </c>
      <c r="C779" t="s">
        <v>153</v>
      </c>
      <c r="D779" t="s">
        <v>258</v>
      </c>
      <c r="E779" t="s">
        <v>95</v>
      </c>
      <c r="F779" t="s">
        <v>85</v>
      </c>
      <c r="G779" s="45">
        <v>1.04</v>
      </c>
      <c r="H779" s="196">
        <v>50</v>
      </c>
      <c r="I779" s="196">
        <v>50</v>
      </c>
      <c r="J779" s="196">
        <v>1.94</v>
      </c>
      <c r="K779" s="196">
        <v>195.56</v>
      </c>
      <c r="L779" t="s">
        <v>60</v>
      </c>
      <c r="M779" s="44"/>
      <c r="N779" s="1"/>
      <c r="O779"/>
      <c r="P779"/>
      <c r="Q779" s="44"/>
      <c r="R779" s="1"/>
      <c r="S779"/>
      <c r="T779"/>
    </row>
    <row r="780" spans="1:20" ht="14.4" x14ac:dyDescent="0.3">
      <c r="A780">
        <v>771</v>
      </c>
      <c r="B780" s="1">
        <v>44199</v>
      </c>
      <c r="C780" t="s">
        <v>153</v>
      </c>
      <c r="D780" t="s">
        <v>258</v>
      </c>
      <c r="E780" t="s">
        <v>112</v>
      </c>
      <c r="F780" t="s">
        <v>93</v>
      </c>
      <c r="G780" s="45">
        <v>1.06</v>
      </c>
      <c r="H780" s="196">
        <v>30.1</v>
      </c>
      <c r="I780" s="196">
        <v>1.81</v>
      </c>
      <c r="J780" s="196">
        <v>-1.81</v>
      </c>
      <c r="K780" s="196">
        <v>193.75</v>
      </c>
      <c r="L780" t="s">
        <v>75</v>
      </c>
      <c r="M780" s="44"/>
      <c r="N780" s="1"/>
      <c r="O780"/>
      <c r="P780"/>
      <c r="Q780" s="44"/>
      <c r="R780" s="1"/>
      <c r="S780"/>
      <c r="T780"/>
    </row>
    <row r="781" spans="1:20" ht="14.4" x14ac:dyDescent="0.3">
      <c r="A781">
        <v>772</v>
      </c>
      <c r="B781" s="1">
        <v>44199</v>
      </c>
      <c r="C781" t="s">
        <v>153</v>
      </c>
      <c r="D781" t="s">
        <v>258</v>
      </c>
      <c r="E781" t="s">
        <v>95</v>
      </c>
      <c r="F781" t="s">
        <v>85</v>
      </c>
      <c r="G781" s="45">
        <v>1.08</v>
      </c>
      <c r="H781" s="196">
        <v>30</v>
      </c>
      <c r="I781" s="196">
        <v>30</v>
      </c>
      <c r="J781" s="196">
        <v>2.38</v>
      </c>
      <c r="K781" s="196">
        <v>196.13</v>
      </c>
      <c r="L781" t="s">
        <v>75</v>
      </c>
      <c r="M781" s="44"/>
      <c r="N781" s="1"/>
      <c r="O781"/>
      <c r="P781"/>
      <c r="Q781" s="44"/>
      <c r="R781" s="1"/>
      <c r="S781"/>
      <c r="T781"/>
    </row>
    <row r="782" spans="1:20" ht="14.4" x14ac:dyDescent="0.3">
      <c r="A782">
        <v>773</v>
      </c>
      <c r="B782" s="1">
        <v>44199</v>
      </c>
      <c r="C782" t="s">
        <v>153</v>
      </c>
      <c r="D782" t="s">
        <v>258</v>
      </c>
      <c r="E782" t="s">
        <v>97</v>
      </c>
      <c r="F782" t="s">
        <v>85</v>
      </c>
      <c r="G782" s="45">
        <v>1.05</v>
      </c>
      <c r="H782" s="196">
        <v>50</v>
      </c>
      <c r="I782" s="196">
        <v>50</v>
      </c>
      <c r="J782" s="196">
        <v>2.5</v>
      </c>
      <c r="K782" s="196">
        <v>198.63</v>
      </c>
      <c r="L782" t="s">
        <v>79</v>
      </c>
      <c r="M782" s="44"/>
      <c r="N782" s="1"/>
      <c r="O782"/>
      <c r="P782"/>
      <c r="Q782" s="44"/>
      <c r="R782" s="1"/>
      <c r="S782"/>
      <c r="T782"/>
    </row>
    <row r="783" spans="1:20" ht="14.4" x14ac:dyDescent="0.3">
      <c r="A783">
        <v>774</v>
      </c>
      <c r="B783" s="1">
        <v>44199</v>
      </c>
      <c r="C783" t="s">
        <v>153</v>
      </c>
      <c r="D783" t="s">
        <v>258</v>
      </c>
      <c r="E783" t="s">
        <v>98</v>
      </c>
      <c r="F783" t="s">
        <v>93</v>
      </c>
      <c r="G783" s="45">
        <v>1.03</v>
      </c>
      <c r="H783" s="196">
        <v>50.1</v>
      </c>
      <c r="I783" s="196">
        <v>1.5</v>
      </c>
      <c r="J783" s="196">
        <v>-1.5</v>
      </c>
      <c r="K783" s="196">
        <v>197.13</v>
      </c>
      <c r="L783" t="s">
        <v>79</v>
      </c>
      <c r="M783" s="44"/>
      <c r="N783" s="1"/>
      <c r="O783"/>
      <c r="P783"/>
      <c r="Q783" s="44"/>
      <c r="R783" s="1"/>
      <c r="S783"/>
      <c r="T783"/>
    </row>
    <row r="784" spans="1:20" ht="14.4" x14ac:dyDescent="0.3">
      <c r="A784">
        <v>775</v>
      </c>
      <c r="B784" s="1">
        <v>44199</v>
      </c>
      <c r="C784" t="s">
        <v>153</v>
      </c>
      <c r="D784" t="s">
        <v>258</v>
      </c>
      <c r="E784" t="s">
        <v>97</v>
      </c>
      <c r="F784" t="s">
        <v>85</v>
      </c>
      <c r="G784" s="45">
        <v>1.02</v>
      </c>
      <c r="H784" s="196">
        <v>7</v>
      </c>
      <c r="I784" s="196">
        <v>7</v>
      </c>
      <c r="J784" s="196">
        <v>0.09</v>
      </c>
      <c r="K784" s="196">
        <v>197.22</v>
      </c>
      <c r="L784" t="s">
        <v>79</v>
      </c>
      <c r="M784" s="44"/>
      <c r="N784" s="1"/>
      <c r="O784"/>
      <c r="P784"/>
      <c r="Q784" s="44"/>
      <c r="R784" s="1"/>
      <c r="S784"/>
      <c r="T784"/>
    </row>
    <row r="785" spans="1:20" ht="14.4" x14ac:dyDescent="0.3">
      <c r="A785">
        <v>776</v>
      </c>
      <c r="B785" s="1">
        <v>44199</v>
      </c>
      <c r="C785" t="s">
        <v>153</v>
      </c>
      <c r="D785" t="s">
        <v>258</v>
      </c>
      <c r="E785" t="s">
        <v>94</v>
      </c>
      <c r="F785" t="s">
        <v>93</v>
      </c>
      <c r="G785" s="45">
        <v>1.03</v>
      </c>
      <c r="H785" s="196">
        <v>20.29</v>
      </c>
      <c r="I785" s="196">
        <v>0.61</v>
      </c>
      <c r="J785" s="196">
        <v>-0.61</v>
      </c>
      <c r="K785" s="196">
        <v>196.61</v>
      </c>
      <c r="L785" t="s">
        <v>77</v>
      </c>
      <c r="M785" s="44"/>
      <c r="N785" s="1"/>
      <c r="O785"/>
      <c r="P785"/>
      <c r="Q785" s="44"/>
      <c r="R785" s="1"/>
      <c r="S785"/>
      <c r="T785"/>
    </row>
    <row r="786" spans="1:20" ht="14.4" x14ac:dyDescent="0.3">
      <c r="A786">
        <v>777</v>
      </c>
      <c r="B786" s="1">
        <v>44199</v>
      </c>
      <c r="C786" t="s">
        <v>153</v>
      </c>
      <c r="D786" t="s">
        <v>258</v>
      </c>
      <c r="E786" t="s">
        <v>113</v>
      </c>
      <c r="F786" t="s">
        <v>85</v>
      </c>
      <c r="G786" s="45">
        <v>1.08</v>
      </c>
      <c r="H786" s="196">
        <v>20</v>
      </c>
      <c r="I786" s="196">
        <v>20</v>
      </c>
      <c r="J786" s="196">
        <v>1.56</v>
      </c>
      <c r="K786" s="196">
        <v>198.17</v>
      </c>
      <c r="L786" t="s">
        <v>77</v>
      </c>
      <c r="M786" s="44"/>
      <c r="N786" s="1"/>
      <c r="O786"/>
      <c r="P786"/>
      <c r="Q786" s="44"/>
      <c r="R786" s="1"/>
      <c r="S786"/>
      <c r="T786"/>
    </row>
    <row r="787" spans="1:20" ht="14.4" x14ac:dyDescent="0.3">
      <c r="A787">
        <v>778</v>
      </c>
      <c r="B787" s="1">
        <v>44199</v>
      </c>
      <c r="C787" t="s">
        <v>168</v>
      </c>
      <c r="D787" t="s">
        <v>259</v>
      </c>
      <c r="E787" t="s">
        <v>112</v>
      </c>
      <c r="F787" t="s">
        <v>93</v>
      </c>
      <c r="G787" s="45">
        <v>1.05</v>
      </c>
      <c r="H787" s="196">
        <v>80</v>
      </c>
      <c r="I787" s="196">
        <v>4</v>
      </c>
      <c r="J787" s="196">
        <v>-4</v>
      </c>
      <c r="K787" s="196">
        <v>194.17</v>
      </c>
      <c r="L787" t="s">
        <v>60</v>
      </c>
      <c r="M787" s="44"/>
      <c r="N787" s="1"/>
      <c r="O787"/>
      <c r="P787"/>
      <c r="Q787" s="44"/>
      <c r="R787" s="1"/>
      <c r="S787"/>
      <c r="T787"/>
    </row>
    <row r="788" spans="1:20" ht="14.4" x14ac:dyDescent="0.3">
      <c r="A788">
        <v>779</v>
      </c>
      <c r="B788" s="1">
        <v>44199</v>
      </c>
      <c r="C788" t="s">
        <v>168</v>
      </c>
      <c r="D788" t="s">
        <v>259</v>
      </c>
      <c r="E788" t="s">
        <v>144</v>
      </c>
      <c r="F788" t="s">
        <v>93</v>
      </c>
      <c r="G788" s="45">
        <v>1.0900000000000001</v>
      </c>
      <c r="H788" s="196">
        <v>10</v>
      </c>
      <c r="I788" s="196">
        <v>0.9</v>
      </c>
      <c r="J788" s="196">
        <v>-0.9</v>
      </c>
      <c r="K788" s="196">
        <v>193.27</v>
      </c>
      <c r="L788" t="s">
        <v>142</v>
      </c>
      <c r="M788" s="44"/>
      <c r="N788" s="1"/>
      <c r="O788"/>
      <c r="P788"/>
      <c r="Q788" s="44"/>
      <c r="R788" s="1"/>
      <c r="S788"/>
      <c r="T788"/>
    </row>
    <row r="789" spans="1:20" ht="14.4" x14ac:dyDescent="0.3">
      <c r="A789">
        <v>780</v>
      </c>
      <c r="B789" s="1">
        <v>44199</v>
      </c>
      <c r="C789" t="s">
        <v>168</v>
      </c>
      <c r="D789" t="s">
        <v>259</v>
      </c>
      <c r="E789" t="s">
        <v>144</v>
      </c>
      <c r="F789" t="s">
        <v>93</v>
      </c>
      <c r="G789" s="45">
        <v>1.1499999999999999</v>
      </c>
      <c r="H789" s="196">
        <v>10</v>
      </c>
      <c r="I789" s="196">
        <v>1.5</v>
      </c>
      <c r="J789" s="196">
        <v>-1.5</v>
      </c>
      <c r="K789" s="196">
        <v>191.77</v>
      </c>
      <c r="L789" t="s">
        <v>142</v>
      </c>
      <c r="M789" s="44"/>
      <c r="N789" s="1"/>
      <c r="O789"/>
      <c r="P789"/>
      <c r="Q789" s="44"/>
      <c r="R789" s="1"/>
      <c r="S789"/>
      <c r="T789"/>
    </row>
    <row r="790" spans="1:20" ht="14.4" x14ac:dyDescent="0.3">
      <c r="A790">
        <v>781</v>
      </c>
      <c r="B790" s="1">
        <v>44199</v>
      </c>
      <c r="C790" t="s">
        <v>168</v>
      </c>
      <c r="D790" t="s">
        <v>259</v>
      </c>
      <c r="E790" t="s">
        <v>144</v>
      </c>
      <c r="F790" t="s">
        <v>93</v>
      </c>
      <c r="G790" s="45">
        <v>1.29</v>
      </c>
      <c r="H790" s="196">
        <v>10</v>
      </c>
      <c r="I790" s="196">
        <v>2.9</v>
      </c>
      <c r="J790" s="196">
        <v>-2.9</v>
      </c>
      <c r="K790" s="196">
        <v>188.87</v>
      </c>
      <c r="L790" t="s">
        <v>142</v>
      </c>
      <c r="M790" s="44"/>
      <c r="N790" s="1"/>
      <c r="O790"/>
      <c r="P790"/>
      <c r="Q790" s="44"/>
      <c r="R790" s="1"/>
      <c r="S790"/>
      <c r="T790"/>
    </row>
    <row r="791" spans="1:20" ht="14.4" x14ac:dyDescent="0.3">
      <c r="A791">
        <v>782</v>
      </c>
      <c r="B791" s="1">
        <v>44199</v>
      </c>
      <c r="C791" t="s">
        <v>168</v>
      </c>
      <c r="D791" t="s">
        <v>259</v>
      </c>
      <c r="E791" t="s">
        <v>144</v>
      </c>
      <c r="F791" t="s">
        <v>93</v>
      </c>
      <c r="G791" s="45">
        <v>1.18</v>
      </c>
      <c r="H791" s="196">
        <v>10</v>
      </c>
      <c r="I791" s="196">
        <v>1.8</v>
      </c>
      <c r="J791" s="196">
        <v>-1.77</v>
      </c>
      <c r="K791" s="196">
        <v>187.1</v>
      </c>
      <c r="L791" t="s">
        <v>142</v>
      </c>
      <c r="M791" s="44"/>
      <c r="N791" s="1"/>
      <c r="O791"/>
      <c r="P791"/>
      <c r="Q791" s="44"/>
      <c r="R791" s="1"/>
      <c r="S791"/>
      <c r="T791"/>
    </row>
    <row r="792" spans="1:20" ht="14.4" x14ac:dyDescent="0.3">
      <c r="A792">
        <v>783</v>
      </c>
      <c r="B792" s="1">
        <v>44199</v>
      </c>
      <c r="C792" t="s">
        <v>168</v>
      </c>
      <c r="D792" t="s">
        <v>259</v>
      </c>
      <c r="E792" t="s">
        <v>143</v>
      </c>
      <c r="F792" t="s">
        <v>85</v>
      </c>
      <c r="G792" s="45">
        <v>1.1200000000000001</v>
      </c>
      <c r="H792" s="196">
        <v>50</v>
      </c>
      <c r="I792" s="196">
        <v>50</v>
      </c>
      <c r="J792" s="196">
        <v>6</v>
      </c>
      <c r="K792" s="196">
        <v>193.1</v>
      </c>
      <c r="L792" t="s">
        <v>142</v>
      </c>
      <c r="M792" s="44"/>
      <c r="N792" s="1"/>
      <c r="O792"/>
      <c r="P792"/>
      <c r="Q792" s="44"/>
      <c r="R792" s="1"/>
      <c r="S792"/>
      <c r="T792"/>
    </row>
    <row r="793" spans="1:20" ht="14.4" x14ac:dyDescent="0.3">
      <c r="A793">
        <v>784</v>
      </c>
      <c r="B793" s="1">
        <v>44199</v>
      </c>
      <c r="C793" t="s">
        <v>168</v>
      </c>
      <c r="D793" t="s">
        <v>259</v>
      </c>
      <c r="E793" t="s">
        <v>144</v>
      </c>
      <c r="F793" t="s">
        <v>93</v>
      </c>
      <c r="G793" s="45">
        <v>1.06</v>
      </c>
      <c r="H793" s="196">
        <v>10</v>
      </c>
      <c r="I793" s="196">
        <v>0.6</v>
      </c>
      <c r="J793" s="196">
        <v>-0.6</v>
      </c>
      <c r="K793" s="196">
        <v>192.5</v>
      </c>
      <c r="L793" t="s">
        <v>142</v>
      </c>
      <c r="M793" s="44"/>
      <c r="N793" s="1"/>
      <c r="O793"/>
      <c r="P793"/>
      <c r="Q793" s="44"/>
      <c r="R793" s="1"/>
      <c r="S793"/>
      <c r="T793"/>
    </row>
    <row r="794" spans="1:20" ht="14.4" x14ac:dyDescent="0.3">
      <c r="A794">
        <v>785</v>
      </c>
      <c r="B794" s="1">
        <v>44199</v>
      </c>
      <c r="C794" t="s">
        <v>168</v>
      </c>
      <c r="D794" t="s">
        <v>259</v>
      </c>
      <c r="E794" t="s">
        <v>143</v>
      </c>
      <c r="F794" t="s">
        <v>85</v>
      </c>
      <c r="G794" s="45">
        <v>1.61</v>
      </c>
      <c r="H794" s="196">
        <v>10</v>
      </c>
      <c r="I794" s="196">
        <v>10</v>
      </c>
      <c r="J794" s="196">
        <v>5.92</v>
      </c>
      <c r="K794" s="196">
        <v>198.42</v>
      </c>
      <c r="L794" t="s">
        <v>142</v>
      </c>
      <c r="M794" s="44"/>
      <c r="N794" s="1"/>
      <c r="O794"/>
      <c r="P794"/>
      <c r="Q794" s="44"/>
      <c r="R794" s="1"/>
      <c r="S794"/>
      <c r="T794"/>
    </row>
    <row r="795" spans="1:20" ht="14.4" x14ac:dyDescent="0.3">
      <c r="A795">
        <v>786</v>
      </c>
      <c r="B795" s="1">
        <v>44199</v>
      </c>
      <c r="C795" t="s">
        <v>168</v>
      </c>
      <c r="D795" t="s">
        <v>259</v>
      </c>
      <c r="E795" t="s">
        <v>94</v>
      </c>
      <c r="F795" t="s">
        <v>93</v>
      </c>
      <c r="G795" s="45">
        <v>1.1399999999999999</v>
      </c>
      <c r="H795" s="196">
        <v>50</v>
      </c>
      <c r="I795" s="196">
        <v>7</v>
      </c>
      <c r="J795" s="196">
        <v>-7</v>
      </c>
      <c r="K795" s="196">
        <v>191.42</v>
      </c>
      <c r="L795" t="s">
        <v>77</v>
      </c>
      <c r="M795" s="44"/>
      <c r="N795" s="1"/>
      <c r="O795"/>
      <c r="P795"/>
      <c r="Q795" s="44"/>
      <c r="R795" s="1"/>
      <c r="S795"/>
      <c r="T795"/>
    </row>
    <row r="796" spans="1:20" ht="14.4" x14ac:dyDescent="0.3">
      <c r="A796">
        <v>787</v>
      </c>
      <c r="B796" s="1">
        <v>44199</v>
      </c>
      <c r="C796" t="s">
        <v>168</v>
      </c>
      <c r="D796" t="s">
        <v>259</v>
      </c>
      <c r="E796" t="s">
        <v>113</v>
      </c>
      <c r="F796" t="s">
        <v>85</v>
      </c>
      <c r="G796" s="45">
        <v>1.04</v>
      </c>
      <c r="H796" s="196">
        <v>100</v>
      </c>
      <c r="I796" s="196">
        <v>100</v>
      </c>
      <c r="J796" s="196">
        <v>4</v>
      </c>
      <c r="K796" s="196">
        <v>195.42</v>
      </c>
      <c r="L796" t="s">
        <v>77</v>
      </c>
      <c r="M796" s="44"/>
      <c r="N796" s="1"/>
      <c r="O796"/>
      <c r="P796"/>
      <c r="Q796" s="44"/>
      <c r="R796" s="1"/>
      <c r="S796"/>
      <c r="T796"/>
    </row>
    <row r="797" spans="1:20" ht="14.4" x14ac:dyDescent="0.3">
      <c r="A797">
        <v>788</v>
      </c>
      <c r="B797" s="1">
        <v>44199</v>
      </c>
      <c r="C797" t="s">
        <v>168</v>
      </c>
      <c r="D797" t="s">
        <v>259</v>
      </c>
      <c r="E797" t="s">
        <v>172</v>
      </c>
      <c r="F797" t="s">
        <v>93</v>
      </c>
      <c r="G797" s="45">
        <v>1.1200000000000001</v>
      </c>
      <c r="H797" s="196">
        <v>52.67</v>
      </c>
      <c r="I797" s="196">
        <v>6.32</v>
      </c>
      <c r="J797" s="196">
        <v>-6.32</v>
      </c>
      <c r="K797" s="196">
        <v>189.1</v>
      </c>
      <c r="L797" t="s">
        <v>77</v>
      </c>
      <c r="M797" s="44"/>
      <c r="N797" s="1"/>
      <c r="O797"/>
      <c r="P797"/>
      <c r="Q797" s="44"/>
      <c r="R797" s="1"/>
      <c r="S797"/>
      <c r="T797"/>
    </row>
    <row r="798" spans="1:20" ht="14.4" x14ac:dyDescent="0.3">
      <c r="A798">
        <v>789</v>
      </c>
      <c r="B798" s="1">
        <v>44199</v>
      </c>
      <c r="C798" t="s">
        <v>168</v>
      </c>
      <c r="D798" t="s">
        <v>259</v>
      </c>
      <c r="E798" t="s">
        <v>113</v>
      </c>
      <c r="F798" t="s">
        <v>85</v>
      </c>
      <c r="G798" s="45">
        <v>1.1599999999999999</v>
      </c>
      <c r="H798" s="196">
        <v>100</v>
      </c>
      <c r="I798" s="196">
        <v>100</v>
      </c>
      <c r="J798" s="196">
        <v>16</v>
      </c>
      <c r="K798" s="196">
        <v>205.1</v>
      </c>
      <c r="L798" t="s">
        <v>77</v>
      </c>
      <c r="M798" s="44"/>
      <c r="N798" s="1"/>
      <c r="O798"/>
      <c r="P798"/>
      <c r="Q798" s="44"/>
      <c r="R798" s="1"/>
      <c r="S798"/>
      <c r="T798"/>
    </row>
    <row r="799" spans="1:20" ht="14.4" x14ac:dyDescent="0.3">
      <c r="A799">
        <v>790</v>
      </c>
      <c r="B799" s="1">
        <v>44199</v>
      </c>
      <c r="C799" t="s">
        <v>168</v>
      </c>
      <c r="D799" t="s">
        <v>259</v>
      </c>
      <c r="E799" t="s">
        <v>172</v>
      </c>
      <c r="F799" t="s">
        <v>93</v>
      </c>
      <c r="G799" s="45">
        <v>1.03</v>
      </c>
      <c r="H799" s="196">
        <v>100.98</v>
      </c>
      <c r="I799" s="196">
        <v>3.03</v>
      </c>
      <c r="J799" s="196">
        <v>-3.18</v>
      </c>
      <c r="K799" s="196">
        <v>201.92</v>
      </c>
      <c r="L799" t="s">
        <v>77</v>
      </c>
      <c r="M799" s="44"/>
      <c r="N799" s="1"/>
      <c r="O799"/>
      <c r="P799"/>
      <c r="Q799" s="44"/>
      <c r="R799" s="1"/>
      <c r="S799"/>
      <c r="T799"/>
    </row>
    <row r="800" spans="1:20" ht="14.4" x14ac:dyDescent="0.3">
      <c r="A800">
        <v>791</v>
      </c>
      <c r="B800" s="1">
        <v>44199</v>
      </c>
      <c r="C800" t="s">
        <v>169</v>
      </c>
      <c r="D800" t="s">
        <v>260</v>
      </c>
      <c r="E800" t="s">
        <v>95</v>
      </c>
      <c r="F800" t="s">
        <v>85</v>
      </c>
      <c r="G800" s="45">
        <v>1.03</v>
      </c>
      <c r="H800" s="196">
        <v>100</v>
      </c>
      <c r="I800" s="196">
        <v>100</v>
      </c>
      <c r="J800" s="196">
        <v>3</v>
      </c>
      <c r="K800" s="196">
        <v>204.92</v>
      </c>
      <c r="L800" t="s">
        <v>75</v>
      </c>
      <c r="M800" s="44"/>
      <c r="N800" s="1"/>
      <c r="O800"/>
      <c r="P800"/>
      <c r="Q800" s="44"/>
      <c r="R800" s="1"/>
      <c r="S800"/>
      <c r="T800"/>
    </row>
    <row r="801" spans="1:20" ht="14.4" x14ac:dyDescent="0.3">
      <c r="A801">
        <v>792</v>
      </c>
      <c r="B801" s="1">
        <v>44199</v>
      </c>
      <c r="C801" t="s">
        <v>169</v>
      </c>
      <c r="D801" t="s">
        <v>260</v>
      </c>
      <c r="E801" t="s">
        <v>112</v>
      </c>
      <c r="F801" t="s">
        <v>93</v>
      </c>
      <c r="G801" s="45">
        <v>1.02</v>
      </c>
      <c r="H801" s="196">
        <v>100</v>
      </c>
      <c r="I801" s="196">
        <v>2</v>
      </c>
      <c r="J801" s="196">
        <v>-2.04</v>
      </c>
      <c r="K801" s="196">
        <v>202.88</v>
      </c>
      <c r="L801" t="s">
        <v>75</v>
      </c>
      <c r="M801" s="44"/>
      <c r="N801" s="1"/>
      <c r="O801"/>
      <c r="P801"/>
      <c r="Q801" s="44"/>
      <c r="R801" s="1"/>
      <c r="S801"/>
      <c r="T801"/>
    </row>
    <row r="802" spans="1:20" ht="14.4" x14ac:dyDescent="0.3">
      <c r="A802">
        <v>793</v>
      </c>
      <c r="B802" s="1">
        <v>44199</v>
      </c>
      <c r="C802" t="s">
        <v>162</v>
      </c>
      <c r="D802" t="s">
        <v>261</v>
      </c>
      <c r="E802" t="s">
        <v>95</v>
      </c>
      <c r="F802" t="s">
        <v>85</v>
      </c>
      <c r="G802" s="45">
        <v>1.18</v>
      </c>
      <c r="H802" s="196">
        <v>20</v>
      </c>
      <c r="I802" s="196">
        <v>20</v>
      </c>
      <c r="J802" s="196">
        <v>3.6</v>
      </c>
      <c r="K802" s="196">
        <v>206.48</v>
      </c>
      <c r="L802" t="s">
        <v>60</v>
      </c>
      <c r="M802" s="44"/>
      <c r="N802" s="1"/>
      <c r="O802"/>
      <c r="P802"/>
      <c r="Q802" s="44"/>
      <c r="R802" s="1"/>
      <c r="S802"/>
      <c r="T802"/>
    </row>
    <row r="803" spans="1:20" ht="14.4" x14ac:dyDescent="0.3">
      <c r="A803">
        <v>794</v>
      </c>
      <c r="B803" s="1">
        <v>44199</v>
      </c>
      <c r="C803" t="s">
        <v>162</v>
      </c>
      <c r="D803" t="s">
        <v>261</v>
      </c>
      <c r="E803" t="s">
        <v>95</v>
      </c>
      <c r="F803" t="s">
        <v>85</v>
      </c>
      <c r="G803" s="45">
        <v>1.04</v>
      </c>
      <c r="H803" s="196">
        <v>7</v>
      </c>
      <c r="I803" s="196">
        <v>7</v>
      </c>
      <c r="J803" s="196">
        <v>0.28000000000000003</v>
      </c>
      <c r="K803" s="196">
        <v>206.76</v>
      </c>
      <c r="L803" t="s">
        <v>60</v>
      </c>
      <c r="M803" s="44"/>
      <c r="N803" s="1"/>
      <c r="O803"/>
      <c r="P803"/>
      <c r="Q803" s="44"/>
      <c r="R803" s="1"/>
      <c r="S803"/>
      <c r="T803"/>
    </row>
    <row r="804" spans="1:20" ht="14.4" x14ac:dyDescent="0.3">
      <c r="A804">
        <v>795</v>
      </c>
      <c r="B804" s="1">
        <v>44199</v>
      </c>
      <c r="C804" t="s">
        <v>162</v>
      </c>
      <c r="D804" t="s">
        <v>261</v>
      </c>
      <c r="E804" t="s">
        <v>95</v>
      </c>
      <c r="F804" t="s">
        <v>85</v>
      </c>
      <c r="G804" s="45">
        <v>1.17</v>
      </c>
      <c r="H804" s="196">
        <v>7</v>
      </c>
      <c r="I804" s="196">
        <v>7</v>
      </c>
      <c r="J804" s="196">
        <v>1.19</v>
      </c>
      <c r="K804" s="196">
        <v>207.95</v>
      </c>
      <c r="L804" t="s">
        <v>60</v>
      </c>
      <c r="M804" s="44"/>
      <c r="N804" s="1"/>
      <c r="O804"/>
      <c r="P804"/>
      <c r="Q804" s="44"/>
      <c r="R804" s="1"/>
      <c r="S804"/>
      <c r="T804"/>
    </row>
    <row r="805" spans="1:20" ht="14.4" x14ac:dyDescent="0.3">
      <c r="A805">
        <v>796</v>
      </c>
      <c r="B805" s="1">
        <v>44199</v>
      </c>
      <c r="C805" t="s">
        <v>162</v>
      </c>
      <c r="D805" t="s">
        <v>261</v>
      </c>
      <c r="E805" t="s">
        <v>95</v>
      </c>
      <c r="F805" t="s">
        <v>85</v>
      </c>
      <c r="G805" s="45">
        <v>1.06</v>
      </c>
      <c r="H805" s="196">
        <v>50</v>
      </c>
      <c r="I805" s="196">
        <v>50</v>
      </c>
      <c r="J805" s="196">
        <v>3</v>
      </c>
      <c r="K805" s="196">
        <v>210.95</v>
      </c>
      <c r="L805" t="s">
        <v>60</v>
      </c>
      <c r="M805" s="44"/>
      <c r="N805" s="1"/>
      <c r="O805"/>
      <c r="P805"/>
      <c r="Q805" s="44"/>
      <c r="R805" s="1"/>
      <c r="S805"/>
      <c r="T805"/>
    </row>
    <row r="806" spans="1:20" ht="14.4" x14ac:dyDescent="0.3">
      <c r="A806">
        <v>797</v>
      </c>
      <c r="B806" s="1">
        <v>44199</v>
      </c>
      <c r="C806" t="s">
        <v>162</v>
      </c>
      <c r="D806" t="s">
        <v>261</v>
      </c>
      <c r="E806" t="s">
        <v>112</v>
      </c>
      <c r="F806" t="s">
        <v>93</v>
      </c>
      <c r="G806" s="45">
        <v>1.0900000000000001</v>
      </c>
      <c r="H806" s="196">
        <v>10</v>
      </c>
      <c r="I806" s="196">
        <v>0.9</v>
      </c>
      <c r="J806" s="196">
        <v>-0.9</v>
      </c>
      <c r="K806" s="196">
        <v>210.05</v>
      </c>
      <c r="L806" t="s">
        <v>60</v>
      </c>
      <c r="M806" s="44"/>
      <c r="N806" s="1"/>
      <c r="O806"/>
      <c r="P806"/>
      <c r="Q806" s="44"/>
      <c r="R806" s="1"/>
      <c r="S806"/>
      <c r="T806"/>
    </row>
    <row r="807" spans="1:20" ht="14.4" x14ac:dyDescent="0.3">
      <c r="A807">
        <v>798</v>
      </c>
      <c r="B807" s="1">
        <v>44199</v>
      </c>
      <c r="C807" t="s">
        <v>162</v>
      </c>
      <c r="D807" t="s">
        <v>261</v>
      </c>
      <c r="E807" t="s">
        <v>112</v>
      </c>
      <c r="F807" t="s">
        <v>93</v>
      </c>
      <c r="G807" s="45">
        <v>1.1299999999999999</v>
      </c>
      <c r="H807" s="196">
        <v>7</v>
      </c>
      <c r="I807" s="196">
        <v>0.91</v>
      </c>
      <c r="J807" s="196">
        <v>-0.91</v>
      </c>
      <c r="K807" s="196">
        <v>209.14</v>
      </c>
      <c r="L807" t="s">
        <v>60</v>
      </c>
      <c r="M807" s="44"/>
      <c r="N807" s="1"/>
      <c r="O807"/>
      <c r="P807"/>
      <c r="Q807" s="44"/>
      <c r="R807" s="1"/>
      <c r="S807"/>
      <c r="T807"/>
    </row>
    <row r="808" spans="1:20" ht="14.4" x14ac:dyDescent="0.3">
      <c r="A808">
        <v>799</v>
      </c>
      <c r="B808" s="1">
        <v>44199</v>
      </c>
      <c r="C808" t="s">
        <v>162</v>
      </c>
      <c r="D808" t="s">
        <v>261</v>
      </c>
      <c r="E808" t="s">
        <v>112</v>
      </c>
      <c r="F808" t="s">
        <v>93</v>
      </c>
      <c r="G808" s="45">
        <v>1.07</v>
      </c>
      <c r="H808" s="196">
        <v>10.5</v>
      </c>
      <c r="I808" s="196">
        <v>0.74</v>
      </c>
      <c r="J808" s="196">
        <v>-0.74</v>
      </c>
      <c r="K808" s="196">
        <v>208.4</v>
      </c>
      <c r="L808" t="s">
        <v>60</v>
      </c>
      <c r="M808" s="44"/>
      <c r="N808" s="1"/>
      <c r="O808"/>
      <c r="P808"/>
      <c r="Q808" s="44"/>
      <c r="R808" s="1"/>
      <c r="S808"/>
      <c r="T808"/>
    </row>
    <row r="809" spans="1:20" ht="14.4" x14ac:dyDescent="0.3">
      <c r="A809">
        <v>800</v>
      </c>
      <c r="B809" s="1">
        <v>44199</v>
      </c>
      <c r="C809" t="s">
        <v>162</v>
      </c>
      <c r="D809" t="s">
        <v>261</v>
      </c>
      <c r="E809" t="s">
        <v>112</v>
      </c>
      <c r="F809" t="s">
        <v>93</v>
      </c>
      <c r="G809" s="45">
        <v>1.02</v>
      </c>
      <c r="H809" s="196">
        <v>50</v>
      </c>
      <c r="I809" s="196">
        <v>1</v>
      </c>
      <c r="J809" s="196">
        <v>-1</v>
      </c>
      <c r="K809" s="196">
        <v>207.4</v>
      </c>
      <c r="L809" t="s">
        <v>60</v>
      </c>
      <c r="M809" s="44"/>
      <c r="N809" s="1"/>
      <c r="O809"/>
      <c r="P809"/>
      <c r="Q809" s="44"/>
      <c r="R809" s="1"/>
      <c r="S809"/>
      <c r="T809"/>
    </row>
    <row r="810" spans="1:20" ht="14.4" x14ac:dyDescent="0.3">
      <c r="A810">
        <v>801</v>
      </c>
      <c r="B810" s="1">
        <v>44199</v>
      </c>
      <c r="C810" t="s">
        <v>162</v>
      </c>
      <c r="D810" t="s">
        <v>261</v>
      </c>
      <c r="E810" t="s">
        <v>95</v>
      </c>
      <c r="F810" t="s">
        <v>85</v>
      </c>
      <c r="G810" s="45">
        <v>1.02</v>
      </c>
      <c r="H810" s="196">
        <v>7</v>
      </c>
      <c r="I810" s="196">
        <v>7</v>
      </c>
      <c r="J810" s="196">
        <v>-0.05</v>
      </c>
      <c r="K810" s="196">
        <v>207.35</v>
      </c>
      <c r="L810" t="s">
        <v>60</v>
      </c>
      <c r="M810" s="44"/>
      <c r="N810" s="1"/>
      <c r="O810"/>
      <c r="P810"/>
      <c r="Q810" s="44"/>
      <c r="R810" s="1"/>
      <c r="S810"/>
      <c r="T810"/>
    </row>
    <row r="811" spans="1:20" ht="14.4" x14ac:dyDescent="0.3">
      <c r="A811">
        <v>802</v>
      </c>
      <c r="B811" s="1">
        <v>44199</v>
      </c>
      <c r="C811" t="s">
        <v>162</v>
      </c>
      <c r="D811" t="s">
        <v>261</v>
      </c>
      <c r="E811" t="s">
        <v>144</v>
      </c>
      <c r="F811" t="s">
        <v>93</v>
      </c>
      <c r="G811" s="45">
        <v>1.0900000000000001</v>
      </c>
      <c r="H811" s="196">
        <v>7.3</v>
      </c>
      <c r="I811" s="196">
        <v>0.66</v>
      </c>
      <c r="J811" s="196">
        <v>-0.66</v>
      </c>
      <c r="K811" s="196">
        <v>206.69</v>
      </c>
      <c r="L811" t="s">
        <v>142</v>
      </c>
      <c r="M811" s="44"/>
      <c r="N811" s="1"/>
      <c r="O811"/>
      <c r="P811"/>
      <c r="Q811" s="44"/>
      <c r="R811" s="1"/>
      <c r="S811"/>
      <c r="T811"/>
    </row>
    <row r="812" spans="1:20" ht="14.4" x14ac:dyDescent="0.3">
      <c r="A812">
        <v>803</v>
      </c>
      <c r="B812" s="1">
        <v>44199</v>
      </c>
      <c r="C812" t="s">
        <v>162</v>
      </c>
      <c r="D812" t="s">
        <v>261</v>
      </c>
      <c r="E812" t="s">
        <v>143</v>
      </c>
      <c r="F812" t="s">
        <v>85</v>
      </c>
      <c r="G812" s="45">
        <v>1.1399999999999999</v>
      </c>
      <c r="H812" s="196">
        <v>8</v>
      </c>
      <c r="I812" s="196">
        <v>8</v>
      </c>
      <c r="J812" s="196">
        <v>1.1200000000000001</v>
      </c>
      <c r="K812" s="196">
        <v>207.81</v>
      </c>
      <c r="L812" t="s">
        <v>142</v>
      </c>
      <c r="M812" s="44"/>
      <c r="N812" s="1"/>
      <c r="O812"/>
      <c r="P812"/>
      <c r="Q812" s="44"/>
      <c r="R812" s="1"/>
      <c r="S812"/>
      <c r="T812"/>
    </row>
    <row r="813" spans="1:20" ht="14.4" x14ac:dyDescent="0.3">
      <c r="A813">
        <v>804</v>
      </c>
      <c r="B813" s="1">
        <v>44199</v>
      </c>
      <c r="C813" t="s">
        <v>162</v>
      </c>
      <c r="D813" t="s">
        <v>261</v>
      </c>
      <c r="E813" t="s">
        <v>143</v>
      </c>
      <c r="F813" t="s">
        <v>85</v>
      </c>
      <c r="G813" s="45">
        <v>1.1499999999999999</v>
      </c>
      <c r="H813" s="196">
        <v>13.43</v>
      </c>
      <c r="I813" s="196">
        <v>13.43</v>
      </c>
      <c r="J813" s="196">
        <v>2.0099999999999998</v>
      </c>
      <c r="K813" s="196">
        <v>209.82</v>
      </c>
      <c r="L813" t="s">
        <v>142</v>
      </c>
      <c r="M813" s="44"/>
      <c r="N813" s="1"/>
      <c r="O813"/>
      <c r="P813"/>
      <c r="Q813" s="44"/>
      <c r="R813" s="1"/>
      <c r="S813"/>
      <c r="T813"/>
    </row>
    <row r="814" spans="1:20" ht="14.4" x14ac:dyDescent="0.3">
      <c r="A814">
        <v>805</v>
      </c>
      <c r="B814" s="1">
        <v>44199</v>
      </c>
      <c r="C814" t="s">
        <v>162</v>
      </c>
      <c r="D814" t="s">
        <v>261</v>
      </c>
      <c r="E814" t="s">
        <v>143</v>
      </c>
      <c r="F814" t="s">
        <v>85</v>
      </c>
      <c r="G814" s="45">
        <v>1.08</v>
      </c>
      <c r="H814" s="196">
        <v>7</v>
      </c>
      <c r="I814" s="196">
        <v>7</v>
      </c>
      <c r="J814" s="196">
        <v>0.56000000000000005</v>
      </c>
      <c r="K814" s="196">
        <v>210.38</v>
      </c>
      <c r="L814" t="s">
        <v>142</v>
      </c>
      <c r="M814" s="44"/>
      <c r="N814" s="1"/>
      <c r="O814"/>
      <c r="P814"/>
      <c r="Q814" s="44"/>
      <c r="R814" s="1"/>
      <c r="S814"/>
      <c r="T814"/>
    </row>
    <row r="815" spans="1:20" ht="14.4" x14ac:dyDescent="0.3">
      <c r="A815">
        <v>806</v>
      </c>
      <c r="B815" s="1">
        <v>44199</v>
      </c>
      <c r="C815" t="s">
        <v>162</v>
      </c>
      <c r="D815" t="s">
        <v>261</v>
      </c>
      <c r="E815" t="s">
        <v>144</v>
      </c>
      <c r="F815" t="s">
        <v>93</v>
      </c>
      <c r="G815" s="45">
        <v>1.1000000000000001</v>
      </c>
      <c r="H815" s="196">
        <v>14</v>
      </c>
      <c r="I815" s="196">
        <v>1.4</v>
      </c>
      <c r="J815" s="196">
        <v>-1.4</v>
      </c>
      <c r="K815" s="196">
        <v>208.98</v>
      </c>
      <c r="L815" t="s">
        <v>142</v>
      </c>
      <c r="M815" s="44"/>
      <c r="N815" s="1"/>
      <c r="O815"/>
      <c r="P815"/>
      <c r="Q815" s="44"/>
      <c r="R815" s="1"/>
      <c r="S815"/>
      <c r="T815"/>
    </row>
    <row r="816" spans="1:20" ht="14.4" x14ac:dyDescent="0.3">
      <c r="A816">
        <v>807</v>
      </c>
      <c r="B816" s="1">
        <v>44199</v>
      </c>
      <c r="C816" t="s">
        <v>162</v>
      </c>
      <c r="D816" t="s">
        <v>261</v>
      </c>
      <c r="E816" t="s">
        <v>144</v>
      </c>
      <c r="F816" t="s">
        <v>93</v>
      </c>
      <c r="G816" s="45">
        <v>1.05</v>
      </c>
      <c r="H816" s="196">
        <v>7.3</v>
      </c>
      <c r="I816" s="196">
        <v>0.37</v>
      </c>
      <c r="J816" s="196">
        <v>-0.42</v>
      </c>
      <c r="K816" s="196">
        <v>208.56</v>
      </c>
      <c r="L816" t="s">
        <v>142</v>
      </c>
      <c r="M816" s="44"/>
      <c r="N816" s="1"/>
      <c r="O816"/>
      <c r="P816"/>
      <c r="Q816" s="44"/>
      <c r="R816" s="1"/>
      <c r="S816"/>
      <c r="T816"/>
    </row>
    <row r="817" spans="1:20" ht="14.4" x14ac:dyDescent="0.3">
      <c r="A817">
        <v>808</v>
      </c>
      <c r="B817" s="1">
        <v>44199</v>
      </c>
      <c r="C817" t="s">
        <v>162</v>
      </c>
      <c r="D817" t="s">
        <v>261</v>
      </c>
      <c r="E817" t="s">
        <v>95</v>
      </c>
      <c r="F817" t="s">
        <v>85</v>
      </c>
      <c r="G817" s="45">
        <v>1.08</v>
      </c>
      <c r="H817" s="196">
        <v>11</v>
      </c>
      <c r="I817" s="196">
        <v>11</v>
      </c>
      <c r="J817" s="196">
        <v>0.88</v>
      </c>
      <c r="K817" s="196">
        <v>209.44</v>
      </c>
      <c r="L817" t="s">
        <v>75</v>
      </c>
      <c r="M817" s="44"/>
      <c r="N817" s="1"/>
      <c r="O817"/>
      <c r="P817"/>
      <c r="Q817" s="44"/>
      <c r="R817" s="1"/>
      <c r="S817"/>
      <c r="T817"/>
    </row>
    <row r="818" spans="1:20" ht="14.4" x14ac:dyDescent="0.3">
      <c r="A818">
        <v>809</v>
      </c>
      <c r="B818" s="1">
        <v>44199</v>
      </c>
      <c r="C818" t="s">
        <v>162</v>
      </c>
      <c r="D818" t="s">
        <v>261</v>
      </c>
      <c r="E818" t="s">
        <v>149</v>
      </c>
      <c r="F818" t="s">
        <v>93</v>
      </c>
      <c r="G818" s="45">
        <v>1.04</v>
      </c>
      <c r="H818" s="196">
        <v>11.42</v>
      </c>
      <c r="I818" s="196">
        <v>0.46</v>
      </c>
      <c r="J818" s="196">
        <v>-0.48</v>
      </c>
      <c r="K818" s="196">
        <v>208.96</v>
      </c>
      <c r="L818" t="s">
        <v>75</v>
      </c>
      <c r="M818" s="44"/>
      <c r="N818" s="1"/>
      <c r="O818"/>
      <c r="P818"/>
      <c r="Q818" s="44"/>
      <c r="R818" s="1"/>
      <c r="S818"/>
      <c r="T818"/>
    </row>
    <row r="819" spans="1:20" ht="14.4" x14ac:dyDescent="0.3">
      <c r="A819">
        <v>810</v>
      </c>
      <c r="B819" s="1">
        <v>44199</v>
      </c>
      <c r="C819" t="s">
        <v>162</v>
      </c>
      <c r="D819" t="s">
        <v>261</v>
      </c>
      <c r="E819" t="s">
        <v>129</v>
      </c>
      <c r="F819" t="s">
        <v>93</v>
      </c>
      <c r="G819" s="45">
        <v>1.2</v>
      </c>
      <c r="H819" s="196">
        <v>7.01</v>
      </c>
      <c r="I819" s="196">
        <v>1.4</v>
      </c>
      <c r="J819" s="196">
        <v>-1.4</v>
      </c>
      <c r="K819" s="196">
        <v>207.56</v>
      </c>
      <c r="L819" t="s">
        <v>57</v>
      </c>
      <c r="M819" s="44"/>
      <c r="N819" s="1"/>
      <c r="O819"/>
      <c r="P819"/>
      <c r="Q819" s="44"/>
      <c r="R819" s="1"/>
      <c r="S819"/>
      <c r="T819"/>
    </row>
    <row r="820" spans="1:20" ht="14.4" x14ac:dyDescent="0.3">
      <c r="A820">
        <v>811</v>
      </c>
      <c r="B820" s="1">
        <v>44199</v>
      </c>
      <c r="C820" t="s">
        <v>162</v>
      </c>
      <c r="D820" t="s">
        <v>261</v>
      </c>
      <c r="E820" t="s">
        <v>127</v>
      </c>
      <c r="F820" t="s">
        <v>85</v>
      </c>
      <c r="G820" s="45">
        <v>1.25</v>
      </c>
      <c r="H820" s="196">
        <v>7</v>
      </c>
      <c r="I820" s="196">
        <v>7</v>
      </c>
      <c r="J820" s="196">
        <v>1.74</v>
      </c>
      <c r="K820" s="196">
        <v>209.3</v>
      </c>
      <c r="L820" t="s">
        <v>57</v>
      </c>
      <c r="M820" s="44"/>
      <c r="N820" s="1"/>
      <c r="O820"/>
      <c r="P820"/>
      <c r="Q820" s="44"/>
      <c r="R820" s="1"/>
      <c r="S820"/>
      <c r="T820"/>
    </row>
    <row r="821" spans="1:20" ht="14.4" x14ac:dyDescent="0.3">
      <c r="A821">
        <v>812</v>
      </c>
      <c r="B821" s="1">
        <v>44199</v>
      </c>
      <c r="C821" t="s">
        <v>168</v>
      </c>
      <c r="D821" t="s">
        <v>262</v>
      </c>
      <c r="E821" t="s">
        <v>112</v>
      </c>
      <c r="F821" t="s">
        <v>93</v>
      </c>
      <c r="G821" s="45">
        <v>1.03</v>
      </c>
      <c r="H821" s="196">
        <v>100.4</v>
      </c>
      <c r="I821" s="196">
        <v>3.01</v>
      </c>
      <c r="J821" s="196">
        <v>-3.01</v>
      </c>
      <c r="K821" s="196">
        <v>206.29</v>
      </c>
      <c r="L821" t="s">
        <v>60</v>
      </c>
      <c r="M821" s="44"/>
      <c r="N821" s="1"/>
      <c r="O821"/>
      <c r="P821"/>
      <c r="Q821" s="44"/>
      <c r="R821" s="1"/>
      <c r="S821"/>
      <c r="T821"/>
    </row>
    <row r="822" spans="1:20" ht="14.4" x14ac:dyDescent="0.3">
      <c r="A822">
        <v>813</v>
      </c>
      <c r="B822" s="1">
        <v>44199</v>
      </c>
      <c r="C822" t="s">
        <v>168</v>
      </c>
      <c r="D822" t="s">
        <v>262</v>
      </c>
      <c r="E822" t="s">
        <v>95</v>
      </c>
      <c r="F822" t="s">
        <v>85</v>
      </c>
      <c r="G822" s="45">
        <v>1.07</v>
      </c>
      <c r="H822" s="196">
        <v>100</v>
      </c>
      <c r="I822" s="196">
        <v>100</v>
      </c>
      <c r="J822" s="196">
        <v>6.84</v>
      </c>
      <c r="K822" s="196">
        <v>213.13</v>
      </c>
      <c r="L822" t="s">
        <v>60</v>
      </c>
      <c r="M822" s="44"/>
      <c r="N822" s="1"/>
      <c r="O822"/>
      <c r="P822"/>
      <c r="Q822" s="44"/>
      <c r="R822" s="1"/>
      <c r="S822"/>
      <c r="T822"/>
    </row>
    <row r="823" spans="1:20" ht="14.4" x14ac:dyDescent="0.3">
      <c r="A823">
        <v>814</v>
      </c>
      <c r="B823" s="1">
        <v>44199</v>
      </c>
      <c r="C823" t="s">
        <v>168</v>
      </c>
      <c r="D823" t="s">
        <v>263</v>
      </c>
      <c r="E823" t="s">
        <v>112</v>
      </c>
      <c r="F823" t="s">
        <v>93</v>
      </c>
      <c r="G823" s="45">
        <v>1.03</v>
      </c>
      <c r="H823" s="196">
        <v>11.27</v>
      </c>
      <c r="I823" s="196">
        <v>0.34</v>
      </c>
      <c r="J823" s="196">
        <v>-0.34</v>
      </c>
      <c r="K823" s="196">
        <v>212.79</v>
      </c>
      <c r="L823" t="s">
        <v>60</v>
      </c>
      <c r="M823" s="44"/>
      <c r="N823" s="1"/>
      <c r="O823"/>
      <c r="P823"/>
      <c r="Q823" s="44"/>
      <c r="R823" s="1"/>
      <c r="S823"/>
      <c r="T823"/>
    </row>
    <row r="824" spans="1:20" ht="14.4" x14ac:dyDescent="0.3">
      <c r="A824">
        <v>815</v>
      </c>
      <c r="B824" s="1">
        <v>44199</v>
      </c>
      <c r="C824" t="s">
        <v>168</v>
      </c>
      <c r="D824" t="s">
        <v>263</v>
      </c>
      <c r="E824" t="s">
        <v>112</v>
      </c>
      <c r="F824" t="s">
        <v>93</v>
      </c>
      <c r="G824" s="45">
        <v>1.02</v>
      </c>
      <c r="H824" s="196">
        <v>89.73</v>
      </c>
      <c r="I824" s="196">
        <v>1.79</v>
      </c>
      <c r="J824" s="196">
        <v>-1.79</v>
      </c>
      <c r="K824" s="196">
        <v>211</v>
      </c>
      <c r="L824" t="s">
        <v>60</v>
      </c>
      <c r="M824" s="44"/>
      <c r="N824" s="1"/>
      <c r="O824"/>
      <c r="P824"/>
      <c r="Q824" s="44"/>
      <c r="R824" s="1"/>
      <c r="S824"/>
      <c r="T824"/>
    </row>
    <row r="825" spans="1:20" ht="14.4" x14ac:dyDescent="0.3">
      <c r="A825">
        <v>816</v>
      </c>
      <c r="B825" s="1">
        <v>44199</v>
      </c>
      <c r="C825" t="s">
        <v>168</v>
      </c>
      <c r="D825" t="s">
        <v>263</v>
      </c>
      <c r="E825" t="s">
        <v>95</v>
      </c>
      <c r="F825" t="s">
        <v>85</v>
      </c>
      <c r="G825" s="45">
        <v>1.07</v>
      </c>
      <c r="H825" s="196">
        <v>100</v>
      </c>
      <c r="I825" s="196">
        <v>100</v>
      </c>
      <c r="J825" s="196">
        <v>6.81</v>
      </c>
      <c r="K825" s="196">
        <v>217.81</v>
      </c>
      <c r="L825" t="s">
        <v>60</v>
      </c>
      <c r="M825" s="44"/>
      <c r="N825" s="1"/>
      <c r="O825"/>
      <c r="P825"/>
      <c r="Q825" s="44"/>
      <c r="R825" s="1"/>
      <c r="S825"/>
      <c r="T825"/>
    </row>
    <row r="826" spans="1:20" ht="14.4" x14ac:dyDescent="0.3">
      <c r="A826">
        <v>817</v>
      </c>
      <c r="B826" s="1">
        <v>44199</v>
      </c>
      <c r="C826" t="s">
        <v>168</v>
      </c>
      <c r="D826" t="s">
        <v>263</v>
      </c>
      <c r="E826" t="s">
        <v>112</v>
      </c>
      <c r="F826" t="s">
        <v>93</v>
      </c>
      <c r="G826" s="45">
        <v>1.1599999999999999</v>
      </c>
      <c r="H826" s="196">
        <v>20.5</v>
      </c>
      <c r="I826" s="196">
        <v>3.28</v>
      </c>
      <c r="J826" s="196">
        <v>-3.28</v>
      </c>
      <c r="K826" s="196">
        <v>214.53</v>
      </c>
      <c r="L826" t="s">
        <v>75</v>
      </c>
      <c r="M826" s="44"/>
      <c r="N826" s="1"/>
      <c r="O826"/>
      <c r="P826"/>
      <c r="Q826" s="44"/>
      <c r="R826" s="1"/>
      <c r="S826"/>
      <c r="T826"/>
    </row>
    <row r="827" spans="1:20" ht="14.4" x14ac:dyDescent="0.3">
      <c r="A827">
        <v>818</v>
      </c>
      <c r="B827" s="1">
        <v>44199</v>
      </c>
      <c r="C827" t="s">
        <v>168</v>
      </c>
      <c r="D827" t="s">
        <v>263</v>
      </c>
      <c r="E827" t="s">
        <v>95</v>
      </c>
      <c r="F827" t="s">
        <v>85</v>
      </c>
      <c r="G827" s="45">
        <v>1.21</v>
      </c>
      <c r="H827" s="196">
        <v>50</v>
      </c>
      <c r="I827" s="196">
        <v>50</v>
      </c>
      <c r="J827" s="196">
        <v>10.5</v>
      </c>
      <c r="K827" s="196">
        <v>225.03</v>
      </c>
      <c r="L827" t="s">
        <v>75</v>
      </c>
      <c r="M827" s="44"/>
      <c r="N827" s="1"/>
      <c r="O827"/>
      <c r="P827"/>
      <c r="Q827" s="44"/>
      <c r="R827" s="1"/>
      <c r="S827"/>
      <c r="T827"/>
    </row>
    <row r="828" spans="1:20" ht="14.4" x14ac:dyDescent="0.3">
      <c r="A828">
        <v>819</v>
      </c>
      <c r="B828" s="1">
        <v>44199</v>
      </c>
      <c r="C828" t="s">
        <v>168</v>
      </c>
      <c r="D828" t="s">
        <v>263</v>
      </c>
      <c r="E828" t="s">
        <v>112</v>
      </c>
      <c r="F828" t="s">
        <v>93</v>
      </c>
      <c r="G828" s="45">
        <v>1.18</v>
      </c>
      <c r="H828" s="196">
        <v>30</v>
      </c>
      <c r="I828" s="196">
        <v>5.4</v>
      </c>
      <c r="J828" s="196">
        <v>-5.47</v>
      </c>
      <c r="K828" s="196">
        <v>219.56</v>
      </c>
      <c r="L828" t="s">
        <v>75</v>
      </c>
      <c r="M828" s="44"/>
      <c r="N828" s="1"/>
      <c r="O828"/>
      <c r="P828"/>
      <c r="Q828" s="44"/>
      <c r="R828" s="1"/>
      <c r="S828"/>
      <c r="T828"/>
    </row>
    <row r="829" spans="1:20" ht="14.4" x14ac:dyDescent="0.3">
      <c r="A829">
        <v>820</v>
      </c>
      <c r="B829" s="1">
        <v>44199</v>
      </c>
      <c r="C829" t="s">
        <v>168</v>
      </c>
      <c r="D829" t="s">
        <v>263</v>
      </c>
      <c r="E829" t="s">
        <v>94</v>
      </c>
      <c r="F829" t="s">
        <v>93</v>
      </c>
      <c r="G829" s="45">
        <v>1.03</v>
      </c>
      <c r="H829" s="196">
        <v>101</v>
      </c>
      <c r="I829" s="196">
        <v>3.03</v>
      </c>
      <c r="J829" s="196">
        <v>-3.03</v>
      </c>
      <c r="K829" s="196">
        <v>216.53</v>
      </c>
      <c r="L829" t="s">
        <v>77</v>
      </c>
      <c r="M829" s="44"/>
      <c r="N829" s="1"/>
      <c r="O829"/>
      <c r="P829"/>
      <c r="Q829" s="44"/>
      <c r="R829" s="1"/>
      <c r="S829"/>
      <c r="T829"/>
    </row>
    <row r="830" spans="1:20" ht="14.4" x14ac:dyDescent="0.3">
      <c r="A830">
        <v>821</v>
      </c>
      <c r="B830" s="1">
        <v>44199</v>
      </c>
      <c r="C830" t="s">
        <v>168</v>
      </c>
      <c r="D830" t="s">
        <v>263</v>
      </c>
      <c r="E830" t="s">
        <v>94</v>
      </c>
      <c r="F830" t="s">
        <v>93</v>
      </c>
      <c r="G830" s="45">
        <v>1.04</v>
      </c>
      <c r="H830" s="196">
        <v>50</v>
      </c>
      <c r="I830" s="196">
        <v>2</v>
      </c>
      <c r="J830" s="196">
        <v>-2</v>
      </c>
      <c r="K830" s="196">
        <v>214.53</v>
      </c>
      <c r="L830" t="s">
        <v>77</v>
      </c>
      <c r="M830" s="44"/>
      <c r="N830" s="1"/>
      <c r="O830"/>
      <c r="P830"/>
      <c r="Q830" s="44"/>
      <c r="R830" s="1"/>
      <c r="S830"/>
      <c r="T830"/>
    </row>
    <row r="831" spans="1:20" ht="14.4" x14ac:dyDescent="0.3">
      <c r="A831">
        <v>822</v>
      </c>
      <c r="B831" s="1">
        <v>44199</v>
      </c>
      <c r="C831" t="s">
        <v>168</v>
      </c>
      <c r="D831" t="s">
        <v>263</v>
      </c>
      <c r="E831" t="s">
        <v>113</v>
      </c>
      <c r="F831" t="s">
        <v>85</v>
      </c>
      <c r="G831" s="45">
        <v>1.05</v>
      </c>
      <c r="H831" s="196">
        <v>100</v>
      </c>
      <c r="I831" s="196">
        <v>100</v>
      </c>
      <c r="J831" s="196">
        <v>5</v>
      </c>
      <c r="K831" s="196">
        <v>219.53</v>
      </c>
      <c r="L831" t="s">
        <v>77</v>
      </c>
      <c r="M831" s="44"/>
      <c r="N831" s="1"/>
      <c r="O831"/>
      <c r="P831"/>
      <c r="Q831" s="44"/>
      <c r="R831" s="1"/>
      <c r="S831"/>
      <c r="T831"/>
    </row>
    <row r="832" spans="1:20" ht="14.4" x14ac:dyDescent="0.3">
      <c r="A832">
        <v>823</v>
      </c>
      <c r="B832" s="1">
        <v>44199</v>
      </c>
      <c r="C832" t="s">
        <v>168</v>
      </c>
      <c r="D832" t="s">
        <v>263</v>
      </c>
      <c r="E832" t="s">
        <v>113</v>
      </c>
      <c r="F832" t="s">
        <v>85</v>
      </c>
      <c r="G832" s="45">
        <v>1.06</v>
      </c>
      <c r="H832" s="196">
        <v>50</v>
      </c>
      <c r="I832" s="196">
        <v>50</v>
      </c>
      <c r="J832" s="196">
        <v>2.88</v>
      </c>
      <c r="K832" s="196">
        <v>222.41</v>
      </c>
      <c r="L832" t="s">
        <v>77</v>
      </c>
      <c r="M832" s="44"/>
      <c r="N832" s="1"/>
      <c r="O832"/>
      <c r="P832"/>
      <c r="Q832" s="44"/>
      <c r="R832" s="1"/>
      <c r="S832"/>
      <c r="T832"/>
    </row>
    <row r="833" spans="1:20" ht="14.4" x14ac:dyDescent="0.3">
      <c r="A833">
        <v>824</v>
      </c>
      <c r="B833" s="1">
        <v>44200</v>
      </c>
      <c r="C833" t="s">
        <v>286</v>
      </c>
      <c r="D833" t="s">
        <v>287</v>
      </c>
      <c r="E833" t="s">
        <v>113</v>
      </c>
      <c r="F833" t="s">
        <v>85</v>
      </c>
      <c r="G833" s="45">
        <v>1.02</v>
      </c>
      <c r="H833" s="196">
        <v>100</v>
      </c>
      <c r="I833" s="196">
        <v>100</v>
      </c>
      <c r="J833" s="196">
        <v>1.92</v>
      </c>
      <c r="K833" s="196">
        <v>224.33</v>
      </c>
      <c r="L833" t="s">
        <v>77</v>
      </c>
      <c r="M833" s="44"/>
      <c r="N833" s="1"/>
      <c r="O833"/>
      <c r="P833"/>
      <c r="Q833" s="44"/>
      <c r="R833" s="1"/>
      <c r="S833"/>
      <c r="T833"/>
    </row>
    <row r="834" spans="1:20" ht="14.4" x14ac:dyDescent="0.3">
      <c r="A834">
        <v>825</v>
      </c>
      <c r="B834" s="1">
        <v>44200</v>
      </c>
      <c r="C834" t="s">
        <v>286</v>
      </c>
      <c r="D834" t="s">
        <v>287</v>
      </c>
      <c r="E834" t="s">
        <v>95</v>
      </c>
      <c r="F834" t="s">
        <v>85</v>
      </c>
      <c r="G834" s="45">
        <v>1.06</v>
      </c>
      <c r="H834" s="196">
        <v>30</v>
      </c>
      <c r="I834" s="196">
        <v>30</v>
      </c>
      <c r="J834" s="196">
        <v>1.73</v>
      </c>
      <c r="K834" s="196">
        <v>226.06</v>
      </c>
      <c r="L834" t="s">
        <v>75</v>
      </c>
      <c r="M834" s="44"/>
      <c r="N834" s="1"/>
      <c r="O834"/>
      <c r="P834"/>
      <c r="Q834" s="44"/>
      <c r="R834" s="1"/>
      <c r="S834"/>
      <c r="T834"/>
    </row>
    <row r="835" spans="1:20" ht="14.4" x14ac:dyDescent="0.3">
      <c r="A835">
        <v>826</v>
      </c>
      <c r="B835" s="1">
        <v>44200</v>
      </c>
      <c r="C835" t="s">
        <v>284</v>
      </c>
      <c r="D835" t="s">
        <v>288</v>
      </c>
      <c r="E835" t="s">
        <v>97</v>
      </c>
      <c r="F835" t="s">
        <v>85</v>
      </c>
      <c r="G835" s="45">
        <v>1.06</v>
      </c>
      <c r="H835" s="196">
        <v>10</v>
      </c>
      <c r="I835" s="196">
        <v>10</v>
      </c>
      <c r="J835" s="196">
        <v>0.6</v>
      </c>
      <c r="K835" s="196">
        <v>226.66</v>
      </c>
      <c r="L835" t="s">
        <v>79</v>
      </c>
      <c r="M835" s="44"/>
      <c r="N835" s="1"/>
      <c r="O835"/>
      <c r="P835"/>
      <c r="Q835" s="44"/>
      <c r="R835" s="1"/>
      <c r="S835"/>
      <c r="T835"/>
    </row>
    <row r="836" spans="1:20" ht="14.4" x14ac:dyDescent="0.3">
      <c r="A836">
        <v>827</v>
      </c>
      <c r="B836" s="1">
        <v>44200</v>
      </c>
      <c r="C836" t="s">
        <v>284</v>
      </c>
      <c r="D836" t="s">
        <v>288</v>
      </c>
      <c r="E836" t="s">
        <v>98</v>
      </c>
      <c r="F836" t="s">
        <v>93</v>
      </c>
      <c r="G836" s="45">
        <v>1.04</v>
      </c>
      <c r="H836" s="196">
        <v>20</v>
      </c>
      <c r="I836" s="196">
        <v>0.8</v>
      </c>
      <c r="J836" s="196">
        <v>-0.8</v>
      </c>
      <c r="K836" s="196">
        <v>225.86</v>
      </c>
      <c r="L836" t="s">
        <v>79</v>
      </c>
      <c r="M836" s="44"/>
      <c r="N836" s="1"/>
      <c r="O836"/>
      <c r="P836"/>
      <c r="Q836" s="44"/>
      <c r="R836" s="1"/>
      <c r="S836"/>
      <c r="T836"/>
    </row>
    <row r="837" spans="1:20" ht="14.4" x14ac:dyDescent="0.3">
      <c r="A837">
        <v>828</v>
      </c>
      <c r="B837" s="1">
        <v>44200</v>
      </c>
      <c r="C837" t="s">
        <v>284</v>
      </c>
      <c r="D837" t="s">
        <v>288</v>
      </c>
      <c r="E837" t="s">
        <v>97</v>
      </c>
      <c r="F837" t="s">
        <v>85</v>
      </c>
      <c r="G837" s="45">
        <v>1.08</v>
      </c>
      <c r="H837" s="196">
        <v>7</v>
      </c>
      <c r="I837" s="196">
        <v>7</v>
      </c>
      <c r="J837" s="196">
        <v>0.56000000000000005</v>
      </c>
      <c r="K837" s="196">
        <v>226.42</v>
      </c>
      <c r="L837" t="s">
        <v>79</v>
      </c>
      <c r="M837" s="44"/>
      <c r="N837" s="1"/>
      <c r="O837"/>
      <c r="P837"/>
      <c r="Q837" s="44"/>
      <c r="R837" s="1"/>
      <c r="S837"/>
      <c r="T837"/>
    </row>
    <row r="838" spans="1:20" ht="14.4" x14ac:dyDescent="0.3">
      <c r="A838">
        <v>829</v>
      </c>
      <c r="B838" s="1">
        <v>44200</v>
      </c>
      <c r="C838" t="s">
        <v>284</v>
      </c>
      <c r="D838" t="s">
        <v>288</v>
      </c>
      <c r="E838" t="s">
        <v>152</v>
      </c>
      <c r="F838" t="s">
        <v>93</v>
      </c>
      <c r="G838" s="45">
        <v>1.01</v>
      </c>
      <c r="H838" s="196">
        <v>50.48</v>
      </c>
      <c r="I838" s="196">
        <v>0.5</v>
      </c>
      <c r="J838" s="196">
        <v>-0.5</v>
      </c>
      <c r="K838" s="196">
        <v>225.92</v>
      </c>
      <c r="L838" t="s">
        <v>79</v>
      </c>
      <c r="M838" s="44"/>
      <c r="N838" s="1"/>
      <c r="O838"/>
      <c r="P838"/>
      <c r="Q838" s="44"/>
      <c r="R838" s="1"/>
      <c r="S838"/>
      <c r="T838"/>
    </row>
    <row r="839" spans="1:20" ht="14.4" x14ac:dyDescent="0.3">
      <c r="A839">
        <v>830</v>
      </c>
      <c r="B839" s="1">
        <v>44200</v>
      </c>
      <c r="C839" t="s">
        <v>284</v>
      </c>
      <c r="D839" t="s">
        <v>288</v>
      </c>
      <c r="E839" t="s">
        <v>98</v>
      </c>
      <c r="F839" t="s">
        <v>93</v>
      </c>
      <c r="G839" s="45">
        <v>1.02</v>
      </c>
      <c r="H839" s="196">
        <v>50</v>
      </c>
      <c r="I839" s="196">
        <v>1</v>
      </c>
      <c r="J839" s="196">
        <v>-1</v>
      </c>
      <c r="K839" s="196">
        <v>224.92</v>
      </c>
      <c r="L839" t="s">
        <v>79</v>
      </c>
      <c r="M839" s="44"/>
      <c r="N839" s="1"/>
      <c r="O839"/>
      <c r="P839"/>
      <c r="Q839" s="44"/>
      <c r="R839" s="1"/>
      <c r="S839"/>
      <c r="T839"/>
    </row>
    <row r="840" spans="1:20" ht="14.4" x14ac:dyDescent="0.3">
      <c r="A840">
        <v>831</v>
      </c>
      <c r="B840" s="1">
        <v>44200</v>
      </c>
      <c r="C840" t="s">
        <v>284</v>
      </c>
      <c r="D840" t="s">
        <v>288</v>
      </c>
      <c r="E840" t="s">
        <v>98</v>
      </c>
      <c r="F840" t="s">
        <v>93</v>
      </c>
      <c r="G840" s="45">
        <v>1.04</v>
      </c>
      <c r="H840" s="196">
        <v>10</v>
      </c>
      <c r="I840" s="196">
        <v>0.4</v>
      </c>
      <c r="J840" s="196">
        <v>-0.4</v>
      </c>
      <c r="K840" s="196">
        <v>224.52</v>
      </c>
      <c r="L840" t="s">
        <v>79</v>
      </c>
      <c r="M840" s="44"/>
      <c r="N840" s="1"/>
      <c r="O840"/>
      <c r="P840"/>
      <c r="Q840" s="44"/>
      <c r="R840" s="1"/>
      <c r="S840"/>
      <c r="T840"/>
    </row>
    <row r="841" spans="1:20" ht="14.4" x14ac:dyDescent="0.3">
      <c r="A841">
        <v>832</v>
      </c>
      <c r="B841" s="1">
        <v>44200</v>
      </c>
      <c r="C841" t="s">
        <v>284</v>
      </c>
      <c r="D841" t="s">
        <v>288</v>
      </c>
      <c r="E841" t="s">
        <v>97</v>
      </c>
      <c r="F841" t="s">
        <v>85</v>
      </c>
      <c r="G841" s="45">
        <v>1.1100000000000001</v>
      </c>
      <c r="H841" s="196">
        <v>100</v>
      </c>
      <c r="I841" s="196">
        <v>100</v>
      </c>
      <c r="J841" s="196">
        <v>11</v>
      </c>
      <c r="K841" s="196">
        <v>235.52</v>
      </c>
      <c r="L841" t="s">
        <v>79</v>
      </c>
      <c r="M841" s="44"/>
      <c r="N841" s="1"/>
      <c r="O841"/>
      <c r="P841"/>
      <c r="Q841" s="44"/>
      <c r="R841" s="1"/>
      <c r="S841"/>
      <c r="T841"/>
    </row>
    <row r="842" spans="1:20" ht="14.4" x14ac:dyDescent="0.3">
      <c r="A842">
        <v>833</v>
      </c>
      <c r="B842" s="1">
        <v>44200</v>
      </c>
      <c r="C842" t="s">
        <v>284</v>
      </c>
      <c r="D842" t="s">
        <v>288</v>
      </c>
      <c r="E842" t="s">
        <v>97</v>
      </c>
      <c r="F842" t="s">
        <v>85</v>
      </c>
      <c r="G842" s="45">
        <v>1.07</v>
      </c>
      <c r="H842" s="196">
        <v>3.77</v>
      </c>
      <c r="I842" s="196">
        <v>3.77</v>
      </c>
      <c r="J842" s="196">
        <v>-0.13</v>
      </c>
      <c r="K842" s="196">
        <v>235.39</v>
      </c>
      <c r="L842" t="s">
        <v>79</v>
      </c>
      <c r="M842" s="44"/>
      <c r="N842" s="1"/>
      <c r="O842"/>
      <c r="P842"/>
      <c r="Q842" s="44"/>
      <c r="R842" s="1"/>
      <c r="S842"/>
      <c r="T842"/>
    </row>
    <row r="843" spans="1:20" ht="14.4" x14ac:dyDescent="0.3">
      <c r="A843">
        <v>834</v>
      </c>
      <c r="B843" s="1">
        <v>44200</v>
      </c>
      <c r="C843" t="s">
        <v>284</v>
      </c>
      <c r="D843" t="s">
        <v>288</v>
      </c>
      <c r="E843" t="s">
        <v>94</v>
      </c>
      <c r="F843" t="s">
        <v>93</v>
      </c>
      <c r="G843" s="45">
        <v>1.1399999999999999</v>
      </c>
      <c r="H843" s="196">
        <v>7</v>
      </c>
      <c r="I843" s="196">
        <v>0.98</v>
      </c>
      <c r="J843" s="196">
        <v>-0.98</v>
      </c>
      <c r="K843" s="196">
        <v>234.41</v>
      </c>
      <c r="L843" t="s">
        <v>77</v>
      </c>
      <c r="M843" s="44"/>
      <c r="N843" s="1"/>
      <c r="O843"/>
      <c r="P843"/>
      <c r="Q843" s="44"/>
      <c r="R843" s="1"/>
      <c r="S843"/>
      <c r="T843"/>
    </row>
    <row r="844" spans="1:20" ht="14.4" x14ac:dyDescent="0.3">
      <c r="A844">
        <v>835</v>
      </c>
      <c r="B844" s="1">
        <v>44200</v>
      </c>
      <c r="C844" t="s">
        <v>284</v>
      </c>
      <c r="D844" t="s">
        <v>288</v>
      </c>
      <c r="E844" t="s">
        <v>113</v>
      </c>
      <c r="F844" t="s">
        <v>85</v>
      </c>
      <c r="G844" s="45">
        <v>1.22</v>
      </c>
      <c r="H844" s="196">
        <v>7</v>
      </c>
      <c r="I844" s="196">
        <v>7</v>
      </c>
      <c r="J844" s="196">
        <v>1.52</v>
      </c>
      <c r="K844" s="196">
        <v>235.93</v>
      </c>
      <c r="L844" t="s">
        <v>77</v>
      </c>
      <c r="M844" s="44"/>
      <c r="N844" s="1"/>
      <c r="O844"/>
      <c r="P844"/>
      <c r="Q844" s="44"/>
      <c r="R844" s="1"/>
      <c r="S844"/>
      <c r="T844"/>
    </row>
    <row r="845" spans="1:20" ht="14.4" x14ac:dyDescent="0.3">
      <c r="A845">
        <v>836</v>
      </c>
      <c r="B845" s="1">
        <v>44200</v>
      </c>
      <c r="C845" t="s">
        <v>282</v>
      </c>
      <c r="D845" t="s">
        <v>289</v>
      </c>
      <c r="E845" t="s">
        <v>113</v>
      </c>
      <c r="F845" t="s">
        <v>85</v>
      </c>
      <c r="G845" s="45">
        <v>1.2</v>
      </c>
      <c r="H845" s="196">
        <v>50</v>
      </c>
      <c r="I845" s="196">
        <v>50</v>
      </c>
      <c r="J845" s="196">
        <v>10</v>
      </c>
      <c r="K845" s="196">
        <v>245.93</v>
      </c>
      <c r="L845" t="s">
        <v>77</v>
      </c>
      <c r="M845" s="44"/>
      <c r="N845" s="1"/>
      <c r="O845"/>
      <c r="P845"/>
      <c r="Q845" s="44"/>
      <c r="R845" s="1"/>
      <c r="S845"/>
      <c r="T845"/>
    </row>
    <row r="846" spans="1:20" ht="14.4" x14ac:dyDescent="0.3">
      <c r="A846">
        <v>837</v>
      </c>
      <c r="B846" s="1">
        <v>44200</v>
      </c>
      <c r="C846" t="s">
        <v>282</v>
      </c>
      <c r="D846" t="s">
        <v>289</v>
      </c>
      <c r="E846" t="s">
        <v>94</v>
      </c>
      <c r="F846" t="s">
        <v>93</v>
      </c>
      <c r="G846" s="45">
        <v>1.1200000000000001</v>
      </c>
      <c r="H846" s="196">
        <v>5.69</v>
      </c>
      <c r="I846" s="196">
        <v>0.68</v>
      </c>
      <c r="J846" s="196">
        <v>-0.68</v>
      </c>
      <c r="K846" s="196">
        <v>245.25</v>
      </c>
      <c r="L846" t="s">
        <v>77</v>
      </c>
      <c r="M846" s="44"/>
      <c r="N846" s="1"/>
      <c r="O846"/>
      <c r="P846"/>
      <c r="Q846" s="44"/>
      <c r="R846" s="1"/>
      <c r="S846"/>
      <c r="T846"/>
    </row>
    <row r="847" spans="1:20" ht="14.4" x14ac:dyDescent="0.3">
      <c r="A847">
        <v>838</v>
      </c>
      <c r="B847" s="1">
        <v>44200</v>
      </c>
      <c r="C847" t="s">
        <v>282</v>
      </c>
      <c r="D847" t="s">
        <v>289</v>
      </c>
      <c r="E847" t="s">
        <v>113</v>
      </c>
      <c r="F847" t="s">
        <v>85</v>
      </c>
      <c r="G847" s="45">
        <v>1.18</v>
      </c>
      <c r="H847" s="196">
        <v>3.76</v>
      </c>
      <c r="I847" s="196">
        <v>3.76</v>
      </c>
      <c r="J847" s="196">
        <v>0.68</v>
      </c>
      <c r="K847" s="196">
        <v>245.93</v>
      </c>
      <c r="L847" t="s">
        <v>77</v>
      </c>
      <c r="M847" s="44"/>
      <c r="N847" s="1"/>
      <c r="O847"/>
      <c r="P847"/>
      <c r="Q847" s="44"/>
      <c r="R847" s="1"/>
      <c r="S847"/>
      <c r="T847"/>
    </row>
    <row r="848" spans="1:20" ht="14.4" x14ac:dyDescent="0.3">
      <c r="A848">
        <v>839</v>
      </c>
      <c r="B848" s="1">
        <v>44200</v>
      </c>
      <c r="C848" t="s">
        <v>282</v>
      </c>
      <c r="D848" t="s">
        <v>289</v>
      </c>
      <c r="E848" t="s">
        <v>94</v>
      </c>
      <c r="F848" t="s">
        <v>93</v>
      </c>
      <c r="G848" s="45">
        <v>1.1100000000000001</v>
      </c>
      <c r="H848" s="196">
        <v>22</v>
      </c>
      <c r="I848" s="196">
        <v>2.42</v>
      </c>
      <c r="J848" s="196">
        <v>-2.42</v>
      </c>
      <c r="K848" s="196">
        <v>243.51</v>
      </c>
      <c r="L848" t="s">
        <v>77</v>
      </c>
      <c r="M848" s="44"/>
      <c r="N848" s="1"/>
      <c r="O848"/>
      <c r="P848"/>
      <c r="Q848" s="44"/>
      <c r="R848" s="1"/>
      <c r="S848"/>
      <c r="T848"/>
    </row>
    <row r="849" spans="1:20" ht="14.4" x14ac:dyDescent="0.3">
      <c r="A849">
        <v>840</v>
      </c>
      <c r="B849" s="1">
        <v>44200</v>
      </c>
      <c r="C849" t="s">
        <v>282</v>
      </c>
      <c r="D849" t="s">
        <v>289</v>
      </c>
      <c r="E849" t="s">
        <v>113</v>
      </c>
      <c r="F849" t="s">
        <v>85</v>
      </c>
      <c r="G849" s="45">
        <v>1.19</v>
      </c>
      <c r="H849" s="196">
        <v>20</v>
      </c>
      <c r="I849" s="196">
        <v>20</v>
      </c>
      <c r="J849" s="196">
        <v>3.8</v>
      </c>
      <c r="K849" s="196">
        <v>247.31</v>
      </c>
      <c r="L849" t="s">
        <v>77</v>
      </c>
      <c r="M849" s="44"/>
      <c r="N849" s="1"/>
      <c r="O849"/>
      <c r="P849"/>
      <c r="Q849" s="44"/>
      <c r="R849" s="1"/>
      <c r="S849"/>
      <c r="T849"/>
    </row>
    <row r="850" spans="1:20" ht="14.4" x14ac:dyDescent="0.3">
      <c r="A850">
        <v>841</v>
      </c>
      <c r="B850" s="1">
        <v>44200</v>
      </c>
      <c r="C850" t="s">
        <v>282</v>
      </c>
      <c r="D850" t="s">
        <v>289</v>
      </c>
      <c r="E850" t="s">
        <v>94</v>
      </c>
      <c r="F850" t="s">
        <v>93</v>
      </c>
      <c r="G850" s="45">
        <v>1.1200000000000001</v>
      </c>
      <c r="H850" s="196">
        <v>50</v>
      </c>
      <c r="I850" s="196">
        <v>6</v>
      </c>
      <c r="J850" s="196">
        <v>-6.22</v>
      </c>
      <c r="K850" s="196">
        <v>241.09</v>
      </c>
      <c r="L850" t="s">
        <v>77</v>
      </c>
      <c r="M850" s="44"/>
      <c r="N850" s="1"/>
      <c r="O850"/>
      <c r="P850"/>
      <c r="Q850" s="44"/>
      <c r="R850" s="1"/>
      <c r="S850"/>
      <c r="T850"/>
    </row>
    <row r="851" spans="1:20" ht="14.4" x14ac:dyDescent="0.3">
      <c r="A851">
        <v>842</v>
      </c>
      <c r="B851" s="1">
        <v>44200</v>
      </c>
      <c r="C851" t="s">
        <v>164</v>
      </c>
      <c r="D851" t="s">
        <v>290</v>
      </c>
      <c r="E851" t="s">
        <v>112</v>
      </c>
      <c r="F851" t="s">
        <v>93</v>
      </c>
      <c r="G851" s="45">
        <v>1.42</v>
      </c>
      <c r="H851" s="196">
        <v>52</v>
      </c>
      <c r="I851" s="196">
        <v>21.84</v>
      </c>
      <c r="J851" s="196">
        <v>-21.84</v>
      </c>
      <c r="K851" s="196">
        <v>219.25</v>
      </c>
      <c r="L851" t="s">
        <v>75</v>
      </c>
      <c r="M851" s="44"/>
      <c r="N851" s="1"/>
      <c r="O851"/>
      <c r="P851"/>
      <c r="Q851" s="44"/>
      <c r="R851" s="1"/>
      <c r="S851"/>
      <c r="T851"/>
    </row>
    <row r="852" spans="1:20" ht="14.4" x14ac:dyDescent="0.3">
      <c r="A852">
        <v>843</v>
      </c>
      <c r="B852" s="1">
        <v>44200</v>
      </c>
      <c r="C852" t="s">
        <v>164</v>
      </c>
      <c r="D852" t="s">
        <v>290</v>
      </c>
      <c r="E852" t="s">
        <v>112</v>
      </c>
      <c r="F852" t="s">
        <v>93</v>
      </c>
      <c r="G852" s="45">
        <v>1.48</v>
      </c>
      <c r="H852" s="196">
        <v>7</v>
      </c>
      <c r="I852" s="196">
        <v>3.36</v>
      </c>
      <c r="J852" s="196">
        <v>-3.36</v>
      </c>
      <c r="K852" s="196">
        <v>215.89</v>
      </c>
      <c r="L852" t="s">
        <v>75</v>
      </c>
      <c r="M852" s="44"/>
      <c r="N852" s="1"/>
      <c r="O852"/>
      <c r="P852"/>
      <c r="Q852" s="44"/>
      <c r="R852" s="1"/>
      <c r="S852"/>
      <c r="T852"/>
    </row>
    <row r="853" spans="1:20" ht="14.4" x14ac:dyDescent="0.3">
      <c r="A853">
        <v>844</v>
      </c>
      <c r="B853" s="1">
        <v>44200</v>
      </c>
      <c r="C853" t="s">
        <v>164</v>
      </c>
      <c r="D853" t="s">
        <v>290</v>
      </c>
      <c r="E853" t="s">
        <v>95</v>
      </c>
      <c r="F853" t="s">
        <v>85</v>
      </c>
      <c r="G853" s="45">
        <v>1.56</v>
      </c>
      <c r="H853" s="196">
        <v>5.48</v>
      </c>
      <c r="I853" s="196">
        <v>5.48</v>
      </c>
      <c r="J853" s="196">
        <v>3.07</v>
      </c>
      <c r="K853" s="196">
        <v>218.96</v>
      </c>
      <c r="L853" t="s">
        <v>75</v>
      </c>
      <c r="M853" s="44"/>
      <c r="N853" s="1"/>
      <c r="O853"/>
      <c r="P853"/>
      <c r="Q853" s="44"/>
      <c r="R853" s="1"/>
      <c r="S853"/>
      <c r="T853"/>
    </row>
    <row r="854" spans="1:20" ht="14.4" x14ac:dyDescent="0.3">
      <c r="A854">
        <v>845</v>
      </c>
      <c r="B854" s="1">
        <v>44200</v>
      </c>
      <c r="C854" t="s">
        <v>164</v>
      </c>
      <c r="D854" t="s">
        <v>290</v>
      </c>
      <c r="E854" t="s">
        <v>95</v>
      </c>
      <c r="F854" t="s">
        <v>85</v>
      </c>
      <c r="G854" s="45">
        <v>1.53</v>
      </c>
      <c r="H854" s="196">
        <v>0.02</v>
      </c>
      <c r="I854" s="196">
        <v>0.02</v>
      </c>
      <c r="J854" s="196">
        <v>0.01</v>
      </c>
      <c r="K854" s="196">
        <v>218.97</v>
      </c>
      <c r="L854" t="s">
        <v>75</v>
      </c>
      <c r="M854" s="44"/>
      <c r="N854" s="1"/>
      <c r="O854"/>
      <c r="P854"/>
      <c r="Q854" s="44"/>
      <c r="R854" s="1"/>
      <c r="S854"/>
      <c r="T854"/>
    </row>
    <row r="855" spans="1:20" ht="14.4" x14ac:dyDescent="0.3">
      <c r="A855">
        <v>846</v>
      </c>
      <c r="B855" s="1">
        <v>44200</v>
      </c>
      <c r="C855" t="s">
        <v>164</v>
      </c>
      <c r="D855" t="s">
        <v>290</v>
      </c>
      <c r="E855" t="s">
        <v>95</v>
      </c>
      <c r="F855" t="s">
        <v>85</v>
      </c>
      <c r="G855" s="45">
        <v>1.22</v>
      </c>
      <c r="H855" s="196">
        <v>50</v>
      </c>
      <c r="I855" s="196">
        <v>50</v>
      </c>
      <c r="J855" s="196">
        <v>11</v>
      </c>
      <c r="K855" s="196">
        <v>229.97</v>
      </c>
      <c r="L855" t="s">
        <v>75</v>
      </c>
      <c r="M855" s="44"/>
      <c r="N855" s="1"/>
      <c r="O855"/>
      <c r="P855"/>
      <c r="Q855" s="44"/>
      <c r="R855" s="1"/>
      <c r="S855"/>
      <c r="T855"/>
    </row>
    <row r="856" spans="1:20" ht="14.4" x14ac:dyDescent="0.3">
      <c r="A856">
        <v>847</v>
      </c>
      <c r="B856" s="1">
        <v>44200</v>
      </c>
      <c r="C856" t="s">
        <v>164</v>
      </c>
      <c r="D856" t="s">
        <v>290</v>
      </c>
      <c r="E856" t="s">
        <v>95</v>
      </c>
      <c r="F856" t="s">
        <v>85</v>
      </c>
      <c r="G856" s="45">
        <v>1.5</v>
      </c>
      <c r="H856" s="196">
        <v>30</v>
      </c>
      <c r="I856" s="196">
        <v>30</v>
      </c>
      <c r="J856" s="196">
        <v>15.01</v>
      </c>
      <c r="K856" s="196">
        <v>244.98</v>
      </c>
      <c r="L856" t="s">
        <v>75</v>
      </c>
      <c r="M856" s="44"/>
      <c r="N856" s="1"/>
      <c r="O856"/>
      <c r="P856"/>
      <c r="Q856" s="44"/>
      <c r="R856" s="1"/>
      <c r="S856"/>
      <c r="T856"/>
    </row>
    <row r="857" spans="1:20" ht="14.4" x14ac:dyDescent="0.3">
      <c r="A857">
        <v>848</v>
      </c>
      <c r="B857" s="1">
        <v>44200</v>
      </c>
      <c r="C857" t="s">
        <v>164</v>
      </c>
      <c r="D857" t="s">
        <v>290</v>
      </c>
      <c r="E857" t="s">
        <v>95</v>
      </c>
      <c r="F857" t="s">
        <v>85</v>
      </c>
      <c r="G857" s="45">
        <v>1.52</v>
      </c>
      <c r="H857" s="196">
        <v>32.54</v>
      </c>
      <c r="I857" s="196">
        <v>32.54</v>
      </c>
      <c r="J857" s="196">
        <v>16.920000000000002</v>
      </c>
      <c r="K857" s="196">
        <v>261.89999999999998</v>
      </c>
      <c r="L857" t="s">
        <v>75</v>
      </c>
      <c r="M857" s="44"/>
      <c r="N857" s="1"/>
      <c r="O857"/>
      <c r="P857"/>
      <c r="Q857" s="44"/>
      <c r="R857" s="1"/>
      <c r="S857"/>
      <c r="T857"/>
    </row>
    <row r="858" spans="1:20" ht="14.4" x14ac:dyDescent="0.3">
      <c r="A858">
        <v>849</v>
      </c>
      <c r="B858" s="1">
        <v>44200</v>
      </c>
      <c r="C858" t="s">
        <v>164</v>
      </c>
      <c r="D858" t="s">
        <v>290</v>
      </c>
      <c r="E858" t="s">
        <v>112</v>
      </c>
      <c r="F858" t="s">
        <v>93</v>
      </c>
      <c r="G858" s="45">
        <v>1.47</v>
      </c>
      <c r="H858" s="196">
        <v>14</v>
      </c>
      <c r="I858" s="196">
        <v>6.58</v>
      </c>
      <c r="J858" s="196">
        <v>-6.58</v>
      </c>
      <c r="K858" s="196">
        <v>255.32</v>
      </c>
      <c r="L858" t="s">
        <v>75</v>
      </c>
      <c r="M858" s="44"/>
      <c r="N858" s="1"/>
      <c r="O858"/>
      <c r="P858"/>
      <c r="Q858" s="44"/>
      <c r="R858" s="1"/>
      <c r="S858"/>
      <c r="T858"/>
    </row>
    <row r="859" spans="1:20" ht="14.4" x14ac:dyDescent="0.3">
      <c r="A859">
        <v>850</v>
      </c>
      <c r="B859" s="1">
        <v>44200</v>
      </c>
      <c r="C859" t="s">
        <v>164</v>
      </c>
      <c r="D859" t="s">
        <v>290</v>
      </c>
      <c r="E859" t="s">
        <v>95</v>
      </c>
      <c r="F859" t="s">
        <v>85</v>
      </c>
      <c r="G859" s="45">
        <v>1.55</v>
      </c>
      <c r="H859" s="196">
        <v>3.16</v>
      </c>
      <c r="I859" s="196">
        <v>3.16</v>
      </c>
      <c r="J859" s="196">
        <v>1.74</v>
      </c>
      <c r="K859" s="196">
        <v>257.06</v>
      </c>
      <c r="L859" t="s">
        <v>75</v>
      </c>
      <c r="M859" s="44"/>
      <c r="N859" s="1"/>
      <c r="O859"/>
      <c r="P859"/>
      <c r="Q859" s="44"/>
      <c r="R859" s="1"/>
      <c r="S859"/>
      <c r="T859"/>
    </row>
    <row r="860" spans="1:20" ht="14.4" x14ac:dyDescent="0.3">
      <c r="A860">
        <v>851</v>
      </c>
      <c r="B860" s="1">
        <v>44200</v>
      </c>
      <c r="C860" t="s">
        <v>164</v>
      </c>
      <c r="D860" t="s">
        <v>290</v>
      </c>
      <c r="E860" t="s">
        <v>112</v>
      </c>
      <c r="F860" t="s">
        <v>93</v>
      </c>
      <c r="G860" s="45">
        <v>1.18</v>
      </c>
      <c r="H860" s="196">
        <v>52</v>
      </c>
      <c r="I860" s="196">
        <v>9.36</v>
      </c>
      <c r="J860" s="196">
        <v>-9.6199999999999992</v>
      </c>
      <c r="K860" s="196">
        <v>247.44</v>
      </c>
      <c r="L860" t="s">
        <v>75</v>
      </c>
      <c r="M860" s="44"/>
      <c r="N860" s="1"/>
      <c r="O860"/>
      <c r="P860"/>
      <c r="Q860" s="44"/>
      <c r="R860" s="1"/>
      <c r="S860"/>
      <c r="T860"/>
    </row>
    <row r="861" spans="1:20" ht="14.4" x14ac:dyDescent="0.3">
      <c r="A861">
        <v>852</v>
      </c>
      <c r="B861" s="1">
        <v>44200</v>
      </c>
      <c r="C861" t="s">
        <v>164</v>
      </c>
      <c r="D861" t="s">
        <v>290</v>
      </c>
      <c r="E861" t="s">
        <v>113</v>
      </c>
      <c r="F861" t="s">
        <v>85</v>
      </c>
      <c r="G861" s="45">
        <v>1.03</v>
      </c>
      <c r="H861" s="196">
        <v>10</v>
      </c>
      <c r="I861" s="196">
        <v>10</v>
      </c>
      <c r="J861" s="196">
        <v>0.3</v>
      </c>
      <c r="K861" s="196">
        <v>247.74</v>
      </c>
      <c r="L861" t="s">
        <v>77</v>
      </c>
      <c r="M861" s="44"/>
      <c r="N861" s="1"/>
      <c r="O861"/>
      <c r="P861"/>
      <c r="Q861" s="44"/>
      <c r="R861" s="1"/>
      <c r="S861"/>
      <c r="T861"/>
    </row>
    <row r="862" spans="1:20" ht="14.4" x14ac:dyDescent="0.3">
      <c r="A862">
        <v>853</v>
      </c>
      <c r="B862" s="1">
        <v>44200</v>
      </c>
      <c r="C862" t="s">
        <v>164</v>
      </c>
      <c r="D862" t="s">
        <v>290</v>
      </c>
      <c r="E862" t="s">
        <v>113</v>
      </c>
      <c r="F862" t="s">
        <v>85</v>
      </c>
      <c r="G862" s="45">
        <v>1.03</v>
      </c>
      <c r="H862" s="196">
        <v>24.74</v>
      </c>
      <c r="I862" s="196">
        <v>24.74</v>
      </c>
      <c r="J862" s="196">
        <v>0.74</v>
      </c>
      <c r="K862" s="196">
        <v>248.48</v>
      </c>
      <c r="L862" t="s">
        <v>77</v>
      </c>
      <c r="M862" s="44"/>
      <c r="N862" s="1"/>
      <c r="O862"/>
      <c r="P862"/>
      <c r="Q862" s="44"/>
      <c r="R862" s="1"/>
      <c r="S862"/>
      <c r="T862"/>
    </row>
    <row r="863" spans="1:20" ht="14.4" x14ac:dyDescent="0.3">
      <c r="A863">
        <v>854</v>
      </c>
      <c r="B863" s="1">
        <v>44200</v>
      </c>
      <c r="C863" t="s">
        <v>164</v>
      </c>
      <c r="D863" t="s">
        <v>290</v>
      </c>
      <c r="E863" t="s">
        <v>113</v>
      </c>
      <c r="F863" t="s">
        <v>85</v>
      </c>
      <c r="G863" s="45">
        <v>1.04</v>
      </c>
      <c r="H863" s="196">
        <v>5.26</v>
      </c>
      <c r="I863" s="196">
        <v>5.26</v>
      </c>
      <c r="J863" s="196">
        <v>0.21</v>
      </c>
      <c r="K863" s="196">
        <v>248.69</v>
      </c>
      <c r="L863" t="s">
        <v>77</v>
      </c>
      <c r="M863" s="44"/>
      <c r="N863" s="1"/>
      <c r="O863"/>
      <c r="P863"/>
      <c r="Q863" s="44"/>
      <c r="R863" s="1"/>
      <c r="S863"/>
      <c r="T863"/>
    </row>
    <row r="864" spans="1:20" ht="14.4" x14ac:dyDescent="0.3">
      <c r="A864">
        <v>855</v>
      </c>
      <c r="B864" s="1">
        <v>44200</v>
      </c>
      <c r="C864" t="s">
        <v>164</v>
      </c>
      <c r="D864" t="s">
        <v>290</v>
      </c>
      <c r="E864" t="s">
        <v>94</v>
      </c>
      <c r="F864" t="s">
        <v>93</v>
      </c>
      <c r="G864" s="45">
        <v>1.02</v>
      </c>
      <c r="H864" s="196">
        <v>40</v>
      </c>
      <c r="I864" s="196">
        <v>0.8</v>
      </c>
      <c r="J864" s="196">
        <v>-0.82</v>
      </c>
      <c r="K864" s="196">
        <v>247.87</v>
      </c>
      <c r="L864" t="s">
        <v>77</v>
      </c>
      <c r="M864" s="44"/>
      <c r="N864" s="1"/>
      <c r="O864"/>
      <c r="P864"/>
      <c r="Q864" s="44"/>
      <c r="R864" s="1"/>
      <c r="S864"/>
      <c r="T864"/>
    </row>
    <row r="865" spans="1:20" ht="14.4" x14ac:dyDescent="0.3">
      <c r="A865">
        <v>856</v>
      </c>
      <c r="B865" s="1">
        <v>44200</v>
      </c>
      <c r="C865" t="s">
        <v>164</v>
      </c>
      <c r="D865" t="s">
        <v>290</v>
      </c>
      <c r="E865" t="s">
        <v>98</v>
      </c>
      <c r="F865" t="s">
        <v>93</v>
      </c>
      <c r="G865" s="45">
        <v>1.1000000000000001</v>
      </c>
      <c r="H865" s="196">
        <v>47.54</v>
      </c>
      <c r="I865" s="196">
        <v>4.75</v>
      </c>
      <c r="J865" s="196">
        <v>-4.75</v>
      </c>
      <c r="K865" s="196">
        <v>243.12</v>
      </c>
      <c r="L865" t="s">
        <v>79</v>
      </c>
      <c r="M865" s="44"/>
      <c r="N865" s="1"/>
      <c r="O865"/>
      <c r="P865"/>
      <c r="Q865" s="44"/>
      <c r="R865" s="1"/>
      <c r="S865"/>
      <c r="T865"/>
    </row>
    <row r="866" spans="1:20" ht="14.4" x14ac:dyDescent="0.3">
      <c r="A866">
        <v>857</v>
      </c>
      <c r="B866" s="1">
        <v>44200</v>
      </c>
      <c r="C866" t="s">
        <v>164</v>
      </c>
      <c r="D866" t="s">
        <v>290</v>
      </c>
      <c r="E866" t="s">
        <v>97</v>
      </c>
      <c r="F866" t="s">
        <v>85</v>
      </c>
      <c r="G866" s="45">
        <v>1.18</v>
      </c>
      <c r="H866" s="196">
        <v>50</v>
      </c>
      <c r="I866" s="196">
        <v>50</v>
      </c>
      <c r="J866" s="196">
        <v>9</v>
      </c>
      <c r="K866" s="196">
        <v>252.12</v>
      </c>
      <c r="L866" t="s">
        <v>79</v>
      </c>
      <c r="M866" s="44"/>
      <c r="N866" s="1"/>
      <c r="O866"/>
      <c r="P866"/>
      <c r="Q866" s="44"/>
      <c r="R866" s="1"/>
      <c r="S866"/>
      <c r="T866"/>
    </row>
    <row r="867" spans="1:20" ht="14.4" x14ac:dyDescent="0.3">
      <c r="A867">
        <v>858</v>
      </c>
      <c r="B867" s="1">
        <v>44200</v>
      </c>
      <c r="C867" t="s">
        <v>164</v>
      </c>
      <c r="D867" t="s">
        <v>290</v>
      </c>
      <c r="E867" t="s">
        <v>98</v>
      </c>
      <c r="F867" t="s">
        <v>93</v>
      </c>
      <c r="G867" s="45">
        <v>1.1200000000000001</v>
      </c>
      <c r="H867" s="196">
        <v>2.46</v>
      </c>
      <c r="I867" s="196">
        <v>0.3</v>
      </c>
      <c r="J867" s="196">
        <v>-0.46</v>
      </c>
      <c r="K867" s="196">
        <v>251.66</v>
      </c>
      <c r="L867" t="s">
        <v>79</v>
      </c>
      <c r="M867" s="44"/>
      <c r="N867" s="1"/>
      <c r="O867"/>
      <c r="P867"/>
      <c r="Q867" s="44"/>
      <c r="R867" s="1"/>
      <c r="S867"/>
      <c r="T867"/>
    </row>
    <row r="868" spans="1:20" ht="14.4" x14ac:dyDescent="0.3">
      <c r="A868">
        <v>859</v>
      </c>
      <c r="B868" s="1">
        <v>44200</v>
      </c>
      <c r="C868" t="s">
        <v>165</v>
      </c>
      <c r="D868" t="s">
        <v>291</v>
      </c>
      <c r="E868" t="s">
        <v>95</v>
      </c>
      <c r="F868" t="s">
        <v>85</v>
      </c>
      <c r="G868" s="45">
        <v>1.1599999999999999</v>
      </c>
      <c r="H868" s="196">
        <v>100</v>
      </c>
      <c r="I868" s="196">
        <v>100</v>
      </c>
      <c r="J868" s="196">
        <v>16</v>
      </c>
      <c r="K868" s="196">
        <v>267.66000000000003</v>
      </c>
      <c r="L868" t="s">
        <v>75</v>
      </c>
      <c r="M868" s="44"/>
      <c r="N868" s="1"/>
      <c r="O868"/>
      <c r="P868"/>
      <c r="Q868" s="44"/>
      <c r="R868" s="1"/>
      <c r="S868"/>
      <c r="T868"/>
    </row>
    <row r="869" spans="1:20" ht="14.4" x14ac:dyDescent="0.3">
      <c r="A869">
        <v>860</v>
      </c>
      <c r="B869" s="1">
        <v>44200</v>
      </c>
      <c r="C869" t="s">
        <v>165</v>
      </c>
      <c r="D869" t="s">
        <v>291</v>
      </c>
      <c r="E869" t="s">
        <v>95</v>
      </c>
      <c r="F869" t="s">
        <v>85</v>
      </c>
      <c r="G869" s="45">
        <v>1.1499999999999999</v>
      </c>
      <c r="H869" s="196">
        <v>20</v>
      </c>
      <c r="I869" s="196">
        <v>20</v>
      </c>
      <c r="J869" s="196">
        <v>3</v>
      </c>
      <c r="K869" s="196">
        <v>270.66000000000003</v>
      </c>
      <c r="L869" t="s">
        <v>75</v>
      </c>
      <c r="M869" s="44"/>
      <c r="N869" s="1"/>
      <c r="O869"/>
      <c r="P869"/>
      <c r="Q869" s="44"/>
      <c r="R869" s="1"/>
      <c r="S869"/>
      <c r="T869"/>
    </row>
    <row r="870" spans="1:20" ht="14.4" x14ac:dyDescent="0.3">
      <c r="A870">
        <v>861</v>
      </c>
      <c r="B870" s="1">
        <v>44200</v>
      </c>
      <c r="C870" t="s">
        <v>165</v>
      </c>
      <c r="D870" t="s">
        <v>291</v>
      </c>
      <c r="E870" t="s">
        <v>149</v>
      </c>
      <c r="F870" t="s">
        <v>93</v>
      </c>
      <c r="G870" s="45">
        <v>1.0900000000000001</v>
      </c>
      <c r="H870" s="196">
        <v>127.52</v>
      </c>
      <c r="I870" s="196">
        <v>11.48</v>
      </c>
      <c r="J870" s="196">
        <v>-11.78</v>
      </c>
      <c r="K870" s="196">
        <v>258.88</v>
      </c>
      <c r="L870" t="s">
        <v>75</v>
      </c>
      <c r="M870" s="44"/>
      <c r="N870" s="1"/>
      <c r="O870"/>
      <c r="P870"/>
      <c r="Q870" s="44"/>
      <c r="R870" s="1"/>
      <c r="S870"/>
      <c r="T870"/>
    </row>
    <row r="871" spans="1:20" ht="14.4" x14ac:dyDescent="0.3">
      <c r="A871">
        <v>862</v>
      </c>
      <c r="B871" s="1">
        <v>44200</v>
      </c>
      <c r="C871" t="s">
        <v>154</v>
      </c>
      <c r="D871" t="s">
        <v>292</v>
      </c>
      <c r="E871" t="s">
        <v>95</v>
      </c>
      <c r="F871" t="s">
        <v>85</v>
      </c>
      <c r="G871" s="45">
        <v>1.33</v>
      </c>
      <c r="H871" s="196">
        <v>50</v>
      </c>
      <c r="I871" s="196">
        <v>50</v>
      </c>
      <c r="J871" s="196">
        <v>-50</v>
      </c>
      <c r="K871" s="196">
        <v>208.88</v>
      </c>
      <c r="L871" t="s">
        <v>60</v>
      </c>
      <c r="M871" s="44"/>
      <c r="N871" s="1"/>
      <c r="O871"/>
      <c r="P871"/>
      <c r="Q871" s="44"/>
      <c r="R871" s="1"/>
      <c r="S871"/>
      <c r="T871"/>
    </row>
    <row r="872" spans="1:20" ht="14.4" x14ac:dyDescent="0.3">
      <c r="A872">
        <v>863</v>
      </c>
      <c r="B872" s="1">
        <v>44200</v>
      </c>
      <c r="C872" t="s">
        <v>154</v>
      </c>
      <c r="D872" t="s">
        <v>292</v>
      </c>
      <c r="E872" t="s">
        <v>149</v>
      </c>
      <c r="F872" t="s">
        <v>93</v>
      </c>
      <c r="G872" s="45">
        <v>1.19</v>
      </c>
      <c r="H872" s="196">
        <v>55.88</v>
      </c>
      <c r="I872" s="196">
        <v>10.62</v>
      </c>
      <c r="J872" s="196">
        <v>55.64</v>
      </c>
      <c r="K872" s="196">
        <v>264.52</v>
      </c>
      <c r="L872" t="s">
        <v>60</v>
      </c>
      <c r="M872" s="44"/>
      <c r="N872" s="1"/>
      <c r="O872"/>
      <c r="P872"/>
      <c r="Q872" s="44"/>
      <c r="R872" s="1"/>
      <c r="S872"/>
      <c r="T872"/>
    </row>
    <row r="873" spans="1:20" ht="14.4" x14ac:dyDescent="0.3">
      <c r="A873">
        <v>864</v>
      </c>
      <c r="B873" s="1">
        <v>44200</v>
      </c>
      <c r="C873" t="s">
        <v>165</v>
      </c>
      <c r="D873" t="s">
        <v>293</v>
      </c>
      <c r="E873" t="s">
        <v>143</v>
      </c>
      <c r="F873" t="s">
        <v>85</v>
      </c>
      <c r="G873" s="45">
        <v>1.36</v>
      </c>
      <c r="H873" s="196">
        <v>10</v>
      </c>
      <c r="I873" s="196">
        <v>10</v>
      </c>
      <c r="J873" s="196">
        <v>3.6</v>
      </c>
      <c r="K873" s="196">
        <v>268.12</v>
      </c>
      <c r="L873" t="s">
        <v>142</v>
      </c>
      <c r="M873" s="44"/>
      <c r="N873" s="1"/>
      <c r="O873"/>
      <c r="P873"/>
      <c r="Q873" s="44"/>
      <c r="R873" s="1"/>
      <c r="S873"/>
      <c r="T873"/>
    </row>
    <row r="874" spans="1:20" ht="14.4" x14ac:dyDescent="0.3">
      <c r="A874">
        <v>865</v>
      </c>
      <c r="B874" s="1">
        <v>44200</v>
      </c>
      <c r="C874" t="s">
        <v>165</v>
      </c>
      <c r="D874" t="s">
        <v>293</v>
      </c>
      <c r="E874" t="s">
        <v>302</v>
      </c>
      <c r="F874" t="s">
        <v>85</v>
      </c>
      <c r="G874" s="45">
        <v>4.9000000000000004</v>
      </c>
      <c r="H874" s="196">
        <v>33.08</v>
      </c>
      <c r="I874" s="196">
        <v>33.08</v>
      </c>
      <c r="J874" s="196">
        <v>-33.08</v>
      </c>
      <c r="K874" s="196">
        <v>235.04</v>
      </c>
      <c r="L874" t="s">
        <v>142</v>
      </c>
      <c r="M874" s="44"/>
      <c r="N874" s="1"/>
      <c r="O874"/>
      <c r="P874"/>
      <c r="Q874" s="44"/>
      <c r="R874" s="1"/>
      <c r="S874"/>
      <c r="T874"/>
    </row>
    <row r="875" spans="1:20" ht="14.4" x14ac:dyDescent="0.3">
      <c r="A875">
        <v>866</v>
      </c>
      <c r="B875" s="1">
        <v>44200</v>
      </c>
      <c r="C875" t="s">
        <v>165</v>
      </c>
      <c r="D875" t="s">
        <v>293</v>
      </c>
      <c r="E875" t="s">
        <v>143</v>
      </c>
      <c r="F875" t="s">
        <v>85</v>
      </c>
      <c r="G875" s="45">
        <v>1.35</v>
      </c>
      <c r="H875" s="196">
        <v>100</v>
      </c>
      <c r="I875" s="196">
        <v>100</v>
      </c>
      <c r="J875" s="196">
        <v>35</v>
      </c>
      <c r="K875" s="196">
        <v>270.04000000000002</v>
      </c>
      <c r="L875" t="s">
        <v>142</v>
      </c>
      <c r="M875" s="44"/>
      <c r="N875" s="1"/>
      <c r="O875"/>
      <c r="P875"/>
      <c r="Q875" s="44"/>
      <c r="R875" s="1"/>
      <c r="S875"/>
      <c r="T875"/>
    </row>
    <row r="876" spans="1:20" ht="14.4" x14ac:dyDescent="0.3">
      <c r="A876">
        <v>867</v>
      </c>
      <c r="B876" s="1">
        <v>44200</v>
      </c>
      <c r="C876" t="s">
        <v>165</v>
      </c>
      <c r="D876" t="s">
        <v>293</v>
      </c>
      <c r="E876" t="s">
        <v>143</v>
      </c>
      <c r="F876" t="s">
        <v>85</v>
      </c>
      <c r="G876" s="45">
        <v>1.35</v>
      </c>
      <c r="H876" s="196">
        <v>10</v>
      </c>
      <c r="I876" s="196">
        <v>10</v>
      </c>
      <c r="J876" s="196">
        <v>3.14</v>
      </c>
      <c r="K876" s="196">
        <v>273.18</v>
      </c>
      <c r="L876" t="s">
        <v>142</v>
      </c>
      <c r="M876" s="44"/>
      <c r="N876" s="1"/>
      <c r="O876"/>
      <c r="P876"/>
      <c r="Q876" s="44"/>
      <c r="R876" s="1"/>
      <c r="S876"/>
      <c r="T876"/>
    </row>
    <row r="877" spans="1:20" ht="14.4" x14ac:dyDescent="0.3">
      <c r="A877">
        <v>868</v>
      </c>
      <c r="B877" s="1">
        <v>44200</v>
      </c>
      <c r="C877" t="s">
        <v>281</v>
      </c>
      <c r="D877" t="s">
        <v>294</v>
      </c>
      <c r="E877" t="s">
        <v>143</v>
      </c>
      <c r="F877" t="s">
        <v>85</v>
      </c>
      <c r="G877" s="45">
        <v>1.1100000000000001</v>
      </c>
      <c r="H877" s="196">
        <v>10.72</v>
      </c>
      <c r="I877" s="196">
        <v>10.72</v>
      </c>
      <c r="J877" s="196">
        <v>1.18</v>
      </c>
      <c r="K877" s="196">
        <v>274.36</v>
      </c>
      <c r="L877" t="s">
        <v>142</v>
      </c>
      <c r="M877" s="44"/>
      <c r="N877" s="1"/>
      <c r="O877"/>
      <c r="P877"/>
      <c r="Q877" s="44"/>
      <c r="R877" s="1"/>
      <c r="S877"/>
      <c r="T877"/>
    </row>
    <row r="878" spans="1:20" ht="14.4" x14ac:dyDescent="0.3">
      <c r="A878">
        <v>869</v>
      </c>
      <c r="B878" s="1">
        <v>44200</v>
      </c>
      <c r="C878" t="s">
        <v>281</v>
      </c>
      <c r="D878" t="s">
        <v>294</v>
      </c>
      <c r="E878" t="s">
        <v>143</v>
      </c>
      <c r="F878" t="s">
        <v>85</v>
      </c>
      <c r="G878" s="45">
        <v>1.1000000000000001</v>
      </c>
      <c r="H878" s="196">
        <v>100</v>
      </c>
      <c r="I878" s="196">
        <v>100</v>
      </c>
      <c r="J878" s="196">
        <v>10</v>
      </c>
      <c r="K878" s="196">
        <v>284.36</v>
      </c>
      <c r="L878" t="s">
        <v>142</v>
      </c>
      <c r="M878" s="44"/>
      <c r="N878" s="1"/>
      <c r="O878"/>
      <c r="P878"/>
      <c r="Q878" s="44"/>
      <c r="R878" s="1"/>
      <c r="S878"/>
      <c r="T878"/>
    </row>
    <row r="879" spans="1:20" ht="14.4" x14ac:dyDescent="0.3">
      <c r="A879">
        <v>870</v>
      </c>
      <c r="B879" s="1">
        <v>44200</v>
      </c>
      <c r="C879" t="s">
        <v>281</v>
      </c>
      <c r="D879" t="s">
        <v>294</v>
      </c>
      <c r="E879" t="s">
        <v>148</v>
      </c>
      <c r="F879" t="s">
        <v>93</v>
      </c>
      <c r="G879" s="45">
        <v>1.07</v>
      </c>
      <c r="H879" s="196">
        <v>113.92</v>
      </c>
      <c r="I879" s="196">
        <v>7.97</v>
      </c>
      <c r="J879" s="196">
        <v>-8.1</v>
      </c>
      <c r="K879" s="196">
        <v>276.26</v>
      </c>
      <c r="L879" t="s">
        <v>142</v>
      </c>
      <c r="M879" s="44"/>
      <c r="N879" s="1"/>
      <c r="O879"/>
      <c r="P879"/>
      <c r="Q879" s="44"/>
      <c r="R879" s="1"/>
      <c r="S879"/>
      <c r="T879"/>
    </row>
    <row r="880" spans="1:20" ht="14.4" x14ac:dyDescent="0.3">
      <c r="A880">
        <v>871</v>
      </c>
      <c r="B880" s="1">
        <v>44200</v>
      </c>
      <c r="C880" t="s">
        <v>281</v>
      </c>
      <c r="D880" t="s">
        <v>294</v>
      </c>
      <c r="E880" t="s">
        <v>303</v>
      </c>
      <c r="F880" t="s">
        <v>85</v>
      </c>
      <c r="G880" s="45">
        <v>3.05</v>
      </c>
      <c r="H880" s="196">
        <v>25.4</v>
      </c>
      <c r="I880" s="196">
        <v>25.4</v>
      </c>
      <c r="J880" s="196">
        <v>-25.4</v>
      </c>
      <c r="K880" s="196">
        <v>250.86</v>
      </c>
      <c r="L880" t="s">
        <v>75</v>
      </c>
      <c r="M880" s="44"/>
      <c r="N880" s="1"/>
      <c r="O880"/>
      <c r="P880"/>
      <c r="Q880" s="44"/>
      <c r="R880" s="1"/>
      <c r="S880"/>
      <c r="T880"/>
    </row>
    <row r="881" spans="1:20" ht="14.4" x14ac:dyDescent="0.3">
      <c r="A881">
        <v>872</v>
      </c>
      <c r="B881" s="1">
        <v>44200</v>
      </c>
      <c r="C881" t="s">
        <v>281</v>
      </c>
      <c r="D881" t="s">
        <v>294</v>
      </c>
      <c r="E881" t="s">
        <v>95</v>
      </c>
      <c r="F881" t="s">
        <v>85</v>
      </c>
      <c r="G881" s="45">
        <v>1.55</v>
      </c>
      <c r="H881" s="196">
        <v>50</v>
      </c>
      <c r="I881" s="196">
        <v>50</v>
      </c>
      <c r="J881" s="196">
        <v>27.42</v>
      </c>
      <c r="K881" s="196">
        <v>278.27999999999997</v>
      </c>
      <c r="L881" t="s">
        <v>75</v>
      </c>
      <c r="M881" s="44"/>
      <c r="N881" s="1"/>
      <c r="O881"/>
      <c r="P881"/>
      <c r="Q881" s="44"/>
      <c r="R881" s="1"/>
      <c r="S881"/>
      <c r="T881"/>
    </row>
    <row r="882" spans="1:20" ht="14.4" x14ac:dyDescent="0.3">
      <c r="A882">
        <v>873</v>
      </c>
      <c r="B882" s="1">
        <v>44200</v>
      </c>
      <c r="C882" t="s">
        <v>281</v>
      </c>
      <c r="D882" t="s">
        <v>294</v>
      </c>
      <c r="E882" t="s">
        <v>113</v>
      </c>
      <c r="F882" t="s">
        <v>85</v>
      </c>
      <c r="G882" s="45">
        <v>1.1299999999999999</v>
      </c>
      <c r="H882" s="196">
        <v>7</v>
      </c>
      <c r="I882" s="196">
        <v>7</v>
      </c>
      <c r="J882" s="196">
        <v>0.91</v>
      </c>
      <c r="K882" s="196">
        <v>279.19</v>
      </c>
      <c r="L882" t="s">
        <v>77</v>
      </c>
      <c r="M882" s="44"/>
      <c r="N882" s="1"/>
      <c r="O882"/>
      <c r="P882"/>
      <c r="Q882" s="44"/>
      <c r="R882" s="1"/>
      <c r="S882"/>
      <c r="T882"/>
    </row>
    <row r="883" spans="1:20" ht="14.4" x14ac:dyDescent="0.3">
      <c r="A883">
        <v>874</v>
      </c>
      <c r="B883" s="1">
        <v>44200</v>
      </c>
      <c r="C883" t="s">
        <v>281</v>
      </c>
      <c r="D883" t="s">
        <v>294</v>
      </c>
      <c r="E883" t="s">
        <v>113</v>
      </c>
      <c r="F883" t="s">
        <v>85</v>
      </c>
      <c r="G883" s="45">
        <v>1.1299999999999999</v>
      </c>
      <c r="H883" s="196">
        <v>7</v>
      </c>
      <c r="I883" s="196">
        <v>7</v>
      </c>
      <c r="J883" s="196">
        <v>0.91</v>
      </c>
      <c r="K883" s="196">
        <v>280.10000000000002</v>
      </c>
      <c r="L883" t="s">
        <v>77</v>
      </c>
      <c r="M883" s="44"/>
      <c r="N883" s="1"/>
      <c r="O883"/>
      <c r="P883"/>
      <c r="Q883" s="44"/>
      <c r="R883" s="1"/>
      <c r="S883"/>
      <c r="T883"/>
    </row>
    <row r="884" spans="1:20" ht="14.4" x14ac:dyDescent="0.3">
      <c r="A884">
        <v>875</v>
      </c>
      <c r="B884" s="1">
        <v>44200</v>
      </c>
      <c r="C884" t="s">
        <v>281</v>
      </c>
      <c r="D884" t="s">
        <v>294</v>
      </c>
      <c r="E884" t="s">
        <v>94</v>
      </c>
      <c r="F884" t="s">
        <v>93</v>
      </c>
      <c r="G884" s="45">
        <v>1.1599999999999999</v>
      </c>
      <c r="H884" s="196">
        <v>50</v>
      </c>
      <c r="I884" s="196">
        <v>8</v>
      </c>
      <c r="J884" s="196">
        <v>-8</v>
      </c>
      <c r="K884" s="196">
        <v>272.10000000000002</v>
      </c>
      <c r="L884" t="s">
        <v>77</v>
      </c>
      <c r="M884" s="44"/>
      <c r="N884" s="1"/>
      <c r="O884"/>
      <c r="P884"/>
      <c r="Q884" s="44"/>
      <c r="R884" s="1"/>
      <c r="S884"/>
      <c r="T884"/>
    </row>
    <row r="885" spans="1:20" ht="14.4" x14ac:dyDescent="0.3">
      <c r="A885">
        <v>876</v>
      </c>
      <c r="B885" s="1">
        <v>44200</v>
      </c>
      <c r="C885" t="s">
        <v>281</v>
      </c>
      <c r="D885" t="s">
        <v>294</v>
      </c>
      <c r="E885" t="s">
        <v>94</v>
      </c>
      <c r="F885" t="s">
        <v>93</v>
      </c>
      <c r="G885" s="45">
        <v>1.1100000000000001</v>
      </c>
      <c r="H885" s="196">
        <v>14.5</v>
      </c>
      <c r="I885" s="196">
        <v>1.6</v>
      </c>
      <c r="J885" s="196">
        <v>-1.59</v>
      </c>
      <c r="K885" s="196">
        <v>270.51</v>
      </c>
      <c r="L885" t="s">
        <v>77</v>
      </c>
      <c r="M885" s="44"/>
      <c r="N885" s="1"/>
      <c r="O885"/>
      <c r="P885"/>
      <c r="Q885" s="44"/>
      <c r="R885" s="1"/>
      <c r="S885"/>
      <c r="T885"/>
    </row>
    <row r="886" spans="1:20" ht="14.4" x14ac:dyDescent="0.3">
      <c r="A886">
        <v>877</v>
      </c>
      <c r="B886" s="1">
        <v>44200</v>
      </c>
      <c r="C886" t="s">
        <v>281</v>
      </c>
      <c r="D886" t="s">
        <v>294</v>
      </c>
      <c r="E886" t="s">
        <v>113</v>
      </c>
      <c r="F886" t="s">
        <v>85</v>
      </c>
      <c r="G886" s="45">
        <v>1.19</v>
      </c>
      <c r="H886" s="196">
        <v>50</v>
      </c>
      <c r="I886" s="196">
        <v>50</v>
      </c>
      <c r="J886" s="196">
        <v>9.43</v>
      </c>
      <c r="K886" s="196">
        <v>279.94</v>
      </c>
      <c r="L886" t="s">
        <v>77</v>
      </c>
      <c r="M886" s="44"/>
      <c r="N886" s="1"/>
      <c r="O886"/>
      <c r="P886"/>
      <c r="Q886" s="44"/>
      <c r="R886" s="1"/>
      <c r="S886"/>
      <c r="T886"/>
    </row>
    <row r="887" spans="1:20" ht="14.4" x14ac:dyDescent="0.3">
      <c r="A887">
        <v>878</v>
      </c>
      <c r="B887" s="1">
        <v>44200</v>
      </c>
      <c r="C887" t="s">
        <v>285</v>
      </c>
      <c r="D887" t="s">
        <v>295</v>
      </c>
      <c r="E887" t="s">
        <v>112</v>
      </c>
      <c r="F887" t="s">
        <v>93</v>
      </c>
      <c r="G887" s="45">
        <v>1.27</v>
      </c>
      <c r="H887" s="196">
        <v>10</v>
      </c>
      <c r="I887" s="196">
        <v>2.7</v>
      </c>
      <c r="J887" s="196">
        <v>-2.7</v>
      </c>
      <c r="K887" s="196">
        <v>277.24</v>
      </c>
      <c r="L887" t="s">
        <v>60</v>
      </c>
      <c r="M887" s="44"/>
      <c r="N887" s="1"/>
      <c r="O887"/>
      <c r="P887"/>
      <c r="Q887" s="44"/>
      <c r="R887" s="1"/>
      <c r="S887"/>
      <c r="T887"/>
    </row>
    <row r="888" spans="1:20" ht="14.4" x14ac:dyDescent="0.3">
      <c r="A888">
        <v>879</v>
      </c>
      <c r="B888" s="1">
        <v>44200</v>
      </c>
      <c r="C888" t="s">
        <v>285</v>
      </c>
      <c r="D888" t="s">
        <v>295</v>
      </c>
      <c r="E888" t="s">
        <v>112</v>
      </c>
      <c r="F888" t="s">
        <v>93</v>
      </c>
      <c r="G888" s="45">
        <v>1.06</v>
      </c>
      <c r="H888" s="196">
        <v>35.74</v>
      </c>
      <c r="I888" s="196">
        <v>2.14</v>
      </c>
      <c r="J888" s="196">
        <v>-2.14</v>
      </c>
      <c r="K888" s="196">
        <v>275.10000000000002</v>
      </c>
      <c r="L888" t="s">
        <v>60</v>
      </c>
      <c r="M888" s="44"/>
      <c r="N888" s="1"/>
      <c r="O888"/>
      <c r="P888"/>
      <c r="Q888" s="44"/>
      <c r="R888" s="1"/>
      <c r="S888"/>
      <c r="T888"/>
    </row>
    <row r="889" spans="1:20" ht="14.4" x14ac:dyDescent="0.3">
      <c r="A889">
        <v>880</v>
      </c>
      <c r="B889" s="1">
        <v>44200</v>
      </c>
      <c r="C889" t="s">
        <v>285</v>
      </c>
      <c r="D889" t="s">
        <v>295</v>
      </c>
      <c r="E889" t="s">
        <v>95</v>
      </c>
      <c r="F889" t="s">
        <v>85</v>
      </c>
      <c r="G889" s="45">
        <v>1.38</v>
      </c>
      <c r="H889" s="196">
        <v>10</v>
      </c>
      <c r="I889" s="196">
        <v>10</v>
      </c>
      <c r="J889" s="196">
        <v>3.8</v>
      </c>
      <c r="K889" s="196">
        <v>278.89999999999998</v>
      </c>
      <c r="L889" t="s">
        <v>60</v>
      </c>
      <c r="M889" s="44"/>
      <c r="N889" s="1"/>
      <c r="O889"/>
      <c r="P889"/>
      <c r="Q889" s="44"/>
      <c r="R889" s="1"/>
      <c r="S889"/>
      <c r="T889"/>
    </row>
    <row r="890" spans="1:20" ht="14.4" x14ac:dyDescent="0.3">
      <c r="A890">
        <v>881</v>
      </c>
      <c r="B890" s="1">
        <v>44200</v>
      </c>
      <c r="C890" t="s">
        <v>285</v>
      </c>
      <c r="D890" t="s">
        <v>295</v>
      </c>
      <c r="E890" t="s">
        <v>95</v>
      </c>
      <c r="F890" t="s">
        <v>85</v>
      </c>
      <c r="G890" s="45">
        <v>1.06</v>
      </c>
      <c r="H890" s="196">
        <v>50</v>
      </c>
      <c r="I890" s="196">
        <v>50</v>
      </c>
      <c r="J890" s="196">
        <v>3</v>
      </c>
      <c r="K890" s="196">
        <v>281.89999999999998</v>
      </c>
      <c r="L890" t="s">
        <v>60</v>
      </c>
      <c r="M890" s="44"/>
      <c r="N890" s="1"/>
      <c r="O890"/>
      <c r="P890"/>
      <c r="Q890" s="44"/>
      <c r="R890" s="1"/>
      <c r="S890"/>
      <c r="T890"/>
    </row>
    <row r="891" spans="1:20" ht="14.4" x14ac:dyDescent="0.3">
      <c r="A891">
        <v>882</v>
      </c>
      <c r="B891" s="1">
        <v>44200</v>
      </c>
      <c r="C891" t="s">
        <v>285</v>
      </c>
      <c r="D891" t="s">
        <v>295</v>
      </c>
      <c r="E891" t="s">
        <v>95</v>
      </c>
      <c r="F891" t="s">
        <v>85</v>
      </c>
      <c r="G891" s="45">
        <v>1.2</v>
      </c>
      <c r="H891" s="196">
        <v>10</v>
      </c>
      <c r="I891" s="196">
        <v>10</v>
      </c>
      <c r="J891" s="196">
        <v>2</v>
      </c>
      <c r="K891" s="196">
        <v>283.89999999999998</v>
      </c>
      <c r="L891" t="s">
        <v>60</v>
      </c>
      <c r="M891" s="44"/>
      <c r="N891" s="1"/>
      <c r="O891"/>
      <c r="P891"/>
      <c r="Q891" s="44"/>
      <c r="R891" s="1"/>
      <c r="S891"/>
      <c r="T891"/>
    </row>
    <row r="892" spans="1:20" ht="14.4" x14ac:dyDescent="0.3">
      <c r="A892">
        <v>883</v>
      </c>
      <c r="B892" s="1">
        <v>44200</v>
      </c>
      <c r="C892" t="s">
        <v>285</v>
      </c>
      <c r="D892" t="s">
        <v>295</v>
      </c>
      <c r="E892" t="s">
        <v>112</v>
      </c>
      <c r="F892" t="s">
        <v>93</v>
      </c>
      <c r="G892" s="45">
        <v>1.1100000000000001</v>
      </c>
      <c r="H892" s="196">
        <v>10</v>
      </c>
      <c r="I892" s="196">
        <v>1.1000000000000001</v>
      </c>
      <c r="J892" s="196">
        <v>-1.21</v>
      </c>
      <c r="K892" s="196">
        <v>282.69</v>
      </c>
      <c r="L892" t="s">
        <v>60</v>
      </c>
      <c r="M892" s="44"/>
      <c r="N892" s="1"/>
      <c r="O892"/>
      <c r="P892"/>
      <c r="Q892" s="44"/>
      <c r="R892" s="1"/>
      <c r="S892"/>
      <c r="T892"/>
    </row>
    <row r="893" spans="1:20" ht="14.4" x14ac:dyDescent="0.3">
      <c r="A893">
        <v>884</v>
      </c>
      <c r="B893" s="1">
        <v>44200</v>
      </c>
      <c r="C893" t="s">
        <v>285</v>
      </c>
      <c r="D893" t="s">
        <v>295</v>
      </c>
      <c r="E893" t="s">
        <v>304</v>
      </c>
      <c r="F893" t="s">
        <v>93</v>
      </c>
      <c r="G893" s="45">
        <v>1.03</v>
      </c>
      <c r="H893" s="196">
        <v>66.67</v>
      </c>
      <c r="I893" s="196">
        <v>2</v>
      </c>
      <c r="J893" s="196">
        <v>-2</v>
      </c>
      <c r="K893" s="196">
        <v>280.69</v>
      </c>
      <c r="L893" t="s">
        <v>156</v>
      </c>
      <c r="M893" s="44"/>
      <c r="N893" s="1"/>
      <c r="O893"/>
      <c r="P893"/>
      <c r="Q893" s="44"/>
      <c r="R893" s="1"/>
      <c r="S893"/>
      <c r="T893"/>
    </row>
    <row r="894" spans="1:20" ht="14.4" x14ac:dyDescent="0.3">
      <c r="A894">
        <v>885</v>
      </c>
      <c r="B894" s="1">
        <v>44200</v>
      </c>
      <c r="C894" t="s">
        <v>285</v>
      </c>
      <c r="D894" t="s">
        <v>295</v>
      </c>
      <c r="E894" t="s">
        <v>113</v>
      </c>
      <c r="F894" t="s">
        <v>85</v>
      </c>
      <c r="G894" s="45">
        <v>1.89</v>
      </c>
      <c r="H894" s="196">
        <v>10</v>
      </c>
      <c r="I894" s="196">
        <v>10</v>
      </c>
      <c r="J894" s="196">
        <v>-10</v>
      </c>
      <c r="K894" s="196">
        <v>270.69</v>
      </c>
      <c r="L894" t="s">
        <v>77</v>
      </c>
      <c r="M894" s="44"/>
      <c r="N894" s="1"/>
      <c r="O894"/>
      <c r="P894"/>
      <c r="Q894" s="44"/>
      <c r="R894" s="1"/>
      <c r="S894"/>
      <c r="T894"/>
    </row>
    <row r="895" spans="1:20" ht="14.4" x14ac:dyDescent="0.3">
      <c r="A895">
        <v>886</v>
      </c>
      <c r="B895" s="1">
        <v>44200</v>
      </c>
      <c r="C895" t="s">
        <v>285</v>
      </c>
      <c r="D895" t="s">
        <v>295</v>
      </c>
      <c r="E895" t="s">
        <v>113</v>
      </c>
      <c r="F895" t="s">
        <v>85</v>
      </c>
      <c r="G895" s="45">
        <v>1.57</v>
      </c>
      <c r="H895" s="196">
        <v>10</v>
      </c>
      <c r="I895" s="196">
        <v>10</v>
      </c>
      <c r="J895" s="196">
        <v>-10</v>
      </c>
      <c r="K895" s="196">
        <v>260.69</v>
      </c>
      <c r="L895" t="s">
        <v>77</v>
      </c>
      <c r="M895" s="44"/>
      <c r="N895" s="1"/>
      <c r="O895"/>
      <c r="P895"/>
      <c r="Q895" s="44"/>
      <c r="R895" s="1"/>
      <c r="S895"/>
      <c r="T895"/>
    </row>
    <row r="896" spans="1:20" ht="14.4" x14ac:dyDescent="0.3">
      <c r="A896">
        <v>887</v>
      </c>
      <c r="B896" s="1">
        <v>44200</v>
      </c>
      <c r="C896" t="s">
        <v>285</v>
      </c>
      <c r="D896" t="s">
        <v>295</v>
      </c>
      <c r="E896" t="s">
        <v>113</v>
      </c>
      <c r="F896" t="s">
        <v>85</v>
      </c>
      <c r="G896" s="45">
        <v>1.25</v>
      </c>
      <c r="H896" s="196">
        <v>50</v>
      </c>
      <c r="I896" s="196">
        <v>50</v>
      </c>
      <c r="J896" s="196">
        <v>-50</v>
      </c>
      <c r="K896" s="196">
        <v>210.69</v>
      </c>
      <c r="L896" t="s">
        <v>77</v>
      </c>
      <c r="M896" s="44"/>
      <c r="N896" s="1"/>
      <c r="O896"/>
      <c r="P896"/>
      <c r="Q896" s="44"/>
      <c r="R896" s="1"/>
      <c r="S896"/>
      <c r="T896"/>
    </row>
    <row r="897" spans="1:20" ht="14.4" x14ac:dyDescent="0.3">
      <c r="A897">
        <v>888</v>
      </c>
      <c r="B897" s="1">
        <v>44200</v>
      </c>
      <c r="C897" t="s">
        <v>285</v>
      </c>
      <c r="D897" t="s">
        <v>295</v>
      </c>
      <c r="E897" t="s">
        <v>113</v>
      </c>
      <c r="F897" t="s">
        <v>85</v>
      </c>
      <c r="G897" s="45">
        <v>2.96</v>
      </c>
      <c r="H897" s="196">
        <v>7</v>
      </c>
      <c r="I897" s="196">
        <v>7</v>
      </c>
      <c r="J897" s="196">
        <v>-7</v>
      </c>
      <c r="K897" s="196">
        <v>203.69</v>
      </c>
      <c r="L897" t="s">
        <v>77</v>
      </c>
      <c r="M897" s="44"/>
      <c r="N897" s="1"/>
      <c r="O897"/>
      <c r="P897"/>
      <c r="Q897" s="44"/>
      <c r="R897" s="1"/>
      <c r="S897"/>
      <c r="T897"/>
    </row>
    <row r="898" spans="1:20" ht="14.4" x14ac:dyDescent="0.3">
      <c r="A898">
        <v>889</v>
      </c>
      <c r="B898" s="1">
        <v>44200</v>
      </c>
      <c r="C898" t="s">
        <v>285</v>
      </c>
      <c r="D898" t="s">
        <v>295</v>
      </c>
      <c r="E898" t="s">
        <v>173</v>
      </c>
      <c r="F898" t="s">
        <v>85</v>
      </c>
      <c r="G898" s="45">
        <v>4.7</v>
      </c>
      <c r="H898" s="196">
        <v>7</v>
      </c>
      <c r="I898" s="196">
        <v>7</v>
      </c>
      <c r="J898" s="196">
        <v>25.9</v>
      </c>
      <c r="K898" s="196">
        <v>229.59</v>
      </c>
      <c r="L898" t="s">
        <v>79</v>
      </c>
      <c r="M898" s="44"/>
      <c r="N898" s="1"/>
      <c r="O898"/>
      <c r="P898"/>
      <c r="Q898" s="44"/>
      <c r="R898" s="1"/>
      <c r="S898"/>
      <c r="T898"/>
    </row>
    <row r="899" spans="1:20" ht="14.4" x14ac:dyDescent="0.3">
      <c r="A899">
        <v>890</v>
      </c>
      <c r="B899" s="1">
        <v>44200</v>
      </c>
      <c r="C899" t="s">
        <v>285</v>
      </c>
      <c r="D899" t="s">
        <v>295</v>
      </c>
      <c r="E899" t="s">
        <v>305</v>
      </c>
      <c r="F899" t="s">
        <v>85</v>
      </c>
      <c r="G899" s="45">
        <v>1.44</v>
      </c>
      <c r="H899" s="196">
        <v>20.67</v>
      </c>
      <c r="I899" s="196">
        <v>20.67</v>
      </c>
      <c r="J899" s="196">
        <v>-20.67</v>
      </c>
      <c r="K899" s="196">
        <v>208.92</v>
      </c>
      <c r="L899" t="s">
        <v>79</v>
      </c>
      <c r="M899" s="44"/>
      <c r="N899" s="1"/>
      <c r="O899"/>
      <c r="P899"/>
      <c r="Q899" s="44"/>
      <c r="R899" s="1"/>
      <c r="S899"/>
      <c r="T899"/>
    </row>
    <row r="900" spans="1:20" ht="14.4" x14ac:dyDescent="0.3">
      <c r="A900">
        <v>891</v>
      </c>
      <c r="B900" s="1">
        <v>44200</v>
      </c>
      <c r="C900" t="s">
        <v>285</v>
      </c>
      <c r="D900" t="s">
        <v>295</v>
      </c>
      <c r="E900" t="s">
        <v>173</v>
      </c>
      <c r="F900" t="s">
        <v>85</v>
      </c>
      <c r="G900" s="45">
        <v>2.7</v>
      </c>
      <c r="H900" s="196">
        <v>10.92</v>
      </c>
      <c r="I900" s="196">
        <v>10.92</v>
      </c>
      <c r="J900" s="196">
        <v>18.559999999999999</v>
      </c>
      <c r="K900" s="196">
        <v>227.48</v>
      </c>
      <c r="L900" t="s">
        <v>79</v>
      </c>
      <c r="M900" s="44"/>
      <c r="N900" s="1"/>
      <c r="O900"/>
      <c r="P900"/>
      <c r="Q900" s="44"/>
      <c r="R900" s="1"/>
      <c r="S900"/>
      <c r="T900"/>
    </row>
    <row r="901" spans="1:20" ht="14.4" x14ac:dyDescent="0.3">
      <c r="A901">
        <v>892</v>
      </c>
      <c r="B901" s="1">
        <v>44200</v>
      </c>
      <c r="C901" t="s">
        <v>285</v>
      </c>
      <c r="D901" t="s">
        <v>295</v>
      </c>
      <c r="E901" t="s">
        <v>305</v>
      </c>
      <c r="F901" t="s">
        <v>85</v>
      </c>
      <c r="G901" s="45">
        <v>2.2799999999999998</v>
      </c>
      <c r="H901" s="196">
        <v>26.7</v>
      </c>
      <c r="I901" s="196">
        <v>26.7</v>
      </c>
      <c r="J901" s="196">
        <v>-26.7</v>
      </c>
      <c r="K901" s="196">
        <v>200.78</v>
      </c>
      <c r="L901" t="s">
        <v>79</v>
      </c>
      <c r="M901" s="44"/>
      <c r="N901" s="1"/>
      <c r="O901"/>
      <c r="P901"/>
      <c r="Q901" s="44"/>
      <c r="R901" s="1"/>
      <c r="S901"/>
      <c r="T901"/>
    </row>
    <row r="902" spans="1:20" ht="14.4" x14ac:dyDescent="0.3">
      <c r="A902">
        <v>893</v>
      </c>
      <c r="B902" s="1">
        <v>44200</v>
      </c>
      <c r="C902" t="s">
        <v>285</v>
      </c>
      <c r="D902" t="s">
        <v>295</v>
      </c>
      <c r="E902" t="s">
        <v>173</v>
      </c>
      <c r="F902" t="s">
        <v>85</v>
      </c>
      <c r="G902" s="45">
        <v>3</v>
      </c>
      <c r="H902" s="196">
        <v>20</v>
      </c>
      <c r="I902" s="196">
        <v>20</v>
      </c>
      <c r="J902" s="196">
        <v>40</v>
      </c>
      <c r="K902" s="196">
        <v>240.78</v>
      </c>
      <c r="L902" t="s">
        <v>79</v>
      </c>
      <c r="M902" s="44"/>
      <c r="N902" s="1"/>
      <c r="O902"/>
      <c r="P902"/>
      <c r="Q902" s="44"/>
      <c r="R902" s="1"/>
      <c r="S902"/>
      <c r="T902"/>
    </row>
    <row r="903" spans="1:20" ht="14.4" x14ac:dyDescent="0.3">
      <c r="A903">
        <v>894</v>
      </c>
      <c r="B903" s="1">
        <v>44200</v>
      </c>
      <c r="C903" t="s">
        <v>285</v>
      </c>
      <c r="D903" t="s">
        <v>295</v>
      </c>
      <c r="E903" t="s">
        <v>272</v>
      </c>
      <c r="F903" t="s">
        <v>93</v>
      </c>
      <c r="G903" s="45">
        <v>2.63</v>
      </c>
      <c r="H903" s="196">
        <v>12.46</v>
      </c>
      <c r="I903" s="196">
        <v>20.309999999999999</v>
      </c>
      <c r="J903" s="196">
        <v>-21.03</v>
      </c>
      <c r="K903" s="196">
        <v>219.75</v>
      </c>
      <c r="L903" t="s">
        <v>79</v>
      </c>
      <c r="M903" s="44"/>
      <c r="N903" s="1"/>
      <c r="O903"/>
      <c r="P903"/>
      <c r="Q903" s="44"/>
      <c r="R903" s="1"/>
      <c r="S903"/>
      <c r="T903"/>
    </row>
    <row r="904" spans="1:20" ht="14.4" x14ac:dyDescent="0.3">
      <c r="A904">
        <v>895</v>
      </c>
      <c r="B904" s="1">
        <v>44200</v>
      </c>
      <c r="C904" t="s">
        <v>285</v>
      </c>
      <c r="D904" t="s">
        <v>295</v>
      </c>
      <c r="E904" t="s">
        <v>306</v>
      </c>
      <c r="F904" t="s">
        <v>85</v>
      </c>
      <c r="G904" s="45">
        <v>2.2799999999999998</v>
      </c>
      <c r="H904" s="196">
        <v>13.38</v>
      </c>
      <c r="I904" s="196">
        <v>13.38</v>
      </c>
      <c r="J904" s="196">
        <v>-13.38</v>
      </c>
      <c r="K904" s="196">
        <v>206.37</v>
      </c>
      <c r="L904" t="s">
        <v>111</v>
      </c>
      <c r="M904" s="44"/>
      <c r="N904" s="1"/>
      <c r="O904"/>
      <c r="P904"/>
      <c r="Q904" s="44"/>
      <c r="R904" s="1"/>
      <c r="S904"/>
      <c r="T904"/>
    </row>
    <row r="905" spans="1:20" ht="14.4" x14ac:dyDescent="0.3">
      <c r="A905">
        <v>896</v>
      </c>
      <c r="B905" s="1">
        <v>44200</v>
      </c>
      <c r="C905" t="s">
        <v>285</v>
      </c>
      <c r="D905" t="s">
        <v>295</v>
      </c>
      <c r="E905" t="s">
        <v>307</v>
      </c>
      <c r="F905" t="s">
        <v>85</v>
      </c>
      <c r="G905" s="45">
        <v>2</v>
      </c>
      <c r="H905" s="196">
        <v>15.26</v>
      </c>
      <c r="I905" s="196">
        <v>15.26</v>
      </c>
      <c r="J905" s="196">
        <v>15.26</v>
      </c>
      <c r="K905" s="196">
        <v>221.63</v>
      </c>
      <c r="L905" t="s">
        <v>111</v>
      </c>
      <c r="M905" s="44"/>
      <c r="N905" s="1"/>
      <c r="O905"/>
      <c r="P905"/>
      <c r="Q905" s="44"/>
      <c r="R905" s="1"/>
      <c r="S905"/>
      <c r="T905"/>
    </row>
    <row r="906" spans="1:20" ht="14.4" x14ac:dyDescent="0.3">
      <c r="A906">
        <v>897</v>
      </c>
      <c r="B906" s="1">
        <v>44200</v>
      </c>
      <c r="C906" t="s">
        <v>285</v>
      </c>
      <c r="D906" t="s">
        <v>295</v>
      </c>
      <c r="E906" t="s">
        <v>307</v>
      </c>
      <c r="F906" t="s">
        <v>85</v>
      </c>
      <c r="G906" s="45">
        <v>1.8</v>
      </c>
      <c r="H906" s="196">
        <v>100</v>
      </c>
      <c r="I906" s="196">
        <v>100</v>
      </c>
      <c r="J906" s="196">
        <v>76.72</v>
      </c>
      <c r="K906" s="196">
        <v>298.35000000000002</v>
      </c>
      <c r="L906" t="s">
        <v>111</v>
      </c>
      <c r="M906" s="44"/>
      <c r="N906" s="1"/>
      <c r="O906"/>
      <c r="P906"/>
      <c r="Q906" s="44"/>
      <c r="R906" s="1"/>
      <c r="S906"/>
      <c r="T906"/>
    </row>
    <row r="907" spans="1:20" ht="14.4" x14ac:dyDescent="0.3">
      <c r="A907">
        <v>898</v>
      </c>
      <c r="B907" s="1">
        <v>44200</v>
      </c>
      <c r="C907" t="s">
        <v>167</v>
      </c>
      <c r="D907" t="s">
        <v>296</v>
      </c>
      <c r="E907" t="s">
        <v>94</v>
      </c>
      <c r="F907" t="s">
        <v>93</v>
      </c>
      <c r="G907" s="45">
        <v>1.04</v>
      </c>
      <c r="H907" s="196">
        <v>51</v>
      </c>
      <c r="I907" s="196">
        <v>2.04</v>
      </c>
      <c r="J907" s="196">
        <v>-2.04</v>
      </c>
      <c r="K907" s="196">
        <v>296.31</v>
      </c>
      <c r="L907" t="s">
        <v>77</v>
      </c>
      <c r="M907" s="44"/>
      <c r="N907" s="1"/>
      <c r="O907"/>
      <c r="P907"/>
      <c r="Q907" s="44"/>
      <c r="R907" s="1"/>
      <c r="S907"/>
      <c r="T907"/>
    </row>
    <row r="908" spans="1:20" ht="14.4" x14ac:dyDescent="0.3">
      <c r="A908">
        <v>899</v>
      </c>
      <c r="B908" s="1">
        <v>44200</v>
      </c>
      <c r="C908" t="s">
        <v>167</v>
      </c>
      <c r="D908" t="s">
        <v>296</v>
      </c>
      <c r="E908" t="s">
        <v>113</v>
      </c>
      <c r="F908" t="s">
        <v>85</v>
      </c>
      <c r="G908" s="45">
        <v>1.07</v>
      </c>
      <c r="H908" s="196">
        <v>50</v>
      </c>
      <c r="I908" s="196">
        <v>50</v>
      </c>
      <c r="J908" s="196">
        <v>3.44</v>
      </c>
      <c r="K908" s="196">
        <v>299.75</v>
      </c>
      <c r="L908" t="s">
        <v>77</v>
      </c>
      <c r="M908" s="44"/>
      <c r="N908" s="1"/>
      <c r="O908"/>
      <c r="P908"/>
      <c r="Q908" s="44"/>
      <c r="R908" s="1"/>
      <c r="S908"/>
      <c r="T908"/>
    </row>
    <row r="909" spans="1:20" ht="14.4" x14ac:dyDescent="0.3">
      <c r="A909">
        <v>900</v>
      </c>
      <c r="B909" s="1">
        <v>44200</v>
      </c>
      <c r="C909" t="s">
        <v>165</v>
      </c>
      <c r="D909" t="s">
        <v>297</v>
      </c>
      <c r="E909" t="s">
        <v>112</v>
      </c>
      <c r="F909" t="s">
        <v>93</v>
      </c>
      <c r="G909" s="45">
        <v>1.1599999999999999</v>
      </c>
      <c r="H909" s="196">
        <v>60</v>
      </c>
      <c r="I909" s="196">
        <v>9.6</v>
      </c>
      <c r="J909" s="196">
        <v>-9.6</v>
      </c>
      <c r="K909" s="196">
        <v>290.14999999999998</v>
      </c>
      <c r="L909" t="s">
        <v>75</v>
      </c>
      <c r="M909" s="44"/>
      <c r="N909" s="1"/>
      <c r="O909"/>
      <c r="P909"/>
      <c r="Q909" s="44"/>
      <c r="R909" s="1"/>
      <c r="S909"/>
      <c r="T909"/>
    </row>
    <row r="910" spans="1:20" ht="14.4" x14ac:dyDescent="0.3">
      <c r="A910">
        <v>901</v>
      </c>
      <c r="B910" s="1">
        <v>44200</v>
      </c>
      <c r="C910" t="s">
        <v>165</v>
      </c>
      <c r="D910" t="s">
        <v>297</v>
      </c>
      <c r="E910" t="s">
        <v>112</v>
      </c>
      <c r="F910" t="s">
        <v>93</v>
      </c>
      <c r="G910" s="45">
        <v>1.1200000000000001</v>
      </c>
      <c r="H910" s="196">
        <v>13</v>
      </c>
      <c r="I910" s="196">
        <v>1.56</v>
      </c>
      <c r="J910" s="196">
        <v>-1.56</v>
      </c>
      <c r="K910" s="196">
        <v>288.58999999999997</v>
      </c>
      <c r="L910" t="s">
        <v>75</v>
      </c>
      <c r="M910" s="44"/>
      <c r="N910" s="1"/>
      <c r="O910"/>
      <c r="P910"/>
      <c r="Q910" s="44"/>
      <c r="R910" s="1"/>
      <c r="S910"/>
      <c r="T910"/>
    </row>
    <row r="911" spans="1:20" ht="14.4" x14ac:dyDescent="0.3">
      <c r="A911">
        <v>902</v>
      </c>
      <c r="B911" s="1">
        <v>44200</v>
      </c>
      <c r="C911" t="s">
        <v>165</v>
      </c>
      <c r="D911" t="s">
        <v>297</v>
      </c>
      <c r="E911" t="s">
        <v>95</v>
      </c>
      <c r="F911" t="s">
        <v>85</v>
      </c>
      <c r="G911" s="45">
        <v>1.25</v>
      </c>
      <c r="H911" s="196">
        <v>10.93</v>
      </c>
      <c r="I911" s="196">
        <v>10.93</v>
      </c>
      <c r="J911" s="196">
        <v>2.73</v>
      </c>
      <c r="K911" s="196">
        <v>291.32</v>
      </c>
      <c r="L911" t="s">
        <v>75</v>
      </c>
      <c r="M911" s="44"/>
      <c r="N911" s="1"/>
      <c r="O911"/>
      <c r="P911"/>
      <c r="Q911" s="44"/>
      <c r="R911" s="1"/>
      <c r="S911"/>
      <c r="T911"/>
    </row>
    <row r="912" spans="1:20" ht="14.4" x14ac:dyDescent="0.3">
      <c r="A912">
        <v>903</v>
      </c>
      <c r="B912" s="1">
        <v>44200</v>
      </c>
      <c r="C912" t="s">
        <v>165</v>
      </c>
      <c r="D912" t="s">
        <v>297</v>
      </c>
      <c r="E912" t="s">
        <v>95</v>
      </c>
      <c r="F912" t="s">
        <v>85</v>
      </c>
      <c r="G912" s="45">
        <v>1.24</v>
      </c>
      <c r="H912" s="196">
        <v>39.07</v>
      </c>
      <c r="I912" s="196">
        <v>39.07</v>
      </c>
      <c r="J912" s="196">
        <v>9.3800000000000008</v>
      </c>
      <c r="K912" s="196">
        <v>300.7</v>
      </c>
      <c r="L912" t="s">
        <v>75</v>
      </c>
      <c r="M912" s="44"/>
      <c r="N912" s="1"/>
      <c r="O912"/>
      <c r="P912"/>
      <c r="Q912" s="44"/>
      <c r="R912" s="1"/>
      <c r="S912"/>
      <c r="T912"/>
    </row>
    <row r="913" spans="1:20" ht="14.4" x14ac:dyDescent="0.3">
      <c r="A913">
        <v>904</v>
      </c>
      <c r="B913" s="1">
        <v>44200</v>
      </c>
      <c r="C913" t="s">
        <v>165</v>
      </c>
      <c r="D913" t="s">
        <v>297</v>
      </c>
      <c r="E913" t="s">
        <v>95</v>
      </c>
      <c r="F913" t="s">
        <v>85</v>
      </c>
      <c r="G913" s="45">
        <v>1.1499999999999999</v>
      </c>
      <c r="H913" s="196">
        <v>10</v>
      </c>
      <c r="I913" s="196">
        <v>10</v>
      </c>
      <c r="J913" s="196">
        <v>1.5</v>
      </c>
      <c r="K913" s="196">
        <v>302.2</v>
      </c>
      <c r="L913" t="s">
        <v>75</v>
      </c>
      <c r="M913" s="44"/>
      <c r="N913" s="1"/>
      <c r="O913"/>
      <c r="P913"/>
      <c r="Q913" s="44"/>
      <c r="R913" s="1"/>
      <c r="S913"/>
      <c r="T913"/>
    </row>
    <row r="914" spans="1:20" ht="14.4" x14ac:dyDescent="0.3">
      <c r="A914">
        <v>905</v>
      </c>
      <c r="B914" s="1">
        <v>44200</v>
      </c>
      <c r="C914" t="s">
        <v>165</v>
      </c>
      <c r="D914" t="s">
        <v>297</v>
      </c>
      <c r="E914" t="s">
        <v>95</v>
      </c>
      <c r="F914" t="s">
        <v>85</v>
      </c>
      <c r="G914" s="45">
        <v>1.24</v>
      </c>
      <c r="H914" s="196">
        <v>10</v>
      </c>
      <c r="I914" s="196">
        <v>10</v>
      </c>
      <c r="J914" s="196">
        <v>2.21</v>
      </c>
      <c r="K914" s="196">
        <v>304.41000000000003</v>
      </c>
      <c r="L914" t="s">
        <v>75</v>
      </c>
      <c r="M914" s="44"/>
      <c r="N914" s="1"/>
      <c r="O914"/>
      <c r="P914"/>
      <c r="Q914" s="44"/>
      <c r="R914" s="1"/>
      <c r="S914"/>
      <c r="T914"/>
    </row>
    <row r="915" spans="1:20" ht="14.4" x14ac:dyDescent="0.3">
      <c r="A915">
        <v>906</v>
      </c>
      <c r="B915" s="1">
        <v>44200</v>
      </c>
      <c r="C915" t="s">
        <v>169</v>
      </c>
      <c r="D915" t="s">
        <v>298</v>
      </c>
      <c r="E915" t="s">
        <v>127</v>
      </c>
      <c r="F915" t="s">
        <v>85</v>
      </c>
      <c r="G915" s="45">
        <v>1.18</v>
      </c>
      <c r="H915" s="196">
        <v>50</v>
      </c>
      <c r="I915" s="196">
        <v>50</v>
      </c>
      <c r="J915" s="196">
        <v>9</v>
      </c>
      <c r="K915" s="196">
        <v>313.41000000000003</v>
      </c>
      <c r="L915" t="s">
        <v>57</v>
      </c>
      <c r="M915" s="44"/>
      <c r="N915" s="1"/>
      <c r="O915"/>
      <c r="P915"/>
      <c r="Q915" s="44"/>
      <c r="R915" s="1"/>
      <c r="S915"/>
      <c r="T915"/>
    </row>
    <row r="916" spans="1:20" ht="14.4" x14ac:dyDescent="0.3">
      <c r="A916">
        <v>907</v>
      </c>
      <c r="B916" s="1">
        <v>44200</v>
      </c>
      <c r="C916" t="s">
        <v>169</v>
      </c>
      <c r="D916" t="s">
        <v>298</v>
      </c>
      <c r="E916" t="s">
        <v>127</v>
      </c>
      <c r="F916" t="s">
        <v>85</v>
      </c>
      <c r="G916" s="45">
        <v>1.17</v>
      </c>
      <c r="H916" s="196">
        <v>7</v>
      </c>
      <c r="I916" s="196">
        <v>7</v>
      </c>
      <c r="J916" s="196">
        <v>1.19</v>
      </c>
      <c r="K916" s="196">
        <v>314.60000000000002</v>
      </c>
      <c r="L916" t="s">
        <v>57</v>
      </c>
      <c r="M916" s="44"/>
      <c r="N916" s="1"/>
      <c r="O916"/>
      <c r="P916"/>
      <c r="Q916" s="44"/>
      <c r="R916" s="1"/>
      <c r="S916"/>
      <c r="T916"/>
    </row>
    <row r="917" spans="1:20" ht="14.4" x14ac:dyDescent="0.3">
      <c r="A917">
        <v>908</v>
      </c>
      <c r="B917" s="1">
        <v>44200</v>
      </c>
      <c r="C917" t="s">
        <v>169</v>
      </c>
      <c r="D917" t="s">
        <v>298</v>
      </c>
      <c r="E917" t="s">
        <v>129</v>
      </c>
      <c r="F917" t="s">
        <v>93</v>
      </c>
      <c r="G917" s="45">
        <v>1.0900000000000001</v>
      </c>
      <c r="H917" s="196">
        <v>58</v>
      </c>
      <c r="I917" s="196">
        <v>5.22</v>
      </c>
      <c r="J917" s="196">
        <v>-5.42</v>
      </c>
      <c r="K917" s="196">
        <v>309.18</v>
      </c>
      <c r="L917" t="s">
        <v>57</v>
      </c>
      <c r="M917" s="44"/>
      <c r="N917" s="1"/>
      <c r="O917"/>
      <c r="P917"/>
      <c r="Q917" s="44"/>
      <c r="R917" s="1"/>
      <c r="S917"/>
      <c r="T917"/>
    </row>
    <row r="918" spans="1:20" ht="14.4" x14ac:dyDescent="0.3">
      <c r="A918">
        <v>909</v>
      </c>
      <c r="B918" s="1">
        <v>44200</v>
      </c>
      <c r="C918" t="s">
        <v>283</v>
      </c>
      <c r="D918" t="s">
        <v>299</v>
      </c>
      <c r="E918" t="s">
        <v>302</v>
      </c>
      <c r="F918" t="s">
        <v>85</v>
      </c>
      <c r="G918" s="45">
        <v>5.3</v>
      </c>
      <c r="H918" s="196">
        <v>15.6</v>
      </c>
      <c r="I918" s="196">
        <v>15.6</v>
      </c>
      <c r="J918" s="196">
        <v>-15.6</v>
      </c>
      <c r="K918" s="196">
        <v>293.58</v>
      </c>
      <c r="L918" t="s">
        <v>142</v>
      </c>
      <c r="M918" s="44"/>
      <c r="N918" s="1"/>
      <c r="O918"/>
      <c r="P918"/>
      <c r="Q918" s="44"/>
      <c r="R918" s="1"/>
      <c r="S918"/>
      <c r="T918"/>
    </row>
    <row r="919" spans="1:20" ht="14.4" x14ac:dyDescent="0.3">
      <c r="A919">
        <v>910</v>
      </c>
      <c r="B919" s="1">
        <v>44200</v>
      </c>
      <c r="C919" t="s">
        <v>283</v>
      </c>
      <c r="D919" t="s">
        <v>299</v>
      </c>
      <c r="E919" t="s">
        <v>143</v>
      </c>
      <c r="F919" t="s">
        <v>85</v>
      </c>
      <c r="G919" s="45">
        <v>1.35</v>
      </c>
      <c r="H919" s="196">
        <v>50</v>
      </c>
      <c r="I919" s="196">
        <v>50</v>
      </c>
      <c r="J919" s="196">
        <v>17.5</v>
      </c>
      <c r="K919" s="196">
        <v>311.08</v>
      </c>
      <c r="L919" t="s">
        <v>142</v>
      </c>
      <c r="M919" s="44"/>
      <c r="N919" s="1"/>
      <c r="O919"/>
      <c r="P919"/>
      <c r="Q919" s="44"/>
      <c r="R919" s="1"/>
      <c r="S919"/>
      <c r="T919"/>
    </row>
    <row r="920" spans="1:20" ht="14.4" x14ac:dyDescent="0.3">
      <c r="A920">
        <v>911</v>
      </c>
      <c r="B920" s="1">
        <v>44200</v>
      </c>
      <c r="C920" t="s">
        <v>283</v>
      </c>
      <c r="D920" t="s">
        <v>299</v>
      </c>
      <c r="E920" t="s">
        <v>143</v>
      </c>
      <c r="F920" t="s">
        <v>85</v>
      </c>
      <c r="G920" s="45">
        <v>1.33</v>
      </c>
      <c r="H920" s="196">
        <v>10</v>
      </c>
      <c r="I920" s="196">
        <v>10</v>
      </c>
      <c r="J920" s="196">
        <v>3.3</v>
      </c>
      <c r="K920" s="196">
        <v>314.38</v>
      </c>
      <c r="L920" t="s">
        <v>142</v>
      </c>
      <c r="M920" s="44"/>
      <c r="N920" s="1"/>
      <c r="O920"/>
      <c r="P920"/>
      <c r="Q920" s="44"/>
      <c r="R920" s="1"/>
      <c r="S920"/>
      <c r="T920"/>
    </row>
    <row r="921" spans="1:20" ht="14.4" x14ac:dyDescent="0.3">
      <c r="A921">
        <v>912</v>
      </c>
      <c r="B921" s="1">
        <v>44200</v>
      </c>
      <c r="C921" t="s">
        <v>283</v>
      </c>
      <c r="D921" t="s">
        <v>299</v>
      </c>
      <c r="E921" t="s">
        <v>143</v>
      </c>
      <c r="F921" t="s">
        <v>85</v>
      </c>
      <c r="G921" s="45">
        <v>1.33</v>
      </c>
      <c r="H921" s="196">
        <v>1.2</v>
      </c>
      <c r="I921" s="196">
        <v>1.2</v>
      </c>
      <c r="J921" s="196">
        <v>0.39</v>
      </c>
      <c r="K921" s="196">
        <v>314.77</v>
      </c>
      <c r="L921" t="s">
        <v>142</v>
      </c>
      <c r="M921" s="44"/>
      <c r="N921" s="1"/>
      <c r="O921"/>
      <c r="P921"/>
      <c r="Q921" s="44"/>
      <c r="R921" s="1"/>
      <c r="S921"/>
      <c r="T921"/>
    </row>
    <row r="922" spans="1:20" ht="14.4" x14ac:dyDescent="0.3">
      <c r="A922">
        <v>913</v>
      </c>
      <c r="B922" s="1">
        <v>44200</v>
      </c>
      <c r="C922" t="s">
        <v>283</v>
      </c>
      <c r="D922" t="s">
        <v>299</v>
      </c>
      <c r="E922" t="s">
        <v>143</v>
      </c>
      <c r="F922" t="s">
        <v>85</v>
      </c>
      <c r="G922" s="45">
        <v>1.32</v>
      </c>
      <c r="H922" s="196">
        <v>0.25</v>
      </c>
      <c r="I922" s="196">
        <v>0.25</v>
      </c>
      <c r="J922" s="196">
        <v>-0.15</v>
      </c>
      <c r="K922" s="196">
        <v>314.62</v>
      </c>
      <c r="L922" t="s">
        <v>142</v>
      </c>
      <c r="M922" s="44"/>
      <c r="N922" s="1"/>
      <c r="O922"/>
      <c r="P922"/>
      <c r="Q922" s="44"/>
      <c r="R922" s="1"/>
      <c r="S922"/>
      <c r="T922"/>
    </row>
    <row r="923" spans="1:20" ht="14.4" x14ac:dyDescent="0.3">
      <c r="A923">
        <v>914</v>
      </c>
      <c r="B923" s="1">
        <v>44200</v>
      </c>
      <c r="C923" t="s">
        <v>163</v>
      </c>
      <c r="D923" t="s">
        <v>300</v>
      </c>
      <c r="E923" t="s">
        <v>172</v>
      </c>
      <c r="F923" t="s">
        <v>93</v>
      </c>
      <c r="G923" s="45">
        <v>1.21</v>
      </c>
      <c r="H923" s="196">
        <v>108.21</v>
      </c>
      <c r="I923" s="196">
        <v>22.72</v>
      </c>
      <c r="J923" s="196">
        <v>-22.82</v>
      </c>
      <c r="K923" s="196">
        <v>291.8</v>
      </c>
      <c r="L923" t="s">
        <v>77</v>
      </c>
      <c r="M923" s="44"/>
      <c r="N923" s="1"/>
      <c r="O923"/>
      <c r="P923"/>
      <c r="Q923" s="44"/>
      <c r="R923" s="1"/>
      <c r="S923"/>
      <c r="T923"/>
    </row>
    <row r="924" spans="1:20" ht="14.4" x14ac:dyDescent="0.3">
      <c r="A924">
        <v>915</v>
      </c>
      <c r="B924" s="1">
        <v>44200</v>
      </c>
      <c r="C924" t="s">
        <v>163</v>
      </c>
      <c r="D924" t="s">
        <v>300</v>
      </c>
      <c r="E924" t="s">
        <v>113</v>
      </c>
      <c r="F924" t="s">
        <v>85</v>
      </c>
      <c r="G924" s="45">
        <v>1.32</v>
      </c>
      <c r="H924" s="196">
        <v>100</v>
      </c>
      <c r="I924" s="196">
        <v>100</v>
      </c>
      <c r="J924" s="196">
        <v>31.65</v>
      </c>
      <c r="K924" s="196">
        <v>323.45</v>
      </c>
      <c r="L924" t="s">
        <v>77</v>
      </c>
      <c r="M924" s="44"/>
      <c r="N924" s="1"/>
      <c r="O924"/>
      <c r="P924"/>
      <c r="Q924" s="44"/>
      <c r="R924" s="1"/>
      <c r="S924"/>
      <c r="T924"/>
    </row>
    <row r="925" spans="1:20" ht="14.4" x14ac:dyDescent="0.3">
      <c r="A925">
        <v>916</v>
      </c>
      <c r="B925" s="1">
        <v>44200</v>
      </c>
      <c r="C925" t="s">
        <v>183</v>
      </c>
      <c r="D925" t="s">
        <v>301</v>
      </c>
      <c r="E925" t="s">
        <v>98</v>
      </c>
      <c r="F925" t="s">
        <v>93</v>
      </c>
      <c r="G925" s="45">
        <v>1.06</v>
      </c>
      <c r="H925" s="196">
        <v>51</v>
      </c>
      <c r="I925" s="196">
        <v>3.06</v>
      </c>
      <c r="J925" s="196">
        <v>-3.06</v>
      </c>
      <c r="K925" s="196">
        <v>320.39</v>
      </c>
      <c r="L925" t="s">
        <v>79</v>
      </c>
      <c r="M925" s="44"/>
      <c r="N925" s="1"/>
      <c r="O925"/>
      <c r="P925"/>
      <c r="Q925" s="44"/>
      <c r="R925" s="1"/>
      <c r="S925"/>
      <c r="T925"/>
    </row>
    <row r="926" spans="1:20" ht="14.4" x14ac:dyDescent="0.3">
      <c r="A926">
        <v>917</v>
      </c>
      <c r="B926" s="1">
        <v>44200</v>
      </c>
      <c r="C926" t="s">
        <v>183</v>
      </c>
      <c r="D926" t="s">
        <v>301</v>
      </c>
      <c r="E926" t="s">
        <v>97</v>
      </c>
      <c r="F926" t="s">
        <v>85</v>
      </c>
      <c r="G926" s="45">
        <v>1.08</v>
      </c>
      <c r="H926" s="196">
        <v>50</v>
      </c>
      <c r="I926" s="196">
        <v>50</v>
      </c>
      <c r="J926" s="196">
        <v>3.96</v>
      </c>
      <c r="K926" s="196">
        <v>324.35000000000002</v>
      </c>
      <c r="L926" t="s">
        <v>79</v>
      </c>
      <c r="M926" s="44"/>
      <c r="N926" s="1"/>
      <c r="O926"/>
      <c r="P926"/>
      <c r="Q926" s="44"/>
      <c r="R926" s="1"/>
      <c r="S926"/>
      <c r="T926"/>
    </row>
    <row r="927" spans="1:20" ht="14.4" x14ac:dyDescent="0.3">
      <c r="A927">
        <v>918</v>
      </c>
      <c r="B927" s="1">
        <v>44200</v>
      </c>
      <c r="C927" t="s">
        <v>183</v>
      </c>
      <c r="D927" t="s">
        <v>301</v>
      </c>
      <c r="E927" t="s">
        <v>129</v>
      </c>
      <c r="F927" t="s">
        <v>93</v>
      </c>
      <c r="G927" s="45">
        <v>1.4</v>
      </c>
      <c r="H927" s="196">
        <v>51</v>
      </c>
      <c r="I927" s="196">
        <v>20.399999999999999</v>
      </c>
      <c r="J927" s="196">
        <v>-20.399999999999999</v>
      </c>
      <c r="K927" s="196">
        <v>303.95</v>
      </c>
      <c r="L927" t="s">
        <v>57</v>
      </c>
      <c r="M927" s="44"/>
      <c r="N927" s="1"/>
      <c r="O927"/>
      <c r="P927"/>
      <c r="Q927" s="44"/>
      <c r="R927" s="1"/>
      <c r="S927"/>
      <c r="T927"/>
    </row>
    <row r="928" spans="1:20" ht="14.4" x14ac:dyDescent="0.3">
      <c r="A928">
        <v>919</v>
      </c>
      <c r="B928" s="1">
        <v>44200</v>
      </c>
      <c r="C928" t="s">
        <v>183</v>
      </c>
      <c r="D928" t="s">
        <v>301</v>
      </c>
      <c r="E928" t="s">
        <v>127</v>
      </c>
      <c r="F928" t="s">
        <v>85</v>
      </c>
      <c r="G928" s="45">
        <v>1.47</v>
      </c>
      <c r="H928" s="196">
        <v>50</v>
      </c>
      <c r="I928" s="196">
        <v>50</v>
      </c>
      <c r="J928" s="196">
        <v>23.38</v>
      </c>
      <c r="K928" s="196">
        <v>327.33</v>
      </c>
      <c r="L928" t="s">
        <v>57</v>
      </c>
      <c r="M928" s="44"/>
      <c r="N928" s="1"/>
      <c r="O928"/>
      <c r="P928"/>
      <c r="Q928" s="44"/>
      <c r="R928" s="1"/>
      <c r="S928"/>
      <c r="T928"/>
    </row>
    <row r="929" spans="1:20" ht="14.4" x14ac:dyDescent="0.3">
      <c r="A929">
        <v>920</v>
      </c>
      <c r="B929" s="1">
        <v>44201</v>
      </c>
      <c r="C929" t="s">
        <v>166</v>
      </c>
      <c r="D929" t="s">
        <v>315</v>
      </c>
      <c r="E929" t="s">
        <v>143</v>
      </c>
      <c r="F929" t="s">
        <v>85</v>
      </c>
      <c r="G929" s="45">
        <v>2.06</v>
      </c>
      <c r="H929" s="196">
        <v>10</v>
      </c>
      <c r="I929" s="196">
        <v>10</v>
      </c>
      <c r="J929" s="196">
        <v>-10</v>
      </c>
      <c r="K929" s="196">
        <v>317.33</v>
      </c>
      <c r="L929" t="s">
        <v>142</v>
      </c>
      <c r="M929" s="44"/>
      <c r="N929" s="1"/>
      <c r="O929"/>
      <c r="P929"/>
      <c r="Q929" s="44"/>
      <c r="R929" s="1"/>
      <c r="S929"/>
      <c r="T929"/>
    </row>
    <row r="930" spans="1:20" ht="14.4" x14ac:dyDescent="0.3">
      <c r="A930">
        <v>921</v>
      </c>
      <c r="B930" s="1">
        <v>44201</v>
      </c>
      <c r="C930" t="s">
        <v>166</v>
      </c>
      <c r="D930" t="s">
        <v>315</v>
      </c>
      <c r="E930" t="s">
        <v>143</v>
      </c>
      <c r="F930" t="s">
        <v>85</v>
      </c>
      <c r="G930" s="45">
        <v>1.34</v>
      </c>
      <c r="H930" s="196">
        <v>29.36</v>
      </c>
      <c r="I930" s="196">
        <v>29.36</v>
      </c>
      <c r="J930" s="196">
        <v>-29.36</v>
      </c>
      <c r="K930" s="196">
        <v>287.97000000000003</v>
      </c>
      <c r="L930" t="s">
        <v>142</v>
      </c>
      <c r="M930" s="44"/>
      <c r="N930" s="1"/>
      <c r="O930"/>
      <c r="P930"/>
      <c r="Q930" s="44"/>
      <c r="R930" s="1"/>
      <c r="S930"/>
      <c r="T930"/>
    </row>
    <row r="931" spans="1:20" ht="14.4" x14ac:dyDescent="0.3">
      <c r="A931">
        <v>922</v>
      </c>
      <c r="B931" s="1">
        <v>44201</v>
      </c>
      <c r="C931" t="s">
        <v>166</v>
      </c>
      <c r="D931" t="s">
        <v>315</v>
      </c>
      <c r="E931" t="s">
        <v>143</v>
      </c>
      <c r="F931" t="s">
        <v>85</v>
      </c>
      <c r="G931" s="45">
        <v>1.33</v>
      </c>
      <c r="H931" s="196">
        <v>20</v>
      </c>
      <c r="I931" s="196">
        <v>20</v>
      </c>
      <c r="J931" s="196">
        <v>-20</v>
      </c>
      <c r="K931" s="196">
        <v>267.97000000000003</v>
      </c>
      <c r="L931" t="s">
        <v>142</v>
      </c>
      <c r="M931" s="44"/>
      <c r="N931" s="1"/>
      <c r="O931"/>
      <c r="P931"/>
      <c r="Q931" s="44"/>
      <c r="R931" s="1"/>
      <c r="S931"/>
      <c r="T931"/>
    </row>
    <row r="932" spans="1:20" ht="14.4" x14ac:dyDescent="0.3">
      <c r="A932">
        <v>923</v>
      </c>
      <c r="B932" s="1">
        <v>44201</v>
      </c>
      <c r="C932" t="s">
        <v>166</v>
      </c>
      <c r="D932" t="s">
        <v>315</v>
      </c>
      <c r="E932" t="s">
        <v>99</v>
      </c>
      <c r="F932" t="s">
        <v>85</v>
      </c>
      <c r="G932" s="45">
        <v>2.82</v>
      </c>
      <c r="H932" s="196">
        <v>20</v>
      </c>
      <c r="I932" s="196">
        <v>20</v>
      </c>
      <c r="J932" s="196">
        <v>36.4</v>
      </c>
      <c r="K932" s="196">
        <v>304.37</v>
      </c>
      <c r="L932" t="s">
        <v>60</v>
      </c>
      <c r="M932" s="44"/>
      <c r="N932" s="1"/>
      <c r="O932"/>
      <c r="P932"/>
      <c r="Q932" s="44"/>
      <c r="R932" s="1"/>
      <c r="S932"/>
      <c r="T932"/>
    </row>
    <row r="933" spans="1:20" ht="14.4" x14ac:dyDescent="0.3">
      <c r="A933">
        <v>924</v>
      </c>
      <c r="B933" s="1">
        <v>44201</v>
      </c>
      <c r="C933" t="s">
        <v>166</v>
      </c>
      <c r="D933" t="s">
        <v>315</v>
      </c>
      <c r="E933" t="s">
        <v>99</v>
      </c>
      <c r="F933" t="s">
        <v>85</v>
      </c>
      <c r="G933" s="45">
        <v>2.4900000000000002</v>
      </c>
      <c r="H933" s="196">
        <v>20</v>
      </c>
      <c r="I933" s="196">
        <v>20</v>
      </c>
      <c r="J933" s="196">
        <v>29.86</v>
      </c>
      <c r="K933" s="196">
        <v>334.23</v>
      </c>
      <c r="L933" t="s">
        <v>60</v>
      </c>
      <c r="M933" s="44"/>
      <c r="N933" s="1"/>
      <c r="O933"/>
      <c r="P933"/>
      <c r="Q933" s="44"/>
      <c r="R933" s="1"/>
      <c r="S933"/>
      <c r="T933"/>
    </row>
    <row r="934" spans="1:20" ht="14.4" x14ac:dyDescent="0.3">
      <c r="A934">
        <v>925</v>
      </c>
      <c r="B934" s="1">
        <v>44201</v>
      </c>
      <c r="C934" t="s">
        <v>166</v>
      </c>
      <c r="D934" t="s">
        <v>315</v>
      </c>
      <c r="E934" t="s">
        <v>99</v>
      </c>
      <c r="F934" t="s">
        <v>85</v>
      </c>
      <c r="G934" s="45">
        <v>2.2400000000000002</v>
      </c>
      <c r="H934" s="196">
        <v>20</v>
      </c>
      <c r="I934" s="196">
        <v>20</v>
      </c>
      <c r="J934" s="196">
        <v>21.16</v>
      </c>
      <c r="K934" s="196">
        <v>355.39</v>
      </c>
      <c r="L934" t="s">
        <v>60</v>
      </c>
      <c r="M934" s="44"/>
      <c r="N934" s="1"/>
      <c r="O934"/>
      <c r="P934"/>
      <c r="Q934" s="44"/>
      <c r="R934" s="1"/>
      <c r="S934"/>
      <c r="T934"/>
    </row>
    <row r="935" spans="1:20" ht="14.4" x14ac:dyDescent="0.3">
      <c r="A935">
        <v>926</v>
      </c>
      <c r="B935" s="1">
        <v>44201</v>
      </c>
      <c r="C935" t="s">
        <v>314</v>
      </c>
      <c r="D935" t="s">
        <v>316</v>
      </c>
      <c r="E935" t="s">
        <v>143</v>
      </c>
      <c r="F935" t="s">
        <v>85</v>
      </c>
      <c r="G935" s="45">
        <v>1.41</v>
      </c>
      <c r="H935" s="196">
        <v>13</v>
      </c>
      <c r="I935" s="196">
        <v>13</v>
      </c>
      <c r="J935" s="196">
        <v>-13</v>
      </c>
      <c r="K935" s="196">
        <v>342.39</v>
      </c>
      <c r="L935" t="s">
        <v>142</v>
      </c>
      <c r="M935" s="44"/>
      <c r="N935" s="1"/>
      <c r="O935"/>
      <c r="P935"/>
      <c r="Q935" s="44"/>
      <c r="R935" s="1"/>
      <c r="S935"/>
      <c r="T935"/>
    </row>
    <row r="936" spans="1:20" ht="14.4" x14ac:dyDescent="0.3">
      <c r="A936">
        <v>927</v>
      </c>
      <c r="B936" s="1">
        <v>44201</v>
      </c>
      <c r="C936" t="s">
        <v>314</v>
      </c>
      <c r="D936" t="s">
        <v>316</v>
      </c>
      <c r="E936" t="s">
        <v>144</v>
      </c>
      <c r="F936" t="s">
        <v>93</v>
      </c>
      <c r="G936" s="45">
        <v>1.29</v>
      </c>
      <c r="H936" s="196">
        <v>20</v>
      </c>
      <c r="I936" s="196">
        <v>5.8</v>
      </c>
      <c r="J936" s="196">
        <v>20</v>
      </c>
      <c r="K936" s="196">
        <v>362.39</v>
      </c>
      <c r="L936" t="s">
        <v>142</v>
      </c>
      <c r="M936" s="44"/>
      <c r="N936" s="1"/>
      <c r="O936"/>
      <c r="P936"/>
      <c r="Q936" s="44"/>
      <c r="R936" s="1"/>
      <c r="S936"/>
      <c r="T936"/>
    </row>
    <row r="937" spans="1:20" ht="14.4" x14ac:dyDescent="0.3">
      <c r="A937">
        <v>928</v>
      </c>
      <c r="B937" s="1">
        <v>44201</v>
      </c>
      <c r="C937" t="s">
        <v>314</v>
      </c>
      <c r="D937" t="s">
        <v>316</v>
      </c>
      <c r="E937" t="s">
        <v>143</v>
      </c>
      <c r="F937" t="s">
        <v>85</v>
      </c>
      <c r="G937" s="45">
        <v>1.25</v>
      </c>
      <c r="H937" s="196">
        <v>20</v>
      </c>
      <c r="I937" s="196">
        <v>20</v>
      </c>
      <c r="J937" s="196">
        <v>-20</v>
      </c>
      <c r="K937" s="196">
        <v>342.39</v>
      </c>
      <c r="L937" t="s">
        <v>142</v>
      </c>
      <c r="M937" s="44"/>
      <c r="N937" s="1"/>
      <c r="O937"/>
      <c r="P937"/>
      <c r="Q937" s="44"/>
      <c r="R937" s="1"/>
      <c r="S937"/>
      <c r="T937"/>
    </row>
    <row r="938" spans="1:20" ht="14.4" x14ac:dyDescent="0.3">
      <c r="A938">
        <v>929</v>
      </c>
      <c r="B938" s="1">
        <v>44201</v>
      </c>
      <c r="C938" t="s">
        <v>314</v>
      </c>
      <c r="D938" t="s">
        <v>316</v>
      </c>
      <c r="E938" t="s">
        <v>143</v>
      </c>
      <c r="F938" t="s">
        <v>85</v>
      </c>
      <c r="G938" s="45">
        <v>1.42</v>
      </c>
      <c r="H938" s="196">
        <v>7</v>
      </c>
      <c r="I938" s="196">
        <v>7</v>
      </c>
      <c r="J938" s="196">
        <v>-7</v>
      </c>
      <c r="K938" s="196">
        <v>335.39</v>
      </c>
      <c r="L938" t="s">
        <v>142</v>
      </c>
      <c r="M938" s="44"/>
      <c r="N938" s="1"/>
      <c r="O938"/>
      <c r="P938"/>
      <c r="Q938" s="44"/>
      <c r="R938" s="1"/>
      <c r="S938"/>
      <c r="T938"/>
    </row>
    <row r="939" spans="1:20" ht="14.4" x14ac:dyDescent="0.3">
      <c r="A939">
        <v>930</v>
      </c>
      <c r="B939" s="1">
        <v>44201</v>
      </c>
      <c r="C939" t="s">
        <v>314</v>
      </c>
      <c r="D939" t="s">
        <v>316</v>
      </c>
      <c r="E939" t="s">
        <v>95</v>
      </c>
      <c r="F939" t="s">
        <v>85</v>
      </c>
      <c r="G939" s="45">
        <v>1.1200000000000001</v>
      </c>
      <c r="H939" s="196">
        <v>20</v>
      </c>
      <c r="I939" s="196">
        <v>20</v>
      </c>
      <c r="J939" s="196">
        <v>-20</v>
      </c>
      <c r="K939" s="196">
        <v>315.39</v>
      </c>
      <c r="L939" t="s">
        <v>60</v>
      </c>
      <c r="M939" s="44"/>
      <c r="N939" s="1"/>
      <c r="O939"/>
      <c r="P939"/>
      <c r="Q939" s="44"/>
      <c r="R939" s="1"/>
      <c r="S939"/>
      <c r="T939"/>
    </row>
    <row r="940" spans="1:20" ht="14.4" x14ac:dyDescent="0.3">
      <c r="A940">
        <v>931</v>
      </c>
      <c r="B940" s="1">
        <v>44201</v>
      </c>
      <c r="C940" t="s">
        <v>314</v>
      </c>
      <c r="D940" t="s">
        <v>316</v>
      </c>
      <c r="E940" t="s">
        <v>95</v>
      </c>
      <c r="F940" t="s">
        <v>85</v>
      </c>
      <c r="G940" s="45">
        <v>1.21</v>
      </c>
      <c r="H940" s="196">
        <v>20</v>
      </c>
      <c r="I940" s="196">
        <v>20</v>
      </c>
      <c r="J940" s="196">
        <v>-20</v>
      </c>
      <c r="K940" s="196">
        <v>295.39</v>
      </c>
      <c r="L940" t="s">
        <v>60</v>
      </c>
      <c r="M940" s="44"/>
      <c r="N940" s="1"/>
      <c r="O940"/>
      <c r="P940"/>
      <c r="Q940" s="44"/>
      <c r="R940" s="1"/>
      <c r="S940"/>
      <c r="T940"/>
    </row>
    <row r="941" spans="1:20" ht="14.4" x14ac:dyDescent="0.3">
      <c r="A941">
        <v>932</v>
      </c>
      <c r="B941" s="1">
        <v>44201</v>
      </c>
      <c r="C941" t="s">
        <v>314</v>
      </c>
      <c r="D941" t="s">
        <v>316</v>
      </c>
      <c r="E941" t="s">
        <v>99</v>
      </c>
      <c r="F941" t="s">
        <v>85</v>
      </c>
      <c r="G941" s="45">
        <v>2.2200000000000002</v>
      </c>
      <c r="H941" s="196">
        <v>130</v>
      </c>
      <c r="I941" s="196">
        <v>130</v>
      </c>
      <c r="J941" s="196">
        <v>158.12</v>
      </c>
      <c r="K941" s="196">
        <v>453.51</v>
      </c>
      <c r="L941" t="s">
        <v>60</v>
      </c>
      <c r="M941" s="44"/>
      <c r="N941" s="1"/>
      <c r="O941"/>
      <c r="P941"/>
      <c r="Q941" s="44"/>
      <c r="R941" s="1"/>
      <c r="S941"/>
      <c r="T941"/>
    </row>
    <row r="942" spans="1:20" ht="14.4" x14ac:dyDescent="0.3">
      <c r="A942">
        <v>933</v>
      </c>
      <c r="B942" s="1">
        <v>44201</v>
      </c>
      <c r="C942" t="s">
        <v>314</v>
      </c>
      <c r="D942" t="s">
        <v>316</v>
      </c>
      <c r="E942" t="s">
        <v>95</v>
      </c>
      <c r="F942" t="s">
        <v>85</v>
      </c>
      <c r="G942" s="45">
        <v>1.1200000000000001</v>
      </c>
      <c r="H942" s="196">
        <v>50</v>
      </c>
      <c r="I942" s="196">
        <v>50</v>
      </c>
      <c r="J942" s="196">
        <v>-50</v>
      </c>
      <c r="K942" s="196">
        <v>403.51</v>
      </c>
      <c r="L942" t="s">
        <v>60</v>
      </c>
      <c r="M942" s="44"/>
      <c r="N942" s="1"/>
      <c r="O942"/>
      <c r="P942"/>
      <c r="Q942" s="44"/>
      <c r="R942" s="1"/>
      <c r="S942"/>
      <c r="T942"/>
    </row>
    <row r="943" spans="1:20" ht="14.4" x14ac:dyDescent="0.3">
      <c r="A943">
        <v>934</v>
      </c>
      <c r="B943" s="1">
        <v>44201</v>
      </c>
      <c r="C943" t="s">
        <v>314</v>
      </c>
      <c r="D943" t="s">
        <v>316</v>
      </c>
      <c r="E943" t="s">
        <v>112</v>
      </c>
      <c r="F943" t="s">
        <v>93</v>
      </c>
      <c r="G943" s="45">
        <v>1.18</v>
      </c>
      <c r="H943" s="196">
        <v>27.78</v>
      </c>
      <c r="I943" s="196">
        <v>5</v>
      </c>
      <c r="J943" s="196">
        <v>27.78</v>
      </c>
      <c r="K943" s="196">
        <v>431.29</v>
      </c>
      <c r="L943" t="s">
        <v>60</v>
      </c>
      <c r="M943" s="44"/>
      <c r="N943" s="1"/>
      <c r="O943"/>
      <c r="P943"/>
      <c r="Q943" s="44"/>
      <c r="R943" s="1"/>
      <c r="S943"/>
      <c r="T943"/>
    </row>
    <row r="944" spans="1:20" ht="14.4" x14ac:dyDescent="0.3">
      <c r="A944">
        <v>935</v>
      </c>
      <c r="B944" s="1">
        <v>44201</v>
      </c>
      <c r="C944" t="s">
        <v>314</v>
      </c>
      <c r="D944" t="s">
        <v>316</v>
      </c>
      <c r="E944" t="s">
        <v>95</v>
      </c>
      <c r="F944" t="s">
        <v>85</v>
      </c>
      <c r="G944" s="45">
        <v>1.2</v>
      </c>
      <c r="H944" s="196">
        <v>20</v>
      </c>
      <c r="I944" s="196">
        <v>20</v>
      </c>
      <c r="J944" s="196">
        <v>-23.04</v>
      </c>
      <c r="K944" s="196">
        <v>408.25</v>
      </c>
      <c r="L944" t="s">
        <v>60</v>
      </c>
      <c r="M944" s="44"/>
      <c r="N944" s="1"/>
      <c r="O944"/>
      <c r="P944"/>
      <c r="Q944" s="44"/>
      <c r="R944" s="1"/>
      <c r="S944"/>
      <c r="T944"/>
    </row>
    <row r="945" spans="1:20" ht="14.4" x14ac:dyDescent="0.3">
      <c r="A945">
        <v>936</v>
      </c>
      <c r="B945" s="1">
        <v>44201</v>
      </c>
      <c r="C945" t="s">
        <v>314</v>
      </c>
      <c r="D945" t="s">
        <v>316</v>
      </c>
      <c r="E945" t="s">
        <v>113</v>
      </c>
      <c r="F945" t="s">
        <v>85</v>
      </c>
      <c r="G945" s="45">
        <v>3</v>
      </c>
      <c r="H945" s="196">
        <v>7</v>
      </c>
      <c r="I945" s="196">
        <v>7</v>
      </c>
      <c r="J945" s="196">
        <v>-7</v>
      </c>
      <c r="K945" s="196">
        <v>401.25</v>
      </c>
      <c r="L945" t="s">
        <v>77</v>
      </c>
      <c r="M945" s="44"/>
      <c r="N945" s="1"/>
      <c r="O945"/>
      <c r="P945"/>
      <c r="Q945" s="44"/>
      <c r="R945" s="1"/>
      <c r="S945"/>
      <c r="T945"/>
    </row>
    <row r="946" spans="1:20" ht="14.4" x14ac:dyDescent="0.3">
      <c r="A946">
        <v>937</v>
      </c>
      <c r="B946" s="1">
        <v>44201</v>
      </c>
      <c r="C946" t="s">
        <v>175</v>
      </c>
      <c r="D946" t="s">
        <v>317</v>
      </c>
      <c r="E946" t="s">
        <v>143</v>
      </c>
      <c r="F946" t="s">
        <v>85</v>
      </c>
      <c r="G946" s="45">
        <v>1.1000000000000001</v>
      </c>
      <c r="H946" s="196">
        <v>30</v>
      </c>
      <c r="I946" s="196">
        <v>30</v>
      </c>
      <c r="J946" s="196">
        <v>2.88</v>
      </c>
      <c r="K946" s="196">
        <v>404.13</v>
      </c>
      <c r="L946" t="s">
        <v>142</v>
      </c>
      <c r="M946" s="44"/>
      <c r="N946" s="1"/>
      <c r="O946"/>
      <c r="P946"/>
      <c r="Q946" s="44"/>
      <c r="R946" s="1"/>
      <c r="S946"/>
      <c r="T946"/>
    </row>
    <row r="947" spans="1:20" ht="14.4" x14ac:dyDescent="0.3">
      <c r="A947">
        <v>938</v>
      </c>
      <c r="B947" s="1">
        <v>44201</v>
      </c>
      <c r="C947" t="s">
        <v>170</v>
      </c>
      <c r="D947" t="s">
        <v>318</v>
      </c>
      <c r="E947" t="s">
        <v>144</v>
      </c>
      <c r="F947" t="s">
        <v>93</v>
      </c>
      <c r="G947" s="45">
        <v>1.0900000000000001</v>
      </c>
      <c r="H947" s="196">
        <v>20</v>
      </c>
      <c r="I947" s="196">
        <v>1.8</v>
      </c>
      <c r="J947" s="196">
        <v>-1.8</v>
      </c>
      <c r="K947" s="196">
        <v>402.33</v>
      </c>
      <c r="L947" t="s">
        <v>142</v>
      </c>
      <c r="M947" s="44"/>
      <c r="N947" s="1"/>
      <c r="O947"/>
      <c r="P947"/>
      <c r="Q947" s="44"/>
      <c r="R947" s="1"/>
      <c r="S947"/>
      <c r="T947"/>
    </row>
    <row r="948" spans="1:20" ht="14.4" x14ac:dyDescent="0.3">
      <c r="A948">
        <v>939</v>
      </c>
      <c r="B948" s="1">
        <v>44201</v>
      </c>
      <c r="C948" t="s">
        <v>170</v>
      </c>
      <c r="D948" t="s">
        <v>318</v>
      </c>
      <c r="E948" t="s">
        <v>143</v>
      </c>
      <c r="F948" t="s">
        <v>85</v>
      </c>
      <c r="G948" s="45">
        <v>1.2</v>
      </c>
      <c r="H948" s="196">
        <v>18.649999999999999</v>
      </c>
      <c r="I948" s="196">
        <v>18.649999999999999</v>
      </c>
      <c r="J948" s="196">
        <v>3.65</v>
      </c>
      <c r="K948" s="196">
        <v>405.98</v>
      </c>
      <c r="L948" t="s">
        <v>142</v>
      </c>
      <c r="M948" s="44"/>
      <c r="N948" s="1"/>
      <c r="O948"/>
      <c r="P948"/>
      <c r="Q948" s="44"/>
      <c r="R948" s="1"/>
      <c r="S948"/>
      <c r="T948"/>
    </row>
    <row r="949" spans="1:20" ht="14.4" x14ac:dyDescent="0.3">
      <c r="A949">
        <v>940</v>
      </c>
      <c r="B949" s="1">
        <v>44201</v>
      </c>
      <c r="C949" t="s">
        <v>310</v>
      </c>
      <c r="D949" t="s">
        <v>319</v>
      </c>
      <c r="E949" t="s">
        <v>94</v>
      </c>
      <c r="F949" t="s">
        <v>93</v>
      </c>
      <c r="G949" s="45">
        <v>1.1100000000000001</v>
      </c>
      <c r="H949" s="196">
        <v>20</v>
      </c>
      <c r="I949" s="196">
        <v>2.2000000000000002</v>
      </c>
      <c r="J949" s="196">
        <v>-2.2000000000000002</v>
      </c>
      <c r="K949" s="196">
        <v>403.78</v>
      </c>
      <c r="L949" t="s">
        <v>77</v>
      </c>
      <c r="M949" s="44"/>
      <c r="N949" s="1"/>
      <c r="O949"/>
      <c r="P949"/>
      <c r="Q949" s="44"/>
      <c r="R949" s="1"/>
      <c r="S949"/>
      <c r="T949"/>
    </row>
    <row r="950" spans="1:20" ht="14.4" x14ac:dyDescent="0.3">
      <c r="A950">
        <v>941</v>
      </c>
      <c r="B950" s="1">
        <v>44201</v>
      </c>
      <c r="C950" t="s">
        <v>310</v>
      </c>
      <c r="D950" t="s">
        <v>319</v>
      </c>
      <c r="E950" t="s">
        <v>113</v>
      </c>
      <c r="F950" t="s">
        <v>85</v>
      </c>
      <c r="G950" s="45">
        <v>1.1499999999999999</v>
      </c>
      <c r="H950" s="196">
        <v>100</v>
      </c>
      <c r="I950" s="196">
        <v>100</v>
      </c>
      <c r="J950" s="196">
        <v>15</v>
      </c>
      <c r="K950" s="196">
        <v>418.78</v>
      </c>
      <c r="L950" t="s">
        <v>77</v>
      </c>
      <c r="M950" s="44"/>
      <c r="N950" s="1"/>
      <c r="O950"/>
      <c r="P950"/>
      <c r="Q950" s="44"/>
      <c r="R950" s="1"/>
      <c r="S950"/>
      <c r="T950"/>
    </row>
    <row r="951" spans="1:20" ht="14.4" x14ac:dyDescent="0.3">
      <c r="A951">
        <v>942</v>
      </c>
      <c r="B951" s="1">
        <v>44201</v>
      </c>
      <c r="C951" t="s">
        <v>310</v>
      </c>
      <c r="D951" t="s">
        <v>319</v>
      </c>
      <c r="E951" t="s">
        <v>172</v>
      </c>
      <c r="F951" t="s">
        <v>93</v>
      </c>
      <c r="G951" s="45">
        <v>1.1000000000000001</v>
      </c>
      <c r="H951" s="196">
        <v>86.18</v>
      </c>
      <c r="I951" s="196">
        <v>8.6199999999999992</v>
      </c>
      <c r="J951" s="196">
        <v>-8.6199999999999992</v>
      </c>
      <c r="K951" s="196">
        <v>410.16</v>
      </c>
      <c r="L951" t="s">
        <v>77</v>
      </c>
      <c r="M951" s="44"/>
      <c r="N951" s="1"/>
      <c r="O951"/>
      <c r="P951"/>
      <c r="Q951" s="44"/>
      <c r="R951" s="1"/>
      <c r="S951"/>
      <c r="T951"/>
    </row>
    <row r="952" spans="1:20" ht="14.4" x14ac:dyDescent="0.3">
      <c r="A952">
        <v>943</v>
      </c>
      <c r="B952" s="1">
        <v>44201</v>
      </c>
      <c r="C952" t="s">
        <v>310</v>
      </c>
      <c r="D952" t="s">
        <v>319</v>
      </c>
      <c r="E952" t="s">
        <v>113</v>
      </c>
      <c r="F952" t="s">
        <v>85</v>
      </c>
      <c r="G952" s="45">
        <v>1.17</v>
      </c>
      <c r="H952" s="196">
        <v>100</v>
      </c>
      <c r="I952" s="196">
        <v>100</v>
      </c>
      <c r="J952" s="196">
        <v>17</v>
      </c>
      <c r="K952" s="196">
        <v>427.16</v>
      </c>
      <c r="L952" t="s">
        <v>77</v>
      </c>
      <c r="M952" s="44"/>
      <c r="N952" s="1"/>
      <c r="O952"/>
      <c r="P952"/>
      <c r="Q952" s="44"/>
      <c r="R952" s="1"/>
      <c r="S952"/>
      <c r="T952"/>
    </row>
    <row r="953" spans="1:20" ht="14.4" x14ac:dyDescent="0.3">
      <c r="A953">
        <v>944</v>
      </c>
      <c r="B953" s="1">
        <v>44201</v>
      </c>
      <c r="C953" t="s">
        <v>310</v>
      </c>
      <c r="D953" t="s">
        <v>319</v>
      </c>
      <c r="E953" t="s">
        <v>113</v>
      </c>
      <c r="F953" t="s">
        <v>85</v>
      </c>
      <c r="G953" s="45">
        <v>1.27</v>
      </c>
      <c r="H953" s="196">
        <v>100</v>
      </c>
      <c r="I953" s="196">
        <v>100</v>
      </c>
      <c r="J953" s="196">
        <v>27</v>
      </c>
      <c r="K953" s="196">
        <v>454.16</v>
      </c>
      <c r="L953" t="s">
        <v>77</v>
      </c>
      <c r="M953" s="44"/>
      <c r="N953" s="1"/>
      <c r="O953"/>
      <c r="P953"/>
      <c r="Q953" s="44"/>
      <c r="R953" s="1"/>
      <c r="S953"/>
      <c r="T953"/>
    </row>
    <row r="954" spans="1:20" ht="14.4" x14ac:dyDescent="0.3">
      <c r="A954">
        <v>945</v>
      </c>
      <c r="B954" s="1">
        <v>44201</v>
      </c>
      <c r="C954" t="s">
        <v>310</v>
      </c>
      <c r="D954" t="s">
        <v>319</v>
      </c>
      <c r="E954" t="s">
        <v>94</v>
      </c>
      <c r="F954" t="s">
        <v>93</v>
      </c>
      <c r="G954" s="45">
        <v>1.21</v>
      </c>
      <c r="H954" s="196">
        <v>100</v>
      </c>
      <c r="I954" s="196">
        <v>21</v>
      </c>
      <c r="J954" s="196">
        <v>-21</v>
      </c>
      <c r="K954" s="196">
        <v>433.16</v>
      </c>
      <c r="L954" t="s">
        <v>77</v>
      </c>
      <c r="M954" s="44"/>
      <c r="N954" s="1"/>
      <c r="O954"/>
      <c r="P954"/>
      <c r="Q954" s="44"/>
      <c r="R954" s="1"/>
      <c r="S954"/>
      <c r="T954"/>
    </row>
    <row r="955" spans="1:20" ht="14.4" x14ac:dyDescent="0.3">
      <c r="A955">
        <v>946</v>
      </c>
      <c r="B955" s="1">
        <v>44201</v>
      </c>
      <c r="C955" t="s">
        <v>310</v>
      </c>
      <c r="D955" t="s">
        <v>319</v>
      </c>
      <c r="E955" t="s">
        <v>326</v>
      </c>
      <c r="F955" t="s">
        <v>85</v>
      </c>
      <c r="G955" s="45">
        <v>10</v>
      </c>
      <c r="H955" s="196">
        <v>12.1</v>
      </c>
      <c r="I955" s="196">
        <v>12.1</v>
      </c>
      <c r="J955" s="196">
        <v>-12.7</v>
      </c>
      <c r="K955" s="196">
        <v>420.46</v>
      </c>
      <c r="L955" t="s">
        <v>77</v>
      </c>
      <c r="M955" s="44"/>
      <c r="N955" s="1"/>
      <c r="O955"/>
      <c r="P955"/>
      <c r="Q955" s="44"/>
      <c r="R955" s="1"/>
      <c r="S955"/>
      <c r="T955"/>
    </row>
    <row r="956" spans="1:20" ht="14.4" x14ac:dyDescent="0.3">
      <c r="A956">
        <v>947</v>
      </c>
      <c r="B956" s="1">
        <v>44201</v>
      </c>
      <c r="C956" t="s">
        <v>310</v>
      </c>
      <c r="D956" t="s">
        <v>319</v>
      </c>
      <c r="E956" t="s">
        <v>95</v>
      </c>
      <c r="F956" t="s">
        <v>85</v>
      </c>
      <c r="G956" s="45">
        <v>1.35</v>
      </c>
      <c r="H956" s="196">
        <v>50</v>
      </c>
      <c r="I956" s="196">
        <v>50</v>
      </c>
      <c r="J956" s="196">
        <v>17.5</v>
      </c>
      <c r="K956" s="196">
        <v>437.96</v>
      </c>
      <c r="L956" t="s">
        <v>75</v>
      </c>
      <c r="M956" s="44"/>
      <c r="N956" s="1"/>
      <c r="O956"/>
      <c r="P956"/>
      <c r="Q956" s="44"/>
      <c r="R956" s="1"/>
      <c r="S956"/>
      <c r="T956"/>
    </row>
    <row r="957" spans="1:20" ht="14.4" x14ac:dyDescent="0.3">
      <c r="A957">
        <v>948</v>
      </c>
      <c r="B957" s="1">
        <v>44201</v>
      </c>
      <c r="C957" t="s">
        <v>310</v>
      </c>
      <c r="D957" t="s">
        <v>319</v>
      </c>
      <c r="E957" t="s">
        <v>112</v>
      </c>
      <c r="F957" t="s">
        <v>93</v>
      </c>
      <c r="G957" s="45">
        <v>1.75</v>
      </c>
      <c r="H957" s="196">
        <v>7</v>
      </c>
      <c r="I957" s="196">
        <v>5.25</v>
      </c>
      <c r="J957" s="196">
        <v>-5.25</v>
      </c>
      <c r="K957" s="196">
        <v>432.71</v>
      </c>
      <c r="L957" t="s">
        <v>75</v>
      </c>
      <c r="M957" s="44"/>
      <c r="N957" s="1"/>
      <c r="O957"/>
      <c r="P957"/>
      <c r="Q957" s="44"/>
      <c r="R957" s="1"/>
      <c r="S957"/>
      <c r="T957"/>
    </row>
    <row r="958" spans="1:20" ht="14.4" x14ac:dyDescent="0.3">
      <c r="A958">
        <v>949</v>
      </c>
      <c r="B958" s="1">
        <v>44201</v>
      </c>
      <c r="C958" t="s">
        <v>310</v>
      </c>
      <c r="D958" t="s">
        <v>319</v>
      </c>
      <c r="E958" t="s">
        <v>112</v>
      </c>
      <c r="F958" t="s">
        <v>93</v>
      </c>
      <c r="G958" s="45">
        <v>1.48</v>
      </c>
      <c r="H958" s="196">
        <v>20</v>
      </c>
      <c r="I958" s="196">
        <v>9.6</v>
      </c>
      <c r="J958" s="196">
        <v>-9.6</v>
      </c>
      <c r="K958" s="196">
        <v>423.11</v>
      </c>
      <c r="L958" t="s">
        <v>75</v>
      </c>
      <c r="M958" s="44"/>
      <c r="N958" s="1"/>
      <c r="O958"/>
      <c r="P958"/>
      <c r="Q958" s="44"/>
      <c r="R958" s="1"/>
      <c r="S958"/>
      <c r="T958"/>
    </row>
    <row r="959" spans="1:20" ht="14.4" x14ac:dyDescent="0.3">
      <c r="A959">
        <v>950</v>
      </c>
      <c r="B959" s="1">
        <v>44201</v>
      </c>
      <c r="C959" t="s">
        <v>310</v>
      </c>
      <c r="D959" t="s">
        <v>319</v>
      </c>
      <c r="E959" t="s">
        <v>95</v>
      </c>
      <c r="F959" t="s">
        <v>85</v>
      </c>
      <c r="G959" s="45">
        <v>2.42</v>
      </c>
      <c r="H959" s="196">
        <v>7</v>
      </c>
      <c r="I959" s="196">
        <v>7</v>
      </c>
      <c r="J959" s="196">
        <v>9.94</v>
      </c>
      <c r="K959" s="196">
        <v>433.05</v>
      </c>
      <c r="L959" t="s">
        <v>75</v>
      </c>
      <c r="M959" s="44"/>
      <c r="N959" s="1"/>
      <c r="O959"/>
      <c r="P959"/>
      <c r="Q959" s="44"/>
      <c r="R959" s="1"/>
      <c r="S959"/>
      <c r="T959"/>
    </row>
    <row r="960" spans="1:20" ht="14.4" x14ac:dyDescent="0.3">
      <c r="A960">
        <v>951</v>
      </c>
      <c r="B960" s="1">
        <v>44201</v>
      </c>
      <c r="C960" t="s">
        <v>310</v>
      </c>
      <c r="D960" t="s">
        <v>319</v>
      </c>
      <c r="E960" t="s">
        <v>95</v>
      </c>
      <c r="F960" t="s">
        <v>85</v>
      </c>
      <c r="G960" s="45">
        <v>1.33</v>
      </c>
      <c r="H960" s="196">
        <v>7</v>
      </c>
      <c r="I960" s="196">
        <v>7</v>
      </c>
      <c r="J960" s="196">
        <v>2.31</v>
      </c>
      <c r="K960" s="196">
        <v>435.36</v>
      </c>
      <c r="L960" t="s">
        <v>75</v>
      </c>
      <c r="M960" s="44"/>
      <c r="N960" s="1"/>
      <c r="O960"/>
      <c r="P960"/>
      <c r="Q960" s="44"/>
      <c r="R960" s="1"/>
      <c r="S960"/>
      <c r="T960"/>
    </row>
    <row r="961" spans="1:20" ht="14.4" x14ac:dyDescent="0.3">
      <c r="A961">
        <v>952</v>
      </c>
      <c r="B961" s="1">
        <v>44201</v>
      </c>
      <c r="C961" t="s">
        <v>310</v>
      </c>
      <c r="D961" t="s">
        <v>319</v>
      </c>
      <c r="E961" t="s">
        <v>149</v>
      </c>
      <c r="F961" t="s">
        <v>93</v>
      </c>
      <c r="G961" s="45">
        <v>1.29</v>
      </c>
      <c r="H961" s="196">
        <v>27.69</v>
      </c>
      <c r="I961" s="196">
        <v>8.0299999999999994</v>
      </c>
      <c r="J961" s="196">
        <v>-8.0299999999999994</v>
      </c>
      <c r="K961" s="196">
        <v>427.33</v>
      </c>
      <c r="L961" t="s">
        <v>75</v>
      </c>
      <c r="M961" s="44"/>
      <c r="N961" s="1"/>
      <c r="O961"/>
      <c r="P961"/>
      <c r="Q961" s="44"/>
      <c r="R961" s="1"/>
      <c r="S961"/>
      <c r="T961"/>
    </row>
    <row r="962" spans="1:20" ht="14.4" x14ac:dyDescent="0.3">
      <c r="A962">
        <v>953</v>
      </c>
      <c r="B962" s="1">
        <v>44201</v>
      </c>
      <c r="C962" t="s">
        <v>310</v>
      </c>
      <c r="D962" t="s">
        <v>319</v>
      </c>
      <c r="E962" t="s">
        <v>112</v>
      </c>
      <c r="F962" t="s">
        <v>93</v>
      </c>
      <c r="G962" s="45">
        <v>1.59</v>
      </c>
      <c r="H962" s="196">
        <v>10</v>
      </c>
      <c r="I962" s="196">
        <v>5.9</v>
      </c>
      <c r="J962" s="196">
        <v>-5.94</v>
      </c>
      <c r="K962" s="196">
        <v>421.39</v>
      </c>
      <c r="L962" t="s">
        <v>75</v>
      </c>
      <c r="M962" s="44"/>
      <c r="N962" s="1"/>
      <c r="O962"/>
      <c r="P962"/>
      <c r="Q962" s="44"/>
      <c r="R962" s="1"/>
      <c r="S962"/>
      <c r="T962"/>
    </row>
    <row r="963" spans="1:20" ht="14.4" x14ac:dyDescent="0.3">
      <c r="A963">
        <v>954</v>
      </c>
      <c r="B963" s="1">
        <v>44201</v>
      </c>
      <c r="C963" t="s">
        <v>198</v>
      </c>
      <c r="D963" t="s">
        <v>320</v>
      </c>
      <c r="E963" t="s">
        <v>95</v>
      </c>
      <c r="F963" t="s">
        <v>85</v>
      </c>
      <c r="G963" s="45">
        <v>1.07</v>
      </c>
      <c r="H963" s="196">
        <v>9</v>
      </c>
      <c r="I963" s="196">
        <v>9</v>
      </c>
      <c r="J963" s="196">
        <v>0.63</v>
      </c>
      <c r="K963" s="196">
        <v>422.02</v>
      </c>
      <c r="L963" t="s">
        <v>75</v>
      </c>
      <c r="M963" s="44"/>
      <c r="N963" s="1"/>
      <c r="O963"/>
      <c r="P963"/>
      <c r="Q963" s="44"/>
      <c r="R963" s="1"/>
      <c r="S963"/>
      <c r="T963"/>
    </row>
    <row r="964" spans="1:20" ht="14.4" x14ac:dyDescent="0.3">
      <c r="A964">
        <v>955</v>
      </c>
      <c r="B964" s="1">
        <v>44201</v>
      </c>
      <c r="C964" t="s">
        <v>198</v>
      </c>
      <c r="D964" t="s">
        <v>320</v>
      </c>
      <c r="E964" t="s">
        <v>95</v>
      </c>
      <c r="F964" t="s">
        <v>85</v>
      </c>
      <c r="G964" s="45">
        <v>1.2</v>
      </c>
      <c r="H964" s="196">
        <v>100</v>
      </c>
      <c r="I964" s="196">
        <v>100</v>
      </c>
      <c r="J964" s="196">
        <v>20</v>
      </c>
      <c r="K964" s="196">
        <v>442.02</v>
      </c>
      <c r="L964" t="s">
        <v>75</v>
      </c>
      <c r="M964" s="44"/>
      <c r="N964" s="1"/>
      <c r="O964"/>
      <c r="P964"/>
      <c r="Q964" s="44"/>
      <c r="R964" s="1"/>
      <c r="S964"/>
      <c r="T964"/>
    </row>
    <row r="965" spans="1:20" ht="14.4" x14ac:dyDescent="0.3">
      <c r="A965">
        <v>956</v>
      </c>
      <c r="B965" s="1">
        <v>44201</v>
      </c>
      <c r="C965" t="s">
        <v>198</v>
      </c>
      <c r="D965" t="s">
        <v>320</v>
      </c>
      <c r="E965" t="s">
        <v>112</v>
      </c>
      <c r="F965" t="s">
        <v>93</v>
      </c>
      <c r="G965" s="45">
        <v>1.1000000000000001</v>
      </c>
      <c r="H965" s="196">
        <v>99.95</v>
      </c>
      <c r="I965" s="196">
        <v>10</v>
      </c>
      <c r="J965" s="196">
        <v>-10</v>
      </c>
      <c r="K965" s="196">
        <v>432.02</v>
      </c>
      <c r="L965" t="s">
        <v>75</v>
      </c>
      <c r="M965" s="44"/>
      <c r="N965" s="1"/>
      <c r="O965"/>
      <c r="P965"/>
      <c r="Q965" s="44"/>
      <c r="R965" s="1"/>
      <c r="S965"/>
      <c r="T965"/>
    </row>
    <row r="966" spans="1:20" ht="14.4" x14ac:dyDescent="0.3">
      <c r="A966">
        <v>957</v>
      </c>
      <c r="B966" s="1">
        <v>44201</v>
      </c>
      <c r="C966" t="s">
        <v>198</v>
      </c>
      <c r="D966" t="s">
        <v>320</v>
      </c>
      <c r="E966" t="s">
        <v>112</v>
      </c>
      <c r="F966" t="s">
        <v>93</v>
      </c>
      <c r="G966" s="45">
        <v>1.1299999999999999</v>
      </c>
      <c r="H966" s="196">
        <v>0.05</v>
      </c>
      <c r="I966" s="196">
        <v>0.01</v>
      </c>
      <c r="J966" s="196">
        <v>-0.01</v>
      </c>
      <c r="K966" s="196">
        <v>432.01</v>
      </c>
      <c r="L966" t="s">
        <v>75</v>
      </c>
      <c r="M966" s="44"/>
      <c r="N966" s="1"/>
      <c r="O966"/>
      <c r="P966"/>
      <c r="Q966" s="44"/>
      <c r="R966" s="1"/>
      <c r="S966"/>
      <c r="T966"/>
    </row>
    <row r="967" spans="1:20" ht="14.4" x14ac:dyDescent="0.3">
      <c r="A967">
        <v>958</v>
      </c>
      <c r="B967" s="1">
        <v>44201</v>
      </c>
      <c r="C967" t="s">
        <v>198</v>
      </c>
      <c r="D967" t="s">
        <v>320</v>
      </c>
      <c r="E967" t="s">
        <v>112</v>
      </c>
      <c r="F967" t="s">
        <v>93</v>
      </c>
      <c r="G967" s="45">
        <v>1.06</v>
      </c>
      <c r="H967" s="196">
        <v>16</v>
      </c>
      <c r="I967" s="196">
        <v>0.96</v>
      </c>
      <c r="J967" s="196">
        <v>-0.96</v>
      </c>
      <c r="K967" s="196">
        <v>431.05</v>
      </c>
      <c r="L967" t="s">
        <v>75</v>
      </c>
      <c r="M967" s="44"/>
      <c r="N967" s="1"/>
      <c r="O967"/>
      <c r="P967"/>
      <c r="Q967" s="44"/>
      <c r="R967" s="1"/>
      <c r="S967"/>
      <c r="T967"/>
    </row>
    <row r="968" spans="1:20" ht="14.4" x14ac:dyDescent="0.3">
      <c r="A968">
        <v>959</v>
      </c>
      <c r="B968" s="1">
        <v>44201</v>
      </c>
      <c r="C968" t="s">
        <v>198</v>
      </c>
      <c r="D968" t="s">
        <v>320</v>
      </c>
      <c r="E968" t="s">
        <v>95</v>
      </c>
      <c r="F968" t="s">
        <v>85</v>
      </c>
      <c r="G968" s="45">
        <v>1.1499999999999999</v>
      </c>
      <c r="H968" s="196">
        <v>4.91</v>
      </c>
      <c r="I968" s="196">
        <v>4.91</v>
      </c>
      <c r="J968" s="196">
        <v>0.32</v>
      </c>
      <c r="K968" s="196">
        <v>431.37</v>
      </c>
      <c r="L968" t="s">
        <v>75</v>
      </c>
      <c r="M968" s="44"/>
      <c r="N968" s="1"/>
      <c r="O968"/>
      <c r="P968"/>
      <c r="Q968" s="44"/>
      <c r="R968" s="1"/>
      <c r="S968"/>
      <c r="T968"/>
    </row>
    <row r="969" spans="1:20" ht="14.4" x14ac:dyDescent="0.3">
      <c r="A969">
        <v>960</v>
      </c>
      <c r="B969" s="1">
        <v>44201</v>
      </c>
      <c r="C969" t="s">
        <v>309</v>
      </c>
      <c r="D969" t="s">
        <v>321</v>
      </c>
      <c r="E969" t="s">
        <v>112</v>
      </c>
      <c r="F969" t="s">
        <v>93</v>
      </c>
      <c r="G969" s="45">
        <v>1.1200000000000001</v>
      </c>
      <c r="H969" s="196">
        <v>103</v>
      </c>
      <c r="I969" s="196">
        <v>12.36</v>
      </c>
      <c r="J969" s="196">
        <v>-12.36</v>
      </c>
      <c r="K969" s="196">
        <v>419.01</v>
      </c>
      <c r="L969" t="s">
        <v>75</v>
      </c>
      <c r="M969" s="44"/>
      <c r="N969" s="1"/>
      <c r="O969"/>
      <c r="P969"/>
      <c r="Q969" s="44"/>
      <c r="R969" s="1"/>
      <c r="S969"/>
      <c r="T969"/>
    </row>
    <row r="970" spans="1:20" ht="14.4" x14ac:dyDescent="0.3">
      <c r="A970">
        <v>961</v>
      </c>
      <c r="B970" s="1">
        <v>44201</v>
      </c>
      <c r="C970" t="s">
        <v>309</v>
      </c>
      <c r="D970" t="s">
        <v>321</v>
      </c>
      <c r="E970" t="s">
        <v>95</v>
      </c>
      <c r="F970" t="s">
        <v>85</v>
      </c>
      <c r="G970" s="45">
        <v>1.21</v>
      </c>
      <c r="H970" s="196">
        <v>100</v>
      </c>
      <c r="I970" s="196">
        <v>100</v>
      </c>
      <c r="J970" s="196">
        <v>20.65</v>
      </c>
      <c r="K970" s="196">
        <v>439.66</v>
      </c>
      <c r="L970" t="s">
        <v>75</v>
      </c>
      <c r="M970" s="44"/>
      <c r="N970" s="1"/>
      <c r="O970"/>
      <c r="P970"/>
      <c r="Q970" s="44"/>
      <c r="R970" s="1"/>
      <c r="S970"/>
      <c r="T970"/>
    </row>
    <row r="971" spans="1:20" ht="14.4" x14ac:dyDescent="0.3">
      <c r="A971">
        <v>962</v>
      </c>
      <c r="B971" s="1">
        <v>44201</v>
      </c>
      <c r="C971" t="s">
        <v>313</v>
      </c>
      <c r="D971" t="s">
        <v>322</v>
      </c>
      <c r="E971" t="s">
        <v>143</v>
      </c>
      <c r="F971" t="s">
        <v>85</v>
      </c>
      <c r="G971" s="45">
        <v>1.28</v>
      </c>
      <c r="H971" s="196">
        <v>10</v>
      </c>
      <c r="I971" s="196">
        <v>10</v>
      </c>
      <c r="J971" s="196">
        <v>2.8</v>
      </c>
      <c r="K971" s="196">
        <v>442.46</v>
      </c>
      <c r="L971" t="s">
        <v>142</v>
      </c>
      <c r="M971" s="44"/>
      <c r="N971" s="1"/>
      <c r="O971"/>
      <c r="P971"/>
      <c r="Q971" s="44"/>
      <c r="R971" s="1"/>
      <c r="S971"/>
      <c r="T971"/>
    </row>
    <row r="972" spans="1:20" ht="14.4" x14ac:dyDescent="0.3">
      <c r="A972">
        <v>963</v>
      </c>
      <c r="B972" s="1">
        <v>44201</v>
      </c>
      <c r="C972" t="s">
        <v>313</v>
      </c>
      <c r="D972" t="s">
        <v>322</v>
      </c>
      <c r="E972" t="s">
        <v>144</v>
      </c>
      <c r="F972" t="s">
        <v>93</v>
      </c>
      <c r="G972" s="45">
        <v>1.23</v>
      </c>
      <c r="H972" s="196">
        <v>10</v>
      </c>
      <c r="I972" s="196">
        <v>2.2999999999999998</v>
      </c>
      <c r="J972" s="196">
        <v>-2.2999999999999998</v>
      </c>
      <c r="K972" s="196">
        <v>440.16</v>
      </c>
      <c r="L972" t="s">
        <v>142</v>
      </c>
      <c r="M972" s="44"/>
      <c r="N972" s="1"/>
      <c r="O972"/>
      <c r="P972"/>
      <c r="Q972" s="44"/>
      <c r="R972" s="1"/>
      <c r="S972"/>
      <c r="T972"/>
    </row>
    <row r="973" spans="1:20" ht="14.4" x14ac:dyDescent="0.3">
      <c r="A973">
        <v>964</v>
      </c>
      <c r="B973" s="1">
        <v>44201</v>
      </c>
      <c r="C973" t="s">
        <v>313</v>
      </c>
      <c r="D973" t="s">
        <v>322</v>
      </c>
      <c r="E973" t="s">
        <v>148</v>
      </c>
      <c r="F973" t="s">
        <v>93</v>
      </c>
      <c r="G973" s="45">
        <v>1.1599999999999999</v>
      </c>
      <c r="H973" s="196">
        <v>62.29</v>
      </c>
      <c r="I973" s="196">
        <v>9.9700000000000006</v>
      </c>
      <c r="J973" s="196">
        <v>-9.9700000000000006</v>
      </c>
      <c r="K973" s="196">
        <v>430.19</v>
      </c>
      <c r="L973" t="s">
        <v>142</v>
      </c>
      <c r="M973" s="44"/>
      <c r="N973" s="1"/>
      <c r="O973"/>
      <c r="P973"/>
      <c r="Q973" s="44"/>
      <c r="R973" s="1"/>
      <c r="S973"/>
      <c r="T973"/>
    </row>
    <row r="974" spans="1:20" ht="14.4" x14ac:dyDescent="0.3">
      <c r="A974">
        <v>965</v>
      </c>
      <c r="B974" s="1">
        <v>44201</v>
      </c>
      <c r="C974" t="s">
        <v>313</v>
      </c>
      <c r="D974" t="s">
        <v>322</v>
      </c>
      <c r="E974" t="s">
        <v>143</v>
      </c>
      <c r="F974" t="s">
        <v>85</v>
      </c>
      <c r="G974" s="45">
        <v>1.18</v>
      </c>
      <c r="H974" s="196">
        <v>7</v>
      </c>
      <c r="I974" s="196">
        <v>7</v>
      </c>
      <c r="J974" s="196">
        <v>1.26</v>
      </c>
      <c r="K974" s="196">
        <v>431.45</v>
      </c>
      <c r="L974" t="s">
        <v>142</v>
      </c>
      <c r="M974" s="44"/>
      <c r="N974" s="1"/>
      <c r="O974"/>
      <c r="P974"/>
      <c r="Q974" s="44"/>
      <c r="R974" s="1"/>
      <c r="S974"/>
      <c r="T974"/>
    </row>
    <row r="975" spans="1:20" ht="14.4" x14ac:dyDescent="0.3">
      <c r="A975">
        <v>966</v>
      </c>
      <c r="B975" s="1">
        <v>44201</v>
      </c>
      <c r="C975" t="s">
        <v>313</v>
      </c>
      <c r="D975" t="s">
        <v>322</v>
      </c>
      <c r="E975" t="s">
        <v>143</v>
      </c>
      <c r="F975" t="s">
        <v>85</v>
      </c>
      <c r="G975" s="45">
        <v>1.27</v>
      </c>
      <c r="H975" s="196">
        <v>50</v>
      </c>
      <c r="I975" s="196">
        <v>50</v>
      </c>
      <c r="J975" s="196">
        <v>13.29</v>
      </c>
      <c r="K975" s="196">
        <v>444.74</v>
      </c>
      <c r="L975" t="s">
        <v>142</v>
      </c>
      <c r="M975" s="44"/>
      <c r="N975" s="1"/>
      <c r="O975"/>
      <c r="P975"/>
      <c r="Q975" s="44"/>
      <c r="R975" s="1"/>
      <c r="S975"/>
      <c r="T975"/>
    </row>
    <row r="976" spans="1:20" ht="14.4" x14ac:dyDescent="0.3">
      <c r="A976">
        <v>967</v>
      </c>
      <c r="B976" s="1">
        <v>44201</v>
      </c>
      <c r="C976" t="s">
        <v>313</v>
      </c>
      <c r="D976" t="s">
        <v>322</v>
      </c>
      <c r="E976" t="s">
        <v>148</v>
      </c>
      <c r="F976" t="s">
        <v>93</v>
      </c>
      <c r="G976" s="45">
        <v>1.06</v>
      </c>
      <c r="H976" s="196">
        <v>50.47</v>
      </c>
      <c r="I976" s="196">
        <v>3.03</v>
      </c>
      <c r="J976" s="196">
        <v>50.47</v>
      </c>
      <c r="K976" s="196">
        <v>495.21</v>
      </c>
      <c r="L976" t="s">
        <v>73</v>
      </c>
      <c r="M976" s="44"/>
      <c r="N976" s="1"/>
      <c r="O976"/>
      <c r="P976"/>
      <c r="Q976" s="44"/>
      <c r="R976" s="1"/>
      <c r="S976"/>
      <c r="T976"/>
    </row>
    <row r="977" spans="1:20" ht="14.4" x14ac:dyDescent="0.3">
      <c r="A977">
        <v>968</v>
      </c>
      <c r="B977" s="1">
        <v>44201</v>
      </c>
      <c r="C977" t="s">
        <v>313</v>
      </c>
      <c r="D977" t="s">
        <v>322</v>
      </c>
      <c r="E977" t="s">
        <v>143</v>
      </c>
      <c r="F977" t="s">
        <v>85</v>
      </c>
      <c r="G977" s="45">
        <v>1.07</v>
      </c>
      <c r="H977" s="196">
        <v>50</v>
      </c>
      <c r="I977" s="196">
        <v>50</v>
      </c>
      <c r="J977" s="196">
        <v>-50.02</v>
      </c>
      <c r="K977" s="196">
        <v>445.19</v>
      </c>
      <c r="L977" t="s">
        <v>73</v>
      </c>
      <c r="M977" s="44"/>
      <c r="N977" s="1"/>
      <c r="O977"/>
      <c r="P977"/>
      <c r="Q977" s="44"/>
      <c r="R977" s="1"/>
      <c r="S977"/>
      <c r="T977"/>
    </row>
    <row r="978" spans="1:20" ht="14.4" x14ac:dyDescent="0.3">
      <c r="A978">
        <v>969</v>
      </c>
      <c r="B978" s="1">
        <v>44201</v>
      </c>
      <c r="C978" t="s">
        <v>313</v>
      </c>
      <c r="D978" t="s">
        <v>322</v>
      </c>
      <c r="E978" t="s">
        <v>145</v>
      </c>
      <c r="F978" t="s">
        <v>85</v>
      </c>
      <c r="G978" s="45">
        <v>1.3</v>
      </c>
      <c r="H978" s="196">
        <v>100</v>
      </c>
      <c r="I978" s="196">
        <v>100</v>
      </c>
      <c r="J978" s="196">
        <v>30.13</v>
      </c>
      <c r="K978" s="196">
        <v>475.32</v>
      </c>
      <c r="L978" t="s">
        <v>57</v>
      </c>
      <c r="M978" s="44"/>
      <c r="N978" s="1"/>
      <c r="O978"/>
      <c r="P978"/>
      <c r="Q978" s="44"/>
      <c r="R978" s="1"/>
      <c r="S978"/>
      <c r="T978"/>
    </row>
    <row r="979" spans="1:20" ht="14.4" x14ac:dyDescent="0.3">
      <c r="A979">
        <v>970</v>
      </c>
      <c r="B979" s="1">
        <v>44201</v>
      </c>
      <c r="C979" t="s">
        <v>313</v>
      </c>
      <c r="D979" t="s">
        <v>322</v>
      </c>
      <c r="E979" t="s">
        <v>151</v>
      </c>
      <c r="F979" t="s">
        <v>93</v>
      </c>
      <c r="G979" s="45">
        <v>1.24</v>
      </c>
      <c r="H979" s="196">
        <v>102</v>
      </c>
      <c r="I979" s="196">
        <v>24.48</v>
      </c>
      <c r="J979" s="196">
        <v>-24.71</v>
      </c>
      <c r="K979" s="196">
        <v>450.61</v>
      </c>
      <c r="L979" t="s">
        <v>57</v>
      </c>
      <c r="M979" s="44"/>
      <c r="N979" s="1"/>
      <c r="O979"/>
      <c r="P979"/>
      <c r="Q979" s="44"/>
      <c r="R979" s="1"/>
      <c r="S979"/>
      <c r="T979"/>
    </row>
    <row r="980" spans="1:20" ht="14.4" x14ac:dyDescent="0.3">
      <c r="A980">
        <v>971</v>
      </c>
      <c r="B980" s="1">
        <v>44201</v>
      </c>
      <c r="C980" t="s">
        <v>313</v>
      </c>
      <c r="D980" t="s">
        <v>322</v>
      </c>
      <c r="E980" t="s">
        <v>113</v>
      </c>
      <c r="F980" t="s">
        <v>85</v>
      </c>
      <c r="G980" s="45">
        <v>1.1200000000000001</v>
      </c>
      <c r="H980" s="196">
        <v>100</v>
      </c>
      <c r="I980" s="196">
        <v>100</v>
      </c>
      <c r="J980" s="196">
        <v>12</v>
      </c>
      <c r="K980" s="196">
        <v>462.61</v>
      </c>
      <c r="L980" t="s">
        <v>77</v>
      </c>
      <c r="M980" s="44"/>
      <c r="N980" s="1"/>
      <c r="O980"/>
      <c r="P980"/>
      <c r="Q980" s="44"/>
      <c r="R980" s="1"/>
      <c r="S980"/>
      <c r="T980"/>
    </row>
    <row r="981" spans="1:20" ht="14.4" x14ac:dyDescent="0.3">
      <c r="A981">
        <v>972</v>
      </c>
      <c r="B981" s="1">
        <v>44201</v>
      </c>
      <c r="C981" t="s">
        <v>313</v>
      </c>
      <c r="D981" t="s">
        <v>322</v>
      </c>
      <c r="E981" t="s">
        <v>326</v>
      </c>
      <c r="F981" t="s">
        <v>85</v>
      </c>
      <c r="G981" s="45">
        <v>14.07</v>
      </c>
      <c r="H981" s="196">
        <v>8</v>
      </c>
      <c r="I981" s="196">
        <v>8</v>
      </c>
      <c r="J981" s="196">
        <v>-8.16</v>
      </c>
      <c r="K981" s="196">
        <v>454.45</v>
      </c>
      <c r="L981" t="s">
        <v>77</v>
      </c>
      <c r="M981" s="44"/>
      <c r="N981" s="1"/>
      <c r="O981"/>
      <c r="P981"/>
      <c r="Q981" s="44"/>
      <c r="R981" s="1"/>
      <c r="S981"/>
      <c r="T981"/>
    </row>
    <row r="982" spans="1:20" ht="14.4" x14ac:dyDescent="0.3">
      <c r="A982">
        <v>973</v>
      </c>
      <c r="B982" s="1">
        <v>44201</v>
      </c>
      <c r="C982" t="s">
        <v>170</v>
      </c>
      <c r="D982" t="s">
        <v>323</v>
      </c>
      <c r="E982" t="s">
        <v>143</v>
      </c>
      <c r="F982" t="s">
        <v>85</v>
      </c>
      <c r="G982" s="45">
        <v>1.19</v>
      </c>
      <c r="H982" s="196">
        <v>50</v>
      </c>
      <c r="I982" s="196">
        <v>50</v>
      </c>
      <c r="J982" s="196">
        <v>-50</v>
      </c>
      <c r="K982" s="196">
        <v>404.45</v>
      </c>
      <c r="L982" t="s">
        <v>142</v>
      </c>
      <c r="M982" s="44"/>
      <c r="N982" s="1"/>
      <c r="O982"/>
      <c r="P982"/>
      <c r="Q982" s="44"/>
      <c r="R982" s="1"/>
      <c r="S982"/>
      <c r="T982"/>
    </row>
    <row r="983" spans="1:20" ht="14.4" x14ac:dyDescent="0.3">
      <c r="A983">
        <v>974</v>
      </c>
      <c r="B983" s="1">
        <v>44201</v>
      </c>
      <c r="C983" t="s">
        <v>170</v>
      </c>
      <c r="D983" t="s">
        <v>323</v>
      </c>
      <c r="E983" t="s">
        <v>143</v>
      </c>
      <c r="F983" t="s">
        <v>85</v>
      </c>
      <c r="G983" s="45">
        <v>1.21</v>
      </c>
      <c r="H983" s="196">
        <v>50</v>
      </c>
      <c r="I983" s="196">
        <v>50</v>
      </c>
      <c r="J983" s="196">
        <v>-50</v>
      </c>
      <c r="K983" s="196">
        <v>354.45</v>
      </c>
      <c r="L983" t="s">
        <v>142</v>
      </c>
      <c r="M983" s="44"/>
      <c r="N983" s="1"/>
      <c r="O983"/>
      <c r="P983"/>
      <c r="Q983" s="44"/>
      <c r="R983" s="1"/>
      <c r="S983"/>
      <c r="T983"/>
    </row>
    <row r="984" spans="1:20" ht="14.4" x14ac:dyDescent="0.3">
      <c r="A984">
        <v>975</v>
      </c>
      <c r="B984" s="1">
        <v>44201</v>
      </c>
      <c r="C984" t="s">
        <v>170</v>
      </c>
      <c r="D984" t="s">
        <v>323</v>
      </c>
      <c r="E984" t="s">
        <v>148</v>
      </c>
      <c r="F984" t="s">
        <v>93</v>
      </c>
      <c r="G984" s="45">
        <v>1.1499999999999999</v>
      </c>
      <c r="H984" s="196">
        <v>103</v>
      </c>
      <c r="I984" s="196">
        <v>15.45</v>
      </c>
      <c r="J984" s="196">
        <v>102.88</v>
      </c>
      <c r="K984" s="196">
        <v>457.33</v>
      </c>
      <c r="L984" t="s">
        <v>142</v>
      </c>
      <c r="M984" s="44"/>
      <c r="N984" s="1"/>
      <c r="O984"/>
      <c r="P984"/>
      <c r="Q984" s="44"/>
      <c r="R984" s="1"/>
      <c r="S984"/>
      <c r="T984"/>
    </row>
    <row r="985" spans="1:20" ht="14.4" x14ac:dyDescent="0.3">
      <c r="A985">
        <v>976</v>
      </c>
      <c r="B985" s="1">
        <v>44201</v>
      </c>
      <c r="C985" t="s">
        <v>311</v>
      </c>
      <c r="D985" t="s">
        <v>324</v>
      </c>
      <c r="E985" t="s">
        <v>94</v>
      </c>
      <c r="F985" t="s">
        <v>93</v>
      </c>
      <c r="G985" s="45">
        <v>1.07</v>
      </c>
      <c r="H985" s="196">
        <v>50.1</v>
      </c>
      <c r="I985" s="196">
        <v>3.51</v>
      </c>
      <c r="J985" s="196">
        <v>-3.51</v>
      </c>
      <c r="K985" s="196">
        <v>453.82</v>
      </c>
      <c r="L985" t="s">
        <v>77</v>
      </c>
      <c r="M985" s="44"/>
      <c r="N985" s="1"/>
      <c r="O985"/>
      <c r="P985"/>
      <c r="Q985" s="44"/>
      <c r="R985" s="1"/>
      <c r="S985"/>
      <c r="T985"/>
    </row>
    <row r="986" spans="1:20" ht="14.4" x14ac:dyDescent="0.3">
      <c r="A986">
        <v>977</v>
      </c>
      <c r="B986" s="1">
        <v>44201</v>
      </c>
      <c r="C986" t="s">
        <v>311</v>
      </c>
      <c r="D986" t="s">
        <v>324</v>
      </c>
      <c r="E986" t="s">
        <v>113</v>
      </c>
      <c r="F986" t="s">
        <v>85</v>
      </c>
      <c r="G986" s="45">
        <v>1.1000000000000001</v>
      </c>
      <c r="H986" s="196">
        <v>50</v>
      </c>
      <c r="I986" s="196">
        <v>50</v>
      </c>
      <c r="J986" s="196">
        <v>5</v>
      </c>
      <c r="K986" s="196">
        <v>458.82</v>
      </c>
      <c r="L986" t="s">
        <v>77</v>
      </c>
      <c r="M986" s="44"/>
      <c r="N986" s="1"/>
      <c r="O986"/>
      <c r="P986"/>
      <c r="Q986" s="44"/>
      <c r="R986" s="1"/>
      <c r="S986"/>
      <c r="T986"/>
    </row>
    <row r="987" spans="1:20" ht="14.4" x14ac:dyDescent="0.3">
      <c r="A987">
        <v>978</v>
      </c>
      <c r="B987" s="1">
        <v>44201</v>
      </c>
      <c r="C987" t="s">
        <v>311</v>
      </c>
      <c r="D987" t="s">
        <v>324</v>
      </c>
      <c r="E987" t="s">
        <v>94</v>
      </c>
      <c r="F987" t="s">
        <v>93</v>
      </c>
      <c r="G987" s="45">
        <v>1.02</v>
      </c>
      <c r="H987" s="196">
        <v>50</v>
      </c>
      <c r="I987" s="196">
        <v>1</v>
      </c>
      <c r="J987" s="196">
        <v>-1</v>
      </c>
      <c r="K987" s="196">
        <v>457.82</v>
      </c>
      <c r="L987" t="s">
        <v>77</v>
      </c>
      <c r="M987" s="44"/>
      <c r="N987" s="1"/>
      <c r="O987"/>
      <c r="P987"/>
      <c r="Q987" s="44"/>
      <c r="R987" s="1"/>
      <c r="S987"/>
      <c r="T987"/>
    </row>
    <row r="988" spans="1:20" ht="14.4" x14ac:dyDescent="0.3">
      <c r="A988">
        <v>979</v>
      </c>
      <c r="B988" s="1">
        <v>44201</v>
      </c>
      <c r="C988" t="s">
        <v>311</v>
      </c>
      <c r="D988" t="s">
        <v>324</v>
      </c>
      <c r="E988" t="s">
        <v>113</v>
      </c>
      <c r="F988" t="s">
        <v>85</v>
      </c>
      <c r="G988" s="45">
        <v>1.04</v>
      </c>
      <c r="H988" s="196">
        <v>50</v>
      </c>
      <c r="I988" s="196">
        <v>50</v>
      </c>
      <c r="J988" s="196">
        <v>1.9</v>
      </c>
      <c r="K988" s="196">
        <v>459.72</v>
      </c>
      <c r="L988" t="s">
        <v>77</v>
      </c>
      <c r="M988" s="44"/>
      <c r="N988" s="1"/>
      <c r="O988"/>
      <c r="P988"/>
      <c r="Q988" s="44"/>
      <c r="R988" s="1"/>
      <c r="S988"/>
      <c r="T988"/>
    </row>
    <row r="989" spans="1:20" ht="14.4" x14ac:dyDescent="0.3">
      <c r="A989">
        <v>980</v>
      </c>
      <c r="B989" s="1">
        <v>44201</v>
      </c>
      <c r="C989" t="s">
        <v>312</v>
      </c>
      <c r="D989" t="s">
        <v>325</v>
      </c>
      <c r="E989" t="s">
        <v>172</v>
      </c>
      <c r="F989" t="s">
        <v>93</v>
      </c>
      <c r="G989" s="45">
        <v>1.2</v>
      </c>
      <c r="H989" s="196">
        <v>63.58</v>
      </c>
      <c r="I989" s="196">
        <v>12.72</v>
      </c>
      <c r="J989" s="196">
        <v>-12.72</v>
      </c>
      <c r="K989" s="196">
        <v>447</v>
      </c>
      <c r="L989" t="s">
        <v>77</v>
      </c>
      <c r="M989" s="44"/>
      <c r="N989" s="1"/>
      <c r="O989"/>
      <c r="P989"/>
      <c r="Q989" s="44"/>
      <c r="R989" s="1"/>
      <c r="S989"/>
      <c r="T989"/>
    </row>
    <row r="990" spans="1:20" ht="14.4" x14ac:dyDescent="0.3">
      <c r="A990">
        <v>981</v>
      </c>
      <c r="B990" s="1">
        <v>44201</v>
      </c>
      <c r="C990" t="s">
        <v>312</v>
      </c>
      <c r="D990" t="s">
        <v>325</v>
      </c>
      <c r="E990" t="s">
        <v>113</v>
      </c>
      <c r="F990" t="s">
        <v>85</v>
      </c>
      <c r="G990" s="45">
        <v>1.27</v>
      </c>
      <c r="H990" s="196">
        <v>50</v>
      </c>
      <c r="I990" s="196">
        <v>50</v>
      </c>
      <c r="J990" s="196">
        <v>13.5</v>
      </c>
      <c r="K990" s="196">
        <v>460.5</v>
      </c>
      <c r="L990" t="s">
        <v>77</v>
      </c>
      <c r="M990" s="44"/>
      <c r="N990" s="1"/>
      <c r="O990"/>
      <c r="P990"/>
      <c r="Q990" s="44"/>
      <c r="R990" s="1"/>
      <c r="S990"/>
      <c r="T990"/>
    </row>
    <row r="991" spans="1:20" ht="14.4" x14ac:dyDescent="0.3">
      <c r="A991">
        <v>982</v>
      </c>
      <c r="B991" s="1">
        <v>44201</v>
      </c>
      <c r="C991" t="s">
        <v>312</v>
      </c>
      <c r="D991" t="s">
        <v>325</v>
      </c>
      <c r="E991" t="s">
        <v>113</v>
      </c>
      <c r="F991" t="s">
        <v>85</v>
      </c>
      <c r="G991" s="45">
        <v>1.28</v>
      </c>
      <c r="H991" s="196">
        <v>10</v>
      </c>
      <c r="I991" s="196">
        <v>10</v>
      </c>
      <c r="J991" s="196">
        <v>2.66</v>
      </c>
      <c r="K991" s="196">
        <v>463.16</v>
      </c>
      <c r="L991" t="s">
        <v>77</v>
      </c>
      <c r="M991" s="44"/>
      <c r="N991" s="1"/>
      <c r="O991"/>
      <c r="P991"/>
      <c r="Q991" s="44"/>
      <c r="R991" s="1"/>
      <c r="S991"/>
      <c r="T991"/>
    </row>
    <row r="992" spans="1:20" ht="14.4" x14ac:dyDescent="0.3">
      <c r="A992">
        <v>983</v>
      </c>
      <c r="B992" s="1">
        <v>44202</v>
      </c>
      <c r="C992" t="s">
        <v>195</v>
      </c>
      <c r="D992" t="s">
        <v>333</v>
      </c>
      <c r="E992" t="s">
        <v>148</v>
      </c>
      <c r="F992" t="s">
        <v>93</v>
      </c>
      <c r="G992" s="45">
        <v>1.18</v>
      </c>
      <c r="H992" s="196">
        <v>7.11</v>
      </c>
      <c r="I992" s="196">
        <v>1.28</v>
      </c>
      <c r="J992" s="196">
        <v>-1.28</v>
      </c>
      <c r="K992" s="196">
        <v>461.88</v>
      </c>
      <c r="L992" t="s">
        <v>142</v>
      </c>
      <c r="M992" s="44"/>
      <c r="N992" s="1"/>
      <c r="O992"/>
      <c r="P992"/>
      <c r="Q992" s="44"/>
      <c r="R992" s="1"/>
      <c r="S992"/>
      <c r="T992"/>
    </row>
    <row r="993" spans="1:20" ht="14.4" x14ac:dyDescent="0.3">
      <c r="A993">
        <v>984</v>
      </c>
      <c r="B993" s="1">
        <v>44202</v>
      </c>
      <c r="C993" t="s">
        <v>195</v>
      </c>
      <c r="D993" t="s">
        <v>333</v>
      </c>
      <c r="E993" t="s">
        <v>143</v>
      </c>
      <c r="F993" t="s">
        <v>85</v>
      </c>
      <c r="G993" s="45">
        <v>1.2</v>
      </c>
      <c r="H993" s="196">
        <v>7</v>
      </c>
      <c r="I993" s="196">
        <v>7</v>
      </c>
      <c r="J993" s="196">
        <v>1.4</v>
      </c>
      <c r="K993" s="196">
        <v>463.28</v>
      </c>
      <c r="L993" t="s">
        <v>142</v>
      </c>
      <c r="M993" s="44"/>
      <c r="N993" s="1"/>
      <c r="O993"/>
      <c r="P993"/>
      <c r="Q993" s="44"/>
      <c r="R993" s="1"/>
      <c r="S993"/>
      <c r="T993"/>
    </row>
    <row r="994" spans="1:20" ht="14.4" x14ac:dyDescent="0.3">
      <c r="A994">
        <v>985</v>
      </c>
      <c r="B994" s="1">
        <v>44202</v>
      </c>
      <c r="C994" t="s">
        <v>195</v>
      </c>
      <c r="D994" t="s">
        <v>333</v>
      </c>
      <c r="E994" t="s">
        <v>149</v>
      </c>
      <c r="F994" t="s">
        <v>93</v>
      </c>
      <c r="G994" s="45">
        <v>1.1100000000000001</v>
      </c>
      <c r="H994" s="196">
        <v>64.13</v>
      </c>
      <c r="I994" s="196">
        <v>7.05</v>
      </c>
      <c r="J994" s="196">
        <v>-7.05</v>
      </c>
      <c r="K994" s="196">
        <v>456.23</v>
      </c>
      <c r="L994" t="s">
        <v>60</v>
      </c>
      <c r="M994" s="44"/>
      <c r="N994" s="1"/>
      <c r="O994"/>
      <c r="P994"/>
      <c r="Q994" s="44"/>
      <c r="R994" s="1"/>
      <c r="S994"/>
      <c r="T994"/>
    </row>
    <row r="995" spans="1:20" ht="14.4" x14ac:dyDescent="0.3">
      <c r="A995">
        <v>986</v>
      </c>
      <c r="B995" s="1">
        <v>44202</v>
      </c>
      <c r="C995" t="s">
        <v>195</v>
      </c>
      <c r="D995" t="s">
        <v>333</v>
      </c>
      <c r="E995" t="s">
        <v>95</v>
      </c>
      <c r="F995" t="s">
        <v>85</v>
      </c>
      <c r="G995" s="45">
        <v>1.18</v>
      </c>
      <c r="H995" s="196">
        <v>10</v>
      </c>
      <c r="I995" s="196">
        <v>10</v>
      </c>
      <c r="J995" s="196">
        <v>1.8</v>
      </c>
      <c r="K995" s="196">
        <v>458.03</v>
      </c>
      <c r="L995" t="s">
        <v>60</v>
      </c>
      <c r="M995" s="44"/>
      <c r="N995" s="1"/>
      <c r="O995"/>
      <c r="P995"/>
      <c r="Q995" s="44"/>
      <c r="R995" s="1"/>
      <c r="S995"/>
      <c r="T995"/>
    </row>
    <row r="996" spans="1:20" ht="14.4" x14ac:dyDescent="0.3">
      <c r="A996">
        <v>987</v>
      </c>
      <c r="B996" s="1">
        <v>44202</v>
      </c>
      <c r="C996" t="s">
        <v>195</v>
      </c>
      <c r="D996" t="s">
        <v>333</v>
      </c>
      <c r="E996" t="s">
        <v>95</v>
      </c>
      <c r="F996" t="s">
        <v>85</v>
      </c>
      <c r="G996" s="45">
        <v>1.19</v>
      </c>
      <c r="H996" s="196">
        <v>49.91</v>
      </c>
      <c r="I996" s="196">
        <v>49.91</v>
      </c>
      <c r="J996" s="196">
        <v>9.31</v>
      </c>
      <c r="K996" s="196">
        <v>467.34</v>
      </c>
      <c r="L996" t="s">
        <v>60</v>
      </c>
      <c r="M996" s="44"/>
      <c r="N996" s="1"/>
      <c r="O996"/>
      <c r="P996"/>
      <c r="Q996" s="44"/>
      <c r="R996" s="1"/>
      <c r="S996"/>
      <c r="T996"/>
    </row>
    <row r="997" spans="1:20" ht="14.4" x14ac:dyDescent="0.3">
      <c r="A997">
        <v>988</v>
      </c>
      <c r="B997" s="1">
        <v>44202</v>
      </c>
      <c r="C997" t="s">
        <v>332</v>
      </c>
      <c r="D997" t="s">
        <v>334</v>
      </c>
      <c r="E997" t="s">
        <v>143</v>
      </c>
      <c r="F997" t="s">
        <v>85</v>
      </c>
      <c r="G997" s="45">
        <v>1.34</v>
      </c>
      <c r="H997" s="196">
        <v>20</v>
      </c>
      <c r="I997" s="196">
        <v>20</v>
      </c>
      <c r="J997" s="196">
        <v>6.8</v>
      </c>
      <c r="K997" s="196">
        <v>474.14</v>
      </c>
      <c r="L997" t="s">
        <v>142</v>
      </c>
      <c r="M997" s="44"/>
      <c r="N997" s="1"/>
      <c r="O997"/>
      <c r="P997"/>
      <c r="Q997" s="44"/>
      <c r="R997" s="1"/>
      <c r="S997"/>
      <c r="T997"/>
    </row>
    <row r="998" spans="1:20" ht="14.4" x14ac:dyDescent="0.3">
      <c r="A998">
        <v>989</v>
      </c>
      <c r="B998" s="1">
        <v>44202</v>
      </c>
      <c r="C998" t="s">
        <v>332</v>
      </c>
      <c r="D998" t="s">
        <v>334</v>
      </c>
      <c r="E998" t="s">
        <v>143</v>
      </c>
      <c r="F998" t="s">
        <v>85</v>
      </c>
      <c r="G998" s="45">
        <v>1.37</v>
      </c>
      <c r="H998" s="196">
        <v>10</v>
      </c>
      <c r="I998" s="196">
        <v>10</v>
      </c>
      <c r="J998" s="196">
        <v>3.7</v>
      </c>
      <c r="K998" s="196">
        <v>477.84</v>
      </c>
      <c r="L998" t="s">
        <v>142</v>
      </c>
      <c r="M998" s="44"/>
      <c r="N998" s="1"/>
      <c r="O998"/>
      <c r="P998"/>
      <c r="Q998" s="44"/>
      <c r="R998" s="1"/>
      <c r="S998"/>
      <c r="T998"/>
    </row>
    <row r="999" spans="1:20" ht="14.4" x14ac:dyDescent="0.3">
      <c r="A999">
        <v>990</v>
      </c>
      <c r="B999" s="1">
        <v>44202</v>
      </c>
      <c r="C999" t="s">
        <v>332</v>
      </c>
      <c r="D999" t="s">
        <v>334</v>
      </c>
      <c r="E999" t="s">
        <v>144</v>
      </c>
      <c r="F999" t="s">
        <v>93</v>
      </c>
      <c r="G999" s="45">
        <v>1.49</v>
      </c>
      <c r="H999" s="196">
        <v>7</v>
      </c>
      <c r="I999" s="196">
        <v>3.43</v>
      </c>
      <c r="J999" s="196">
        <v>-3.43</v>
      </c>
      <c r="K999" s="196">
        <v>474.41</v>
      </c>
      <c r="L999" t="s">
        <v>142</v>
      </c>
      <c r="M999" s="44"/>
      <c r="N999" s="1"/>
      <c r="O999"/>
      <c r="P999"/>
      <c r="Q999" s="44"/>
      <c r="R999" s="1"/>
      <c r="S999"/>
      <c r="T999"/>
    </row>
    <row r="1000" spans="1:20" ht="14.4" x14ac:dyDescent="0.3">
      <c r="A1000">
        <v>991</v>
      </c>
      <c r="B1000" s="1">
        <v>44202</v>
      </c>
      <c r="C1000" t="s">
        <v>332</v>
      </c>
      <c r="D1000" t="s">
        <v>334</v>
      </c>
      <c r="E1000" t="s">
        <v>144</v>
      </c>
      <c r="F1000" t="s">
        <v>93</v>
      </c>
      <c r="G1000" s="45">
        <v>1.49</v>
      </c>
      <c r="H1000" s="196">
        <v>7</v>
      </c>
      <c r="I1000" s="196">
        <v>3.43</v>
      </c>
      <c r="J1000" s="196">
        <v>-3.43</v>
      </c>
      <c r="K1000" s="196">
        <v>470.98</v>
      </c>
      <c r="L1000" t="s">
        <v>142</v>
      </c>
      <c r="M1000" s="44"/>
      <c r="N1000" s="1"/>
      <c r="O1000"/>
      <c r="P1000"/>
      <c r="Q1000" s="44"/>
      <c r="R1000" s="1"/>
      <c r="S1000"/>
      <c r="T1000"/>
    </row>
    <row r="1001" spans="1:20" ht="14.4" x14ac:dyDescent="0.3">
      <c r="A1001">
        <v>992</v>
      </c>
      <c r="B1001" s="1">
        <v>44202</v>
      </c>
      <c r="C1001" t="s">
        <v>332</v>
      </c>
      <c r="D1001" t="s">
        <v>334</v>
      </c>
      <c r="E1001" t="s">
        <v>148</v>
      </c>
      <c r="F1001" t="s">
        <v>93</v>
      </c>
      <c r="G1001" s="45">
        <v>1.1200000000000001</v>
      </c>
      <c r="H1001" s="196">
        <v>41.1</v>
      </c>
      <c r="I1001" s="196">
        <v>4.93</v>
      </c>
      <c r="J1001" s="196">
        <v>-4.93</v>
      </c>
      <c r="K1001" s="196">
        <v>466.05</v>
      </c>
      <c r="L1001" t="s">
        <v>142</v>
      </c>
      <c r="M1001" s="44"/>
      <c r="N1001" s="1"/>
      <c r="O1001"/>
      <c r="P1001"/>
      <c r="Q1001" s="44"/>
      <c r="R1001" s="1"/>
      <c r="S1001"/>
      <c r="T1001"/>
    </row>
    <row r="1002" spans="1:20" ht="14.4" x14ac:dyDescent="0.3">
      <c r="A1002">
        <v>993</v>
      </c>
      <c r="B1002" s="1">
        <v>44202</v>
      </c>
      <c r="C1002" t="s">
        <v>332</v>
      </c>
      <c r="D1002" t="s">
        <v>334</v>
      </c>
      <c r="E1002" t="s">
        <v>143</v>
      </c>
      <c r="F1002" t="s">
        <v>85</v>
      </c>
      <c r="G1002" s="45">
        <v>1.8</v>
      </c>
      <c r="H1002" s="196">
        <v>7</v>
      </c>
      <c r="I1002" s="196">
        <v>7</v>
      </c>
      <c r="J1002" s="196">
        <v>5.6</v>
      </c>
      <c r="K1002" s="196">
        <v>471.65</v>
      </c>
      <c r="L1002" t="s">
        <v>142</v>
      </c>
      <c r="M1002" s="44"/>
      <c r="N1002" s="1"/>
      <c r="O1002"/>
      <c r="P1002"/>
      <c r="Q1002" s="44"/>
      <c r="R1002" s="1"/>
      <c r="S1002"/>
      <c r="T1002"/>
    </row>
    <row r="1003" spans="1:20" ht="14.4" x14ac:dyDescent="0.3">
      <c r="A1003">
        <v>994</v>
      </c>
      <c r="B1003" s="1">
        <v>44202</v>
      </c>
      <c r="C1003" t="s">
        <v>332</v>
      </c>
      <c r="D1003" t="s">
        <v>334</v>
      </c>
      <c r="E1003" t="s">
        <v>143</v>
      </c>
      <c r="F1003" t="s">
        <v>85</v>
      </c>
      <c r="G1003" s="45">
        <v>1.38</v>
      </c>
      <c r="H1003" s="196">
        <v>10</v>
      </c>
      <c r="I1003" s="196">
        <v>10</v>
      </c>
      <c r="J1003" s="196">
        <v>3.48</v>
      </c>
      <c r="K1003" s="196">
        <v>475.13</v>
      </c>
      <c r="L1003" t="s">
        <v>142</v>
      </c>
      <c r="M1003" s="44"/>
      <c r="N1003" s="1"/>
      <c r="O1003"/>
      <c r="P1003"/>
      <c r="Q1003" s="44"/>
      <c r="R1003" s="1"/>
      <c r="S1003"/>
      <c r="T1003"/>
    </row>
    <row r="1004" spans="1:20" ht="14.4" x14ac:dyDescent="0.3">
      <c r="A1004">
        <v>995</v>
      </c>
      <c r="B1004" s="1">
        <v>44202</v>
      </c>
      <c r="C1004" t="s">
        <v>332</v>
      </c>
      <c r="D1004" t="s">
        <v>334</v>
      </c>
      <c r="E1004" t="s">
        <v>149</v>
      </c>
      <c r="F1004" t="s">
        <v>93</v>
      </c>
      <c r="G1004" s="45">
        <v>1.05</v>
      </c>
      <c r="H1004" s="196">
        <v>7.53</v>
      </c>
      <c r="I1004" s="196">
        <v>0.38</v>
      </c>
      <c r="J1004" s="196">
        <v>-0.38</v>
      </c>
      <c r="K1004" s="196">
        <v>474.75</v>
      </c>
      <c r="L1004" t="s">
        <v>60</v>
      </c>
      <c r="M1004" s="44"/>
      <c r="N1004" s="1"/>
      <c r="O1004"/>
      <c r="P1004"/>
      <c r="Q1004" s="44"/>
      <c r="R1004" s="1"/>
      <c r="S1004"/>
      <c r="T1004"/>
    </row>
    <row r="1005" spans="1:20" ht="14.4" x14ac:dyDescent="0.3">
      <c r="A1005">
        <v>996</v>
      </c>
      <c r="B1005" s="1">
        <v>44202</v>
      </c>
      <c r="C1005" t="s">
        <v>332</v>
      </c>
      <c r="D1005" t="s">
        <v>334</v>
      </c>
      <c r="E1005" t="s">
        <v>95</v>
      </c>
      <c r="F1005" t="s">
        <v>85</v>
      </c>
      <c r="G1005" s="45">
        <v>1.1299999999999999</v>
      </c>
      <c r="H1005" s="196">
        <v>7</v>
      </c>
      <c r="I1005" s="196">
        <v>7</v>
      </c>
      <c r="J1005" s="196">
        <v>0.89</v>
      </c>
      <c r="K1005" s="196">
        <v>475.64</v>
      </c>
      <c r="L1005" t="s">
        <v>60</v>
      </c>
      <c r="M1005" s="44"/>
      <c r="N1005" s="1"/>
      <c r="O1005"/>
      <c r="P1005"/>
      <c r="Q1005" s="44"/>
      <c r="R1005" s="1"/>
      <c r="S1005"/>
      <c r="T1005"/>
    </row>
    <row r="1006" spans="1:20" ht="14.4" x14ac:dyDescent="0.3">
      <c r="A1006">
        <v>997</v>
      </c>
      <c r="B1006" s="1">
        <v>44202</v>
      </c>
      <c r="C1006" t="s">
        <v>331</v>
      </c>
      <c r="D1006" t="s">
        <v>335</v>
      </c>
      <c r="E1006" t="s">
        <v>143</v>
      </c>
      <c r="F1006" t="s">
        <v>85</v>
      </c>
      <c r="G1006" s="45">
        <v>1.42</v>
      </c>
      <c r="H1006" s="196">
        <v>10</v>
      </c>
      <c r="I1006" s="196">
        <v>10</v>
      </c>
      <c r="J1006" s="196">
        <v>4.2</v>
      </c>
      <c r="K1006" s="196">
        <v>479.84</v>
      </c>
      <c r="L1006" t="s">
        <v>142</v>
      </c>
      <c r="M1006" s="44"/>
      <c r="N1006" s="1"/>
      <c r="O1006"/>
      <c r="P1006"/>
      <c r="Q1006" s="44"/>
      <c r="R1006" s="1"/>
      <c r="S1006"/>
      <c r="T1006"/>
    </row>
    <row r="1007" spans="1:20" ht="14.4" x14ac:dyDescent="0.3">
      <c r="A1007">
        <v>998</v>
      </c>
      <c r="B1007" s="1">
        <v>44202</v>
      </c>
      <c r="C1007" t="s">
        <v>331</v>
      </c>
      <c r="D1007" t="s">
        <v>335</v>
      </c>
      <c r="E1007" t="s">
        <v>148</v>
      </c>
      <c r="F1007" t="s">
        <v>93</v>
      </c>
      <c r="G1007" s="45">
        <v>1.2</v>
      </c>
      <c r="H1007" s="196">
        <v>11.74</v>
      </c>
      <c r="I1007" s="196">
        <v>2.35</v>
      </c>
      <c r="J1007" s="196">
        <v>-2.42</v>
      </c>
      <c r="K1007" s="196">
        <v>477.42</v>
      </c>
      <c r="L1007" t="s">
        <v>142</v>
      </c>
      <c r="M1007" s="44"/>
      <c r="N1007" s="1"/>
      <c r="O1007"/>
      <c r="P1007"/>
      <c r="Q1007" s="44"/>
      <c r="R1007" s="1"/>
      <c r="S1007"/>
      <c r="T1007"/>
    </row>
    <row r="1008" spans="1:20" ht="14.4" x14ac:dyDescent="0.3">
      <c r="A1008">
        <v>999</v>
      </c>
      <c r="B1008" s="1">
        <v>44202</v>
      </c>
      <c r="C1008" t="s">
        <v>170</v>
      </c>
      <c r="D1008" t="s">
        <v>336</v>
      </c>
      <c r="E1008" t="s">
        <v>143</v>
      </c>
      <c r="F1008" t="s">
        <v>85</v>
      </c>
      <c r="G1008" s="45">
        <v>1.36</v>
      </c>
      <c r="H1008" s="196">
        <v>7.49</v>
      </c>
      <c r="I1008" s="196">
        <v>7.49</v>
      </c>
      <c r="J1008" s="196">
        <v>2.7</v>
      </c>
      <c r="K1008" s="196">
        <v>480.12</v>
      </c>
      <c r="L1008" t="s">
        <v>73</v>
      </c>
      <c r="M1008" s="44"/>
      <c r="N1008" s="1"/>
      <c r="O1008"/>
      <c r="P1008"/>
      <c r="Q1008" s="44"/>
      <c r="R1008" s="1"/>
      <c r="S1008"/>
      <c r="T1008"/>
    </row>
    <row r="1009" spans="1:20" ht="14.4" x14ac:dyDescent="0.3">
      <c r="A1009">
        <v>1000</v>
      </c>
      <c r="B1009" s="1">
        <v>44202</v>
      </c>
      <c r="C1009" t="s">
        <v>170</v>
      </c>
      <c r="D1009" t="s">
        <v>336</v>
      </c>
      <c r="E1009" t="s">
        <v>143</v>
      </c>
      <c r="F1009" t="s">
        <v>85</v>
      </c>
      <c r="G1009" s="45">
        <v>1.32</v>
      </c>
      <c r="H1009" s="196">
        <v>12.51</v>
      </c>
      <c r="I1009" s="196">
        <v>12.51</v>
      </c>
      <c r="J1009" s="196">
        <v>4.01</v>
      </c>
      <c r="K1009" s="196">
        <v>484.13</v>
      </c>
      <c r="L1009" t="s">
        <v>73</v>
      </c>
      <c r="M1009" s="44"/>
      <c r="N1009" s="1"/>
      <c r="O1009"/>
      <c r="P1009"/>
      <c r="Q1009" s="44"/>
      <c r="R1009" s="1"/>
      <c r="S1009"/>
      <c r="T1009"/>
    </row>
    <row r="1010" spans="1:20" ht="14.4" x14ac:dyDescent="0.3">
      <c r="A1010">
        <v>1001</v>
      </c>
      <c r="B1010" s="1">
        <v>44202</v>
      </c>
      <c r="C1010" t="s">
        <v>170</v>
      </c>
      <c r="D1010" t="s">
        <v>336</v>
      </c>
      <c r="E1010" t="s">
        <v>148</v>
      </c>
      <c r="F1010" t="s">
        <v>93</v>
      </c>
      <c r="G1010" s="45">
        <v>1.22</v>
      </c>
      <c r="H1010" s="196">
        <v>21.36</v>
      </c>
      <c r="I1010" s="196">
        <v>4.7</v>
      </c>
      <c r="J1010" s="196">
        <v>-4.78</v>
      </c>
      <c r="K1010" s="196">
        <v>479.35</v>
      </c>
      <c r="L1010" t="s">
        <v>73</v>
      </c>
      <c r="M1010" s="44"/>
      <c r="N1010" s="1"/>
      <c r="O1010"/>
      <c r="P1010"/>
      <c r="Q1010" s="44"/>
      <c r="R1010" s="1"/>
      <c r="S1010"/>
      <c r="T1010"/>
    </row>
    <row r="1011" spans="1:20" ht="14.4" x14ac:dyDescent="0.3">
      <c r="A1011">
        <v>1002</v>
      </c>
      <c r="B1011" s="1">
        <v>44202</v>
      </c>
      <c r="C1011" t="s">
        <v>153</v>
      </c>
      <c r="D1011" t="s">
        <v>337</v>
      </c>
      <c r="E1011" t="s">
        <v>95</v>
      </c>
      <c r="F1011" t="s">
        <v>85</v>
      </c>
      <c r="G1011" s="45">
        <v>1.07</v>
      </c>
      <c r="H1011" s="196">
        <v>100</v>
      </c>
      <c r="I1011" s="196">
        <v>100</v>
      </c>
      <c r="J1011" s="196">
        <v>7</v>
      </c>
      <c r="K1011" s="196">
        <v>486.35</v>
      </c>
      <c r="L1011" t="s">
        <v>75</v>
      </c>
      <c r="M1011" s="44"/>
      <c r="N1011" s="1"/>
      <c r="O1011"/>
      <c r="P1011"/>
      <c r="Q1011" s="44"/>
      <c r="R1011" s="1"/>
      <c r="S1011"/>
      <c r="T1011"/>
    </row>
    <row r="1012" spans="1:20" ht="14.4" x14ac:dyDescent="0.3">
      <c r="A1012">
        <v>1003</v>
      </c>
      <c r="B1012" s="1">
        <v>44202</v>
      </c>
      <c r="C1012" t="s">
        <v>153</v>
      </c>
      <c r="D1012" t="s">
        <v>337</v>
      </c>
      <c r="E1012" t="s">
        <v>149</v>
      </c>
      <c r="F1012" t="s">
        <v>93</v>
      </c>
      <c r="G1012" s="45">
        <v>1.01</v>
      </c>
      <c r="H1012" s="196">
        <v>105.94</v>
      </c>
      <c r="I1012" s="196">
        <v>1.06</v>
      </c>
      <c r="J1012" s="196">
        <v>-1.3</v>
      </c>
      <c r="K1012" s="196">
        <v>485.05</v>
      </c>
      <c r="L1012" t="s">
        <v>75</v>
      </c>
      <c r="M1012" s="44"/>
      <c r="N1012" s="1"/>
      <c r="O1012"/>
      <c r="P1012"/>
      <c r="Q1012" s="44"/>
      <c r="R1012" s="1"/>
      <c r="S1012"/>
      <c r="T1012"/>
    </row>
    <row r="1013" spans="1:20" ht="14.4" x14ac:dyDescent="0.3">
      <c r="A1013">
        <v>1004</v>
      </c>
      <c r="B1013" s="1">
        <v>44202</v>
      </c>
      <c r="C1013" t="s">
        <v>330</v>
      </c>
      <c r="D1013" t="s">
        <v>338</v>
      </c>
      <c r="E1013" t="s">
        <v>144</v>
      </c>
      <c r="F1013" t="s">
        <v>93</v>
      </c>
      <c r="G1013" s="45">
        <v>1.23</v>
      </c>
      <c r="H1013" s="196">
        <v>9</v>
      </c>
      <c r="I1013" s="196">
        <v>2.0699999999999998</v>
      </c>
      <c r="J1013" s="196">
        <v>-2.0699999999999998</v>
      </c>
      <c r="K1013" s="196">
        <v>482.98</v>
      </c>
      <c r="L1013" t="s">
        <v>142</v>
      </c>
      <c r="M1013" s="44"/>
      <c r="N1013" s="1"/>
      <c r="O1013"/>
      <c r="P1013"/>
      <c r="Q1013" s="44"/>
      <c r="R1013" s="1"/>
      <c r="S1013"/>
      <c r="T1013"/>
    </row>
    <row r="1014" spans="1:20" ht="14.4" x14ac:dyDescent="0.3">
      <c r="A1014">
        <v>1005</v>
      </c>
      <c r="B1014" s="1">
        <v>44202</v>
      </c>
      <c r="C1014" t="s">
        <v>330</v>
      </c>
      <c r="D1014" t="s">
        <v>338</v>
      </c>
      <c r="E1014" t="s">
        <v>144</v>
      </c>
      <c r="F1014" t="s">
        <v>93</v>
      </c>
      <c r="G1014" s="45">
        <v>1.29</v>
      </c>
      <c r="H1014" s="196">
        <v>61</v>
      </c>
      <c r="I1014" s="196">
        <v>17.690000000000001</v>
      </c>
      <c r="J1014" s="196">
        <v>-17.690000000000001</v>
      </c>
      <c r="K1014" s="196">
        <v>465.29</v>
      </c>
      <c r="L1014" t="s">
        <v>142</v>
      </c>
      <c r="M1014" s="44"/>
      <c r="N1014" s="1"/>
      <c r="O1014"/>
      <c r="P1014"/>
      <c r="Q1014" s="44"/>
      <c r="R1014" s="1"/>
      <c r="S1014"/>
      <c r="T1014"/>
    </row>
    <row r="1015" spans="1:20" ht="14.4" x14ac:dyDescent="0.3">
      <c r="A1015">
        <v>1006</v>
      </c>
      <c r="B1015" s="1">
        <v>44202</v>
      </c>
      <c r="C1015" t="s">
        <v>330</v>
      </c>
      <c r="D1015" t="s">
        <v>338</v>
      </c>
      <c r="E1015" t="s">
        <v>143</v>
      </c>
      <c r="F1015" t="s">
        <v>85</v>
      </c>
      <c r="G1015" s="45">
        <v>1.34</v>
      </c>
      <c r="H1015" s="196">
        <v>10</v>
      </c>
      <c r="I1015" s="196">
        <v>10</v>
      </c>
      <c r="J1015" s="196">
        <v>3.4</v>
      </c>
      <c r="K1015" s="196">
        <v>468.69</v>
      </c>
      <c r="L1015" t="s">
        <v>142</v>
      </c>
      <c r="M1015" s="44"/>
      <c r="N1015" s="1"/>
      <c r="O1015"/>
      <c r="P1015"/>
      <c r="Q1015" s="44"/>
      <c r="R1015" s="1"/>
      <c r="S1015"/>
      <c r="T1015"/>
    </row>
    <row r="1016" spans="1:20" ht="14.4" x14ac:dyDescent="0.3">
      <c r="A1016">
        <v>1007</v>
      </c>
      <c r="B1016" s="1">
        <v>44202</v>
      </c>
      <c r="C1016" t="s">
        <v>330</v>
      </c>
      <c r="D1016" t="s">
        <v>338</v>
      </c>
      <c r="E1016" t="s">
        <v>143</v>
      </c>
      <c r="F1016" t="s">
        <v>85</v>
      </c>
      <c r="G1016" s="45">
        <v>1.27</v>
      </c>
      <c r="H1016" s="196">
        <v>7</v>
      </c>
      <c r="I1016" s="196">
        <v>7</v>
      </c>
      <c r="J1016" s="196">
        <v>1.89</v>
      </c>
      <c r="K1016" s="196">
        <v>470.58</v>
      </c>
      <c r="L1016" t="s">
        <v>142</v>
      </c>
      <c r="M1016" s="44"/>
      <c r="N1016" s="1"/>
      <c r="O1016"/>
      <c r="P1016"/>
      <c r="Q1016" s="44"/>
      <c r="R1016" s="1"/>
      <c r="S1016"/>
      <c r="T1016"/>
    </row>
    <row r="1017" spans="1:20" ht="14.4" x14ac:dyDescent="0.3">
      <c r="A1017">
        <v>1008</v>
      </c>
      <c r="B1017" s="1">
        <v>44202</v>
      </c>
      <c r="C1017" t="s">
        <v>330</v>
      </c>
      <c r="D1017" t="s">
        <v>338</v>
      </c>
      <c r="E1017" t="s">
        <v>143</v>
      </c>
      <c r="F1017" t="s">
        <v>85</v>
      </c>
      <c r="G1017" s="45">
        <v>1.35</v>
      </c>
      <c r="H1017" s="196">
        <v>50</v>
      </c>
      <c r="I1017" s="196">
        <v>50</v>
      </c>
      <c r="J1017" s="196">
        <v>17.38</v>
      </c>
      <c r="K1017" s="196">
        <v>487.96</v>
      </c>
      <c r="L1017" t="s">
        <v>142</v>
      </c>
      <c r="M1017" s="44"/>
      <c r="N1017" s="1"/>
      <c r="O1017"/>
      <c r="P1017"/>
      <c r="Q1017" s="44"/>
      <c r="R1017" s="1"/>
      <c r="S1017"/>
      <c r="T1017"/>
    </row>
    <row r="1018" spans="1:20" ht="14.4" x14ac:dyDescent="0.3">
      <c r="A1018">
        <v>1009</v>
      </c>
      <c r="B1018" s="1">
        <v>44202</v>
      </c>
      <c r="C1018" t="s">
        <v>330</v>
      </c>
      <c r="D1018" t="s">
        <v>338</v>
      </c>
      <c r="E1018" t="s">
        <v>113</v>
      </c>
      <c r="F1018" t="s">
        <v>85</v>
      </c>
      <c r="G1018" s="45">
        <v>1.1599999999999999</v>
      </c>
      <c r="H1018" s="196">
        <v>100</v>
      </c>
      <c r="I1018" s="196">
        <v>100</v>
      </c>
      <c r="J1018" s="196">
        <v>16</v>
      </c>
      <c r="K1018" s="196">
        <v>503.96</v>
      </c>
      <c r="L1018" t="s">
        <v>77</v>
      </c>
      <c r="M1018" s="44"/>
      <c r="N1018" s="1"/>
      <c r="O1018"/>
      <c r="P1018"/>
      <c r="Q1018" s="44"/>
      <c r="R1018" s="1"/>
      <c r="S1018"/>
      <c r="T1018"/>
    </row>
    <row r="1019" spans="1:20" ht="14.4" x14ac:dyDescent="0.3">
      <c r="A1019">
        <v>1010</v>
      </c>
      <c r="B1019" s="1">
        <v>44202</v>
      </c>
      <c r="C1019" t="s">
        <v>330</v>
      </c>
      <c r="D1019" t="s">
        <v>338</v>
      </c>
      <c r="E1019" t="s">
        <v>113</v>
      </c>
      <c r="F1019" t="s">
        <v>85</v>
      </c>
      <c r="G1019" s="45">
        <v>1.08</v>
      </c>
      <c r="H1019" s="196">
        <v>50</v>
      </c>
      <c r="I1019" s="196">
        <v>50</v>
      </c>
      <c r="J1019" s="196">
        <v>4</v>
      </c>
      <c r="K1019" s="196">
        <v>507.96</v>
      </c>
      <c r="L1019" t="s">
        <v>77</v>
      </c>
      <c r="M1019" s="44"/>
      <c r="N1019" s="1"/>
      <c r="O1019"/>
      <c r="P1019"/>
      <c r="Q1019" s="44"/>
      <c r="R1019" s="1"/>
      <c r="S1019"/>
      <c r="T1019"/>
    </row>
    <row r="1020" spans="1:20" ht="14.4" x14ac:dyDescent="0.3">
      <c r="A1020">
        <v>1011</v>
      </c>
      <c r="B1020" s="1">
        <v>44202</v>
      </c>
      <c r="C1020" t="s">
        <v>330</v>
      </c>
      <c r="D1020" t="s">
        <v>338</v>
      </c>
      <c r="E1020" t="s">
        <v>94</v>
      </c>
      <c r="F1020" t="s">
        <v>93</v>
      </c>
      <c r="G1020" s="45">
        <v>1.23</v>
      </c>
      <c r="H1020" s="196">
        <v>100</v>
      </c>
      <c r="I1020" s="196">
        <v>23</v>
      </c>
      <c r="J1020" s="196">
        <v>-23</v>
      </c>
      <c r="K1020" s="196">
        <v>484.96</v>
      </c>
      <c r="L1020" t="s">
        <v>77</v>
      </c>
      <c r="M1020" s="44"/>
      <c r="N1020" s="1"/>
      <c r="O1020"/>
      <c r="P1020"/>
      <c r="Q1020" s="44"/>
      <c r="R1020" s="1"/>
      <c r="S1020"/>
      <c r="T1020"/>
    </row>
    <row r="1021" spans="1:20" ht="14.4" x14ac:dyDescent="0.3">
      <c r="A1021">
        <v>1012</v>
      </c>
      <c r="B1021" s="1">
        <v>44202</v>
      </c>
      <c r="C1021" t="s">
        <v>330</v>
      </c>
      <c r="D1021" t="s">
        <v>338</v>
      </c>
      <c r="E1021" t="s">
        <v>113</v>
      </c>
      <c r="F1021" t="s">
        <v>85</v>
      </c>
      <c r="G1021" s="45">
        <v>1.28</v>
      </c>
      <c r="H1021" s="196">
        <v>100</v>
      </c>
      <c r="I1021" s="196">
        <v>100</v>
      </c>
      <c r="J1021" s="196">
        <v>28</v>
      </c>
      <c r="K1021" s="196">
        <v>512.96</v>
      </c>
      <c r="L1021" t="s">
        <v>77</v>
      </c>
      <c r="M1021" s="44"/>
      <c r="N1021" s="1"/>
      <c r="O1021"/>
      <c r="P1021"/>
      <c r="Q1021" s="44"/>
      <c r="R1021" s="1"/>
      <c r="S1021"/>
      <c r="T1021"/>
    </row>
    <row r="1022" spans="1:20" ht="14.4" x14ac:dyDescent="0.3">
      <c r="A1022">
        <v>1013</v>
      </c>
      <c r="B1022" s="1">
        <v>44202</v>
      </c>
      <c r="C1022" t="s">
        <v>330</v>
      </c>
      <c r="D1022" t="s">
        <v>338</v>
      </c>
      <c r="E1022" t="s">
        <v>94</v>
      </c>
      <c r="F1022" t="s">
        <v>93</v>
      </c>
      <c r="G1022" s="45">
        <v>1.1100000000000001</v>
      </c>
      <c r="H1022" s="196">
        <v>105</v>
      </c>
      <c r="I1022" s="196">
        <v>11.55</v>
      </c>
      <c r="J1022" s="196">
        <v>-11.55</v>
      </c>
      <c r="K1022" s="196">
        <v>501.41</v>
      </c>
      <c r="L1022" t="s">
        <v>77</v>
      </c>
      <c r="M1022" s="44"/>
      <c r="N1022" s="1"/>
      <c r="O1022"/>
      <c r="P1022"/>
      <c r="Q1022" s="44"/>
      <c r="R1022" s="1"/>
      <c r="S1022"/>
      <c r="T1022"/>
    </row>
    <row r="1023" spans="1:20" ht="14.4" x14ac:dyDescent="0.3">
      <c r="A1023">
        <v>1014</v>
      </c>
      <c r="B1023" s="1">
        <v>44202</v>
      </c>
      <c r="C1023" t="s">
        <v>330</v>
      </c>
      <c r="D1023" t="s">
        <v>338</v>
      </c>
      <c r="E1023" t="s">
        <v>94</v>
      </c>
      <c r="F1023" t="s">
        <v>93</v>
      </c>
      <c r="G1023" s="45">
        <v>1.06</v>
      </c>
      <c r="H1023" s="196">
        <v>50</v>
      </c>
      <c r="I1023" s="196">
        <v>3</v>
      </c>
      <c r="J1023" s="196">
        <v>-3.42</v>
      </c>
      <c r="K1023" s="196">
        <v>497.99</v>
      </c>
      <c r="L1023" t="s">
        <v>77</v>
      </c>
      <c r="M1023" s="44"/>
      <c r="N1023" s="1"/>
      <c r="O1023"/>
      <c r="P1023"/>
      <c r="Q1023" s="44"/>
      <c r="R1023" s="1"/>
      <c r="S1023"/>
      <c r="T1023"/>
    </row>
    <row r="1024" spans="1:20" ht="14.4" x14ac:dyDescent="0.3">
      <c r="A1024">
        <v>1015</v>
      </c>
      <c r="B1024" s="1">
        <v>44202</v>
      </c>
      <c r="C1024" t="s">
        <v>330</v>
      </c>
      <c r="D1024" t="s">
        <v>339</v>
      </c>
      <c r="E1024" t="s">
        <v>95</v>
      </c>
      <c r="F1024" t="s">
        <v>85</v>
      </c>
      <c r="G1024" s="45">
        <v>1.02</v>
      </c>
      <c r="H1024" s="196">
        <v>30</v>
      </c>
      <c r="I1024" s="196">
        <v>30</v>
      </c>
      <c r="J1024" s="196">
        <v>0.57999999999999996</v>
      </c>
      <c r="K1024" s="196">
        <v>498.57</v>
      </c>
      <c r="L1024" t="s">
        <v>75</v>
      </c>
      <c r="M1024" s="44"/>
      <c r="N1024" s="1"/>
      <c r="O1024"/>
      <c r="P1024"/>
      <c r="Q1024" s="44"/>
      <c r="R1024" s="1"/>
      <c r="S1024"/>
      <c r="T1024"/>
    </row>
    <row r="1025" spans="1:20" ht="14.4" x14ac:dyDescent="0.3">
      <c r="A1025">
        <v>1016</v>
      </c>
      <c r="B1025" s="1">
        <v>44202</v>
      </c>
      <c r="C1025" t="s">
        <v>330</v>
      </c>
      <c r="D1025" t="s">
        <v>340</v>
      </c>
      <c r="E1025" t="s">
        <v>113</v>
      </c>
      <c r="F1025" t="s">
        <v>85</v>
      </c>
      <c r="G1025" s="45">
        <v>1.02</v>
      </c>
      <c r="H1025" s="196">
        <v>30</v>
      </c>
      <c r="I1025" s="196">
        <v>30</v>
      </c>
      <c r="J1025" s="196">
        <v>0.57999999999999996</v>
      </c>
      <c r="K1025" s="196">
        <v>499.15</v>
      </c>
      <c r="L1025" t="s">
        <v>77</v>
      </c>
      <c r="M1025" s="44"/>
      <c r="N1025" s="1"/>
      <c r="O1025"/>
      <c r="P1025"/>
      <c r="Q1025" s="44"/>
      <c r="R1025" s="1"/>
      <c r="S1025"/>
      <c r="T1025"/>
    </row>
    <row r="1026" spans="1:20" ht="14.4" x14ac:dyDescent="0.3">
      <c r="A1026">
        <v>1017</v>
      </c>
      <c r="B1026" s="1">
        <v>44202</v>
      </c>
      <c r="C1026" t="s">
        <v>170</v>
      </c>
      <c r="D1026" t="s">
        <v>341</v>
      </c>
      <c r="E1026" t="s">
        <v>143</v>
      </c>
      <c r="F1026" t="s">
        <v>85</v>
      </c>
      <c r="G1026" s="45">
        <v>1.45</v>
      </c>
      <c r="H1026" s="196">
        <v>20</v>
      </c>
      <c r="I1026" s="196">
        <v>20</v>
      </c>
      <c r="J1026" s="196">
        <v>-20</v>
      </c>
      <c r="K1026" s="196">
        <v>479.15</v>
      </c>
      <c r="L1026" t="s">
        <v>142</v>
      </c>
      <c r="M1026" s="44"/>
      <c r="N1026" s="1"/>
      <c r="O1026"/>
      <c r="P1026"/>
      <c r="Q1026" s="44"/>
      <c r="R1026" s="1"/>
      <c r="S1026"/>
      <c r="T1026"/>
    </row>
    <row r="1027" spans="1:20" ht="14.4" x14ac:dyDescent="0.3">
      <c r="A1027">
        <v>1018</v>
      </c>
      <c r="B1027" s="1">
        <v>44202</v>
      </c>
      <c r="C1027" t="s">
        <v>170</v>
      </c>
      <c r="D1027" t="s">
        <v>341</v>
      </c>
      <c r="E1027" t="s">
        <v>144</v>
      </c>
      <c r="F1027" t="s">
        <v>93</v>
      </c>
      <c r="G1027" s="45">
        <v>1.38</v>
      </c>
      <c r="H1027" s="196">
        <v>21</v>
      </c>
      <c r="I1027" s="196">
        <v>7.98</v>
      </c>
      <c r="J1027" s="196">
        <v>20.96</v>
      </c>
      <c r="K1027" s="196">
        <v>500.11</v>
      </c>
      <c r="L1027" t="s">
        <v>142</v>
      </c>
      <c r="M1027" s="44"/>
      <c r="N1027" s="1"/>
      <c r="O1027"/>
      <c r="P1027"/>
      <c r="Q1027" s="44"/>
      <c r="R1027" s="1"/>
      <c r="S1027"/>
      <c r="T1027"/>
    </row>
    <row r="1028" spans="1:20" ht="14.4" x14ac:dyDescent="0.3">
      <c r="A1028">
        <v>1019</v>
      </c>
      <c r="B1028" s="1">
        <v>44202</v>
      </c>
      <c r="C1028" t="s">
        <v>170</v>
      </c>
      <c r="D1028" t="s">
        <v>341</v>
      </c>
      <c r="E1028" t="s">
        <v>95</v>
      </c>
      <c r="F1028" t="s">
        <v>85</v>
      </c>
      <c r="G1028" s="45">
        <v>1.1000000000000001</v>
      </c>
      <c r="H1028" s="196">
        <v>40</v>
      </c>
      <c r="I1028" s="196">
        <v>40</v>
      </c>
      <c r="J1028" s="196">
        <v>4</v>
      </c>
      <c r="K1028" s="196">
        <v>504.11</v>
      </c>
      <c r="L1028" t="s">
        <v>60</v>
      </c>
      <c r="M1028" s="44"/>
      <c r="N1028" s="1"/>
      <c r="O1028"/>
      <c r="P1028"/>
      <c r="Q1028" s="44"/>
      <c r="R1028" s="1"/>
      <c r="S1028"/>
      <c r="T1028"/>
    </row>
    <row r="1029" spans="1:20" ht="14.4" x14ac:dyDescent="0.3">
      <c r="A1029">
        <v>1020</v>
      </c>
      <c r="B1029" s="1">
        <v>44202</v>
      </c>
      <c r="C1029" t="s">
        <v>170</v>
      </c>
      <c r="D1029" t="s">
        <v>341</v>
      </c>
      <c r="E1029" t="s">
        <v>95</v>
      </c>
      <c r="F1029" t="s">
        <v>85</v>
      </c>
      <c r="G1029" s="45">
        <v>1.1100000000000001</v>
      </c>
      <c r="H1029" s="196">
        <v>10</v>
      </c>
      <c r="I1029" s="196">
        <v>10</v>
      </c>
      <c r="J1029" s="196">
        <v>1.1000000000000001</v>
      </c>
      <c r="K1029" s="196">
        <v>505.21</v>
      </c>
      <c r="L1029" t="s">
        <v>60</v>
      </c>
      <c r="M1029" s="44"/>
      <c r="N1029" s="1"/>
      <c r="O1029"/>
      <c r="P1029"/>
      <c r="Q1029" s="44"/>
      <c r="R1029" s="1"/>
      <c r="S1029"/>
      <c r="T1029"/>
    </row>
    <row r="1030" spans="1:20" ht="14.4" x14ac:dyDescent="0.3">
      <c r="A1030">
        <v>1021</v>
      </c>
      <c r="B1030" s="1">
        <v>44202</v>
      </c>
      <c r="C1030" t="s">
        <v>170</v>
      </c>
      <c r="D1030" t="s">
        <v>341</v>
      </c>
      <c r="E1030" t="s">
        <v>112</v>
      </c>
      <c r="F1030" t="s">
        <v>93</v>
      </c>
      <c r="G1030" s="45">
        <v>1.07</v>
      </c>
      <c r="H1030" s="196">
        <v>40</v>
      </c>
      <c r="I1030" s="196">
        <v>2.8</v>
      </c>
      <c r="J1030" s="196">
        <v>-2.8</v>
      </c>
      <c r="K1030" s="196">
        <v>502.41</v>
      </c>
      <c r="L1030" t="s">
        <v>60</v>
      </c>
      <c r="M1030" s="44"/>
      <c r="N1030" s="1"/>
      <c r="O1030"/>
      <c r="P1030"/>
      <c r="Q1030" s="44"/>
      <c r="R1030" s="1"/>
      <c r="S1030"/>
      <c r="T1030"/>
    </row>
    <row r="1031" spans="1:20" ht="14.4" x14ac:dyDescent="0.3">
      <c r="A1031">
        <v>1022</v>
      </c>
      <c r="B1031" s="1">
        <v>44202</v>
      </c>
      <c r="C1031" t="s">
        <v>170</v>
      </c>
      <c r="D1031" t="s">
        <v>341</v>
      </c>
      <c r="E1031" t="s">
        <v>95</v>
      </c>
      <c r="F1031" t="s">
        <v>85</v>
      </c>
      <c r="G1031" s="45">
        <v>1.1000000000000001</v>
      </c>
      <c r="H1031" s="196">
        <v>10</v>
      </c>
      <c r="I1031" s="196">
        <v>10</v>
      </c>
      <c r="J1031" s="196">
        <v>1</v>
      </c>
      <c r="K1031" s="196">
        <v>503.41</v>
      </c>
      <c r="L1031" t="s">
        <v>60</v>
      </c>
      <c r="M1031" s="44"/>
      <c r="N1031" s="1"/>
      <c r="O1031"/>
      <c r="P1031"/>
      <c r="Q1031" s="44"/>
      <c r="R1031" s="1"/>
      <c r="S1031"/>
      <c r="T1031"/>
    </row>
    <row r="1032" spans="1:20" ht="14.4" x14ac:dyDescent="0.3">
      <c r="A1032">
        <v>1023</v>
      </c>
      <c r="B1032" s="1">
        <v>44202</v>
      </c>
      <c r="C1032" t="s">
        <v>170</v>
      </c>
      <c r="D1032" t="s">
        <v>341</v>
      </c>
      <c r="E1032" t="s">
        <v>112</v>
      </c>
      <c r="F1032" t="s">
        <v>93</v>
      </c>
      <c r="G1032" s="45">
        <v>1.06</v>
      </c>
      <c r="H1032" s="196">
        <v>120</v>
      </c>
      <c r="I1032" s="196">
        <v>7.2</v>
      </c>
      <c r="J1032" s="196">
        <v>-7.2</v>
      </c>
      <c r="K1032" s="196">
        <v>496.21</v>
      </c>
      <c r="L1032" t="s">
        <v>60</v>
      </c>
      <c r="M1032" s="44"/>
      <c r="N1032" s="1"/>
      <c r="O1032"/>
      <c r="P1032"/>
      <c r="Q1032" s="44"/>
      <c r="R1032" s="1"/>
      <c r="S1032"/>
      <c r="T1032"/>
    </row>
    <row r="1033" spans="1:20" ht="14.4" x14ac:dyDescent="0.3">
      <c r="A1033">
        <v>1024</v>
      </c>
      <c r="B1033" s="1">
        <v>44202</v>
      </c>
      <c r="C1033" t="s">
        <v>170</v>
      </c>
      <c r="D1033" t="s">
        <v>341</v>
      </c>
      <c r="E1033" t="s">
        <v>95</v>
      </c>
      <c r="F1033" t="s">
        <v>85</v>
      </c>
      <c r="G1033" s="45">
        <v>1.1000000000000001</v>
      </c>
      <c r="H1033" s="196">
        <v>94.17</v>
      </c>
      <c r="I1033" s="196">
        <v>94.17</v>
      </c>
      <c r="J1033" s="196">
        <v>9.42</v>
      </c>
      <c r="K1033" s="196">
        <v>505.63</v>
      </c>
      <c r="L1033" t="s">
        <v>60</v>
      </c>
      <c r="M1033" s="44"/>
      <c r="N1033" s="1"/>
      <c r="O1033"/>
      <c r="P1033"/>
      <c r="Q1033" s="44"/>
      <c r="R1033" s="1"/>
      <c r="S1033"/>
      <c r="T1033"/>
    </row>
    <row r="1034" spans="1:20" ht="14.4" x14ac:dyDescent="0.3">
      <c r="A1034">
        <v>1025</v>
      </c>
      <c r="B1034" s="1">
        <v>44202</v>
      </c>
      <c r="C1034" t="s">
        <v>170</v>
      </c>
      <c r="D1034" t="s">
        <v>341</v>
      </c>
      <c r="E1034" t="s">
        <v>95</v>
      </c>
      <c r="F1034" t="s">
        <v>85</v>
      </c>
      <c r="G1034" s="45">
        <v>1.1200000000000001</v>
      </c>
      <c r="H1034" s="196">
        <v>5.83</v>
      </c>
      <c r="I1034" s="196">
        <v>5.83</v>
      </c>
      <c r="J1034" s="196">
        <v>0.45</v>
      </c>
      <c r="K1034" s="196">
        <v>506.08</v>
      </c>
      <c r="L1034" t="s">
        <v>60</v>
      </c>
      <c r="M1034" s="44"/>
      <c r="N1034" s="1"/>
      <c r="O1034"/>
      <c r="P1034"/>
      <c r="Q1034" s="44"/>
      <c r="R1034" s="1"/>
      <c r="S1034"/>
      <c r="T1034"/>
    </row>
    <row r="1035" spans="1:20" ht="14.4" x14ac:dyDescent="0.3">
      <c r="A1035">
        <v>1026</v>
      </c>
      <c r="B1035" s="1">
        <v>44202</v>
      </c>
      <c r="C1035" t="s">
        <v>170</v>
      </c>
      <c r="D1035" t="s">
        <v>342</v>
      </c>
      <c r="E1035" t="s">
        <v>112</v>
      </c>
      <c r="F1035" t="s">
        <v>93</v>
      </c>
      <c r="G1035" s="45">
        <v>1.02</v>
      </c>
      <c r="H1035" s="196">
        <v>107</v>
      </c>
      <c r="I1035" s="196">
        <v>2.14</v>
      </c>
      <c r="J1035" s="196">
        <v>-2.14</v>
      </c>
      <c r="K1035" s="196">
        <v>503.94</v>
      </c>
      <c r="L1035" t="s">
        <v>60</v>
      </c>
      <c r="M1035" s="44"/>
      <c r="N1035" s="1"/>
      <c r="O1035"/>
      <c r="P1035"/>
      <c r="Q1035" s="44"/>
      <c r="R1035" s="1"/>
      <c r="S1035"/>
      <c r="T1035"/>
    </row>
    <row r="1036" spans="1:20" ht="14.4" x14ac:dyDescent="0.3">
      <c r="A1036">
        <v>1027</v>
      </c>
      <c r="B1036" s="1">
        <v>44202</v>
      </c>
      <c r="C1036" t="s">
        <v>170</v>
      </c>
      <c r="D1036" t="s">
        <v>342</v>
      </c>
      <c r="E1036" t="s">
        <v>95</v>
      </c>
      <c r="F1036" t="s">
        <v>85</v>
      </c>
      <c r="G1036" s="45">
        <v>1.05</v>
      </c>
      <c r="H1036" s="196">
        <v>7</v>
      </c>
      <c r="I1036" s="196">
        <v>7</v>
      </c>
      <c r="J1036" s="196">
        <v>0.35</v>
      </c>
      <c r="K1036" s="196">
        <v>504.29</v>
      </c>
      <c r="L1036" t="s">
        <v>60</v>
      </c>
      <c r="M1036" s="44"/>
      <c r="N1036" s="1"/>
      <c r="O1036"/>
      <c r="P1036"/>
      <c r="Q1036" s="44"/>
      <c r="R1036" s="1"/>
      <c r="S1036"/>
      <c r="T1036"/>
    </row>
    <row r="1037" spans="1:20" ht="14.4" x14ac:dyDescent="0.3">
      <c r="A1037">
        <v>1028</v>
      </c>
      <c r="B1037" s="1">
        <v>44202</v>
      </c>
      <c r="C1037" t="s">
        <v>170</v>
      </c>
      <c r="D1037" t="s">
        <v>342</v>
      </c>
      <c r="E1037" t="s">
        <v>95</v>
      </c>
      <c r="F1037" t="s">
        <v>85</v>
      </c>
      <c r="G1037" s="45">
        <v>1.05</v>
      </c>
      <c r="H1037" s="196">
        <v>100</v>
      </c>
      <c r="I1037" s="196">
        <v>100</v>
      </c>
      <c r="J1037" s="196">
        <v>4.87</v>
      </c>
      <c r="K1037" s="196">
        <v>509.16</v>
      </c>
      <c r="L1037" t="s">
        <v>60</v>
      </c>
      <c r="M1037" s="44"/>
      <c r="N1037" s="1"/>
      <c r="O1037"/>
      <c r="P1037"/>
      <c r="Q1037" s="44"/>
      <c r="R1037" s="1"/>
      <c r="S1037"/>
      <c r="T1037"/>
    </row>
    <row r="1038" spans="1:20" ht="14.4" x14ac:dyDescent="0.3">
      <c r="A1038">
        <v>1029</v>
      </c>
      <c r="B1038" s="1">
        <v>44202</v>
      </c>
      <c r="C1038" t="s">
        <v>170</v>
      </c>
      <c r="D1038" t="s">
        <v>342</v>
      </c>
      <c r="E1038" t="s">
        <v>148</v>
      </c>
      <c r="F1038" t="s">
        <v>93</v>
      </c>
      <c r="G1038" s="45">
        <v>1.18</v>
      </c>
      <c r="H1038" s="196">
        <v>21.35</v>
      </c>
      <c r="I1038" s="196">
        <v>3.84</v>
      </c>
      <c r="J1038" s="196">
        <v>-3.84</v>
      </c>
      <c r="K1038" s="196">
        <v>505.32</v>
      </c>
      <c r="L1038" t="s">
        <v>142</v>
      </c>
      <c r="M1038" s="44"/>
      <c r="N1038" s="1"/>
      <c r="O1038"/>
      <c r="P1038"/>
      <c r="Q1038" s="44"/>
      <c r="R1038" s="1"/>
      <c r="S1038"/>
      <c r="T1038"/>
    </row>
    <row r="1039" spans="1:20" ht="14.4" x14ac:dyDescent="0.3">
      <c r="A1039">
        <v>1030</v>
      </c>
      <c r="B1039" s="1">
        <v>44202</v>
      </c>
      <c r="C1039" t="s">
        <v>170</v>
      </c>
      <c r="D1039" t="s">
        <v>342</v>
      </c>
      <c r="E1039" t="s">
        <v>143</v>
      </c>
      <c r="F1039" t="s">
        <v>85</v>
      </c>
      <c r="G1039" s="45">
        <v>1.41</v>
      </c>
      <c r="H1039" s="196">
        <v>0.08</v>
      </c>
      <c r="I1039" s="196">
        <v>0.08</v>
      </c>
      <c r="J1039" s="196">
        <v>0.03</v>
      </c>
      <c r="K1039" s="196">
        <v>505.35</v>
      </c>
      <c r="L1039" t="s">
        <v>142</v>
      </c>
      <c r="M1039" s="44"/>
      <c r="N1039" s="1"/>
      <c r="O1039"/>
      <c r="P1039"/>
      <c r="Q1039" s="44"/>
      <c r="R1039" s="1"/>
      <c r="S1039"/>
      <c r="T1039"/>
    </row>
    <row r="1040" spans="1:20" ht="14.4" x14ac:dyDescent="0.3">
      <c r="A1040">
        <v>1031</v>
      </c>
      <c r="B1040" s="1">
        <v>44202</v>
      </c>
      <c r="C1040" t="s">
        <v>170</v>
      </c>
      <c r="D1040" t="s">
        <v>342</v>
      </c>
      <c r="E1040" t="s">
        <v>143</v>
      </c>
      <c r="F1040" t="s">
        <v>85</v>
      </c>
      <c r="G1040" s="45">
        <v>1.26</v>
      </c>
      <c r="H1040" s="196">
        <v>20</v>
      </c>
      <c r="I1040" s="196">
        <v>20</v>
      </c>
      <c r="J1040" s="196">
        <v>5.14</v>
      </c>
      <c r="K1040" s="196">
        <v>510.49</v>
      </c>
      <c r="L1040" t="s">
        <v>142</v>
      </c>
      <c r="M1040" s="44"/>
      <c r="N1040" s="1"/>
      <c r="O1040"/>
      <c r="P1040"/>
      <c r="Q1040" s="44"/>
      <c r="R1040" s="1"/>
      <c r="S1040"/>
      <c r="T1040"/>
    </row>
    <row r="1041" spans="1:20" ht="14.4" x14ac:dyDescent="0.3">
      <c r="A1041">
        <v>1032</v>
      </c>
      <c r="B1041" s="1">
        <v>44202</v>
      </c>
      <c r="C1041" t="s">
        <v>170</v>
      </c>
      <c r="D1041" t="s">
        <v>342</v>
      </c>
      <c r="E1041" t="s">
        <v>95</v>
      </c>
      <c r="F1041" t="s">
        <v>85</v>
      </c>
      <c r="G1041" s="45">
        <v>1.08</v>
      </c>
      <c r="H1041" s="196">
        <v>50</v>
      </c>
      <c r="I1041" s="196">
        <v>50</v>
      </c>
      <c r="J1041" s="196">
        <v>4</v>
      </c>
      <c r="K1041" s="196">
        <v>514.49</v>
      </c>
      <c r="L1041" t="s">
        <v>75</v>
      </c>
      <c r="M1041" s="44"/>
      <c r="N1041" s="1"/>
      <c r="O1041"/>
      <c r="P1041"/>
      <c r="Q1041" s="44"/>
      <c r="R1041" s="1"/>
      <c r="S1041"/>
      <c r="T1041"/>
    </row>
    <row r="1042" spans="1:20" ht="14.4" x14ac:dyDescent="0.3">
      <c r="A1042">
        <v>1033</v>
      </c>
      <c r="B1042" s="1">
        <v>44202</v>
      </c>
      <c r="C1042" t="s">
        <v>170</v>
      </c>
      <c r="D1042" t="s">
        <v>342</v>
      </c>
      <c r="E1042" t="s">
        <v>149</v>
      </c>
      <c r="F1042" t="s">
        <v>93</v>
      </c>
      <c r="G1042" s="45">
        <v>1.04</v>
      </c>
      <c r="H1042" s="196">
        <v>51.92</v>
      </c>
      <c r="I1042" s="196">
        <v>2.08</v>
      </c>
      <c r="J1042" s="196">
        <v>-2.14</v>
      </c>
      <c r="K1042" s="196">
        <v>512.35</v>
      </c>
      <c r="L1042" t="s">
        <v>75</v>
      </c>
      <c r="M1042" s="44"/>
      <c r="N1042" s="1"/>
      <c r="O1042"/>
      <c r="P1042"/>
      <c r="Q1042" s="44"/>
      <c r="R1042" s="1"/>
      <c r="S1042"/>
      <c r="T1042"/>
    </row>
    <row r="1043" spans="1:20" ht="14.4" x14ac:dyDescent="0.3">
      <c r="A1043">
        <v>1034</v>
      </c>
      <c r="B1043" s="1">
        <v>44202</v>
      </c>
      <c r="C1043" t="s">
        <v>329</v>
      </c>
      <c r="D1043" t="s">
        <v>343</v>
      </c>
      <c r="E1043" t="s">
        <v>126</v>
      </c>
      <c r="F1043" t="s">
        <v>85</v>
      </c>
      <c r="G1043" s="45">
        <v>1.81</v>
      </c>
      <c r="H1043" s="196">
        <v>13</v>
      </c>
      <c r="I1043" s="196">
        <v>13</v>
      </c>
      <c r="J1043" s="196">
        <v>10.08</v>
      </c>
      <c r="K1043" s="196">
        <v>522.42999999999995</v>
      </c>
      <c r="L1043" t="s">
        <v>77</v>
      </c>
      <c r="M1043" s="44"/>
      <c r="N1043" s="1"/>
      <c r="O1043"/>
      <c r="P1043"/>
      <c r="Q1043" s="44"/>
      <c r="R1043" s="1"/>
      <c r="S1043"/>
      <c r="T1043"/>
    </row>
    <row r="1044" spans="1:20" ht="14.4" x14ac:dyDescent="0.3">
      <c r="A1044">
        <v>1035</v>
      </c>
      <c r="B1044" s="1">
        <v>44202</v>
      </c>
      <c r="C1044" t="s">
        <v>330</v>
      </c>
      <c r="D1044" t="s">
        <v>344</v>
      </c>
      <c r="E1044" t="s">
        <v>144</v>
      </c>
      <c r="F1044" t="s">
        <v>93</v>
      </c>
      <c r="G1044" s="45">
        <v>1.07</v>
      </c>
      <c r="H1044" s="196">
        <v>50.9</v>
      </c>
      <c r="I1044" s="196">
        <v>3.56</v>
      </c>
      <c r="J1044" s="196">
        <v>-3.56</v>
      </c>
      <c r="K1044" s="196">
        <v>518.87</v>
      </c>
      <c r="L1044" t="s">
        <v>142</v>
      </c>
      <c r="M1044" s="44"/>
      <c r="N1044" s="1"/>
      <c r="O1044"/>
      <c r="P1044"/>
      <c r="Q1044" s="44"/>
      <c r="R1044" s="1"/>
      <c r="S1044"/>
      <c r="T1044"/>
    </row>
    <row r="1045" spans="1:20" ht="14.4" x14ac:dyDescent="0.3">
      <c r="A1045">
        <v>1036</v>
      </c>
      <c r="B1045" s="1">
        <v>44202</v>
      </c>
      <c r="C1045" t="s">
        <v>330</v>
      </c>
      <c r="D1045" t="s">
        <v>344</v>
      </c>
      <c r="E1045" t="s">
        <v>143</v>
      </c>
      <c r="F1045" t="s">
        <v>85</v>
      </c>
      <c r="G1045" s="45">
        <v>1.1100000000000001</v>
      </c>
      <c r="H1045" s="196">
        <v>50</v>
      </c>
      <c r="I1045" s="196">
        <v>50</v>
      </c>
      <c r="J1045" s="196">
        <v>5.42</v>
      </c>
      <c r="K1045" s="196">
        <v>524.29</v>
      </c>
      <c r="L1045" t="s">
        <v>142</v>
      </c>
      <c r="M1045" s="44"/>
      <c r="N1045" s="1"/>
      <c r="O1045"/>
      <c r="P1045"/>
      <c r="Q1045" s="44"/>
      <c r="R1045" s="1"/>
      <c r="S1045"/>
      <c r="T1045"/>
    </row>
    <row r="1046" spans="1:20" ht="14.4" x14ac:dyDescent="0.3">
      <c r="A1046">
        <v>1037</v>
      </c>
      <c r="B1046" s="1">
        <v>44202</v>
      </c>
      <c r="C1046" t="s">
        <v>283</v>
      </c>
      <c r="D1046" t="s">
        <v>345</v>
      </c>
      <c r="E1046" t="s">
        <v>143</v>
      </c>
      <c r="F1046" t="s">
        <v>85</v>
      </c>
      <c r="G1046" s="45">
        <v>1.3</v>
      </c>
      <c r="H1046" s="196">
        <v>20</v>
      </c>
      <c r="I1046" s="196">
        <v>20</v>
      </c>
      <c r="J1046" s="196">
        <v>-20</v>
      </c>
      <c r="K1046" s="196">
        <v>504.29</v>
      </c>
      <c r="L1046" t="s">
        <v>142</v>
      </c>
      <c r="M1046" s="44"/>
      <c r="N1046" s="1"/>
      <c r="O1046"/>
      <c r="P1046"/>
      <c r="Q1046" s="44"/>
      <c r="R1046" s="1"/>
      <c r="S1046"/>
      <c r="T1046"/>
    </row>
    <row r="1047" spans="1:20" ht="14.4" x14ac:dyDescent="0.3">
      <c r="A1047">
        <v>1038</v>
      </c>
      <c r="B1047" s="1">
        <v>44202</v>
      </c>
      <c r="C1047" t="s">
        <v>283</v>
      </c>
      <c r="D1047" t="s">
        <v>345</v>
      </c>
      <c r="E1047" t="s">
        <v>99</v>
      </c>
      <c r="F1047" t="s">
        <v>85</v>
      </c>
      <c r="G1047" s="45">
        <v>1.7</v>
      </c>
      <c r="H1047" s="196">
        <v>10</v>
      </c>
      <c r="I1047" s="196">
        <v>10</v>
      </c>
      <c r="J1047" s="196">
        <v>7</v>
      </c>
      <c r="K1047" s="196">
        <v>511.29</v>
      </c>
      <c r="L1047" t="s">
        <v>60</v>
      </c>
      <c r="M1047" s="44"/>
      <c r="N1047" s="1"/>
      <c r="O1047"/>
      <c r="P1047"/>
      <c r="Q1047" s="44"/>
      <c r="R1047" s="1"/>
      <c r="S1047"/>
      <c r="T1047"/>
    </row>
    <row r="1048" spans="1:20" ht="14.4" x14ac:dyDescent="0.3">
      <c r="A1048">
        <v>1039</v>
      </c>
      <c r="B1048" s="1">
        <v>44202</v>
      </c>
      <c r="C1048" t="s">
        <v>283</v>
      </c>
      <c r="D1048" t="s">
        <v>345</v>
      </c>
      <c r="E1048" t="s">
        <v>99</v>
      </c>
      <c r="F1048" t="s">
        <v>85</v>
      </c>
      <c r="G1048" s="45">
        <v>5</v>
      </c>
      <c r="H1048" s="196">
        <v>7</v>
      </c>
      <c r="I1048" s="196">
        <v>7</v>
      </c>
      <c r="J1048" s="196">
        <v>26.6</v>
      </c>
      <c r="K1048" s="196">
        <v>537.89</v>
      </c>
      <c r="L1048" t="s">
        <v>60</v>
      </c>
      <c r="M1048" s="44"/>
      <c r="N1048" s="1"/>
      <c r="O1048"/>
      <c r="P1048"/>
      <c r="Q1048" s="44"/>
      <c r="R1048" s="1"/>
      <c r="S1048"/>
      <c r="T1048"/>
    </row>
    <row r="1049" spans="1:20" ht="14.4" x14ac:dyDescent="0.3">
      <c r="A1049">
        <v>1040</v>
      </c>
      <c r="B1049" s="1">
        <v>44202</v>
      </c>
      <c r="C1049" t="s">
        <v>328</v>
      </c>
      <c r="D1049" t="s">
        <v>346</v>
      </c>
      <c r="E1049" t="s">
        <v>143</v>
      </c>
      <c r="F1049" t="s">
        <v>85</v>
      </c>
      <c r="G1049" s="45">
        <v>1.33</v>
      </c>
      <c r="H1049" s="196">
        <v>20</v>
      </c>
      <c r="I1049" s="196">
        <v>20</v>
      </c>
      <c r="J1049" s="196">
        <v>6.6</v>
      </c>
      <c r="K1049" s="196">
        <v>544.49</v>
      </c>
      <c r="L1049" t="s">
        <v>142</v>
      </c>
      <c r="M1049" s="44"/>
      <c r="N1049" s="1"/>
      <c r="O1049"/>
      <c r="P1049"/>
      <c r="Q1049" s="44"/>
      <c r="R1049" s="1"/>
      <c r="S1049"/>
      <c r="T1049"/>
    </row>
    <row r="1050" spans="1:20" ht="14.4" x14ac:dyDescent="0.3">
      <c r="A1050">
        <v>1041</v>
      </c>
      <c r="B1050" s="1">
        <v>44202</v>
      </c>
      <c r="C1050" t="s">
        <v>328</v>
      </c>
      <c r="D1050" t="s">
        <v>346</v>
      </c>
      <c r="E1050" t="s">
        <v>148</v>
      </c>
      <c r="F1050" t="s">
        <v>93</v>
      </c>
      <c r="G1050" s="45">
        <v>1.26</v>
      </c>
      <c r="H1050" s="196">
        <v>21.11</v>
      </c>
      <c r="I1050" s="196">
        <v>5.49</v>
      </c>
      <c r="J1050" s="196">
        <v>-5.53</v>
      </c>
      <c r="K1050" s="196">
        <v>538.96</v>
      </c>
      <c r="L1050" t="s">
        <v>142</v>
      </c>
      <c r="M1050" s="44"/>
      <c r="N1050" s="1"/>
      <c r="O1050"/>
      <c r="P1050"/>
      <c r="Q1050" s="44"/>
      <c r="R1050" s="1"/>
      <c r="S1050"/>
      <c r="T1050"/>
    </row>
    <row r="1051" spans="1:20" ht="14.4" x14ac:dyDescent="0.3">
      <c r="A1051">
        <v>1042</v>
      </c>
      <c r="B1051" s="1">
        <v>44202</v>
      </c>
      <c r="C1051" t="s">
        <v>328</v>
      </c>
      <c r="D1051" t="s">
        <v>346</v>
      </c>
      <c r="E1051" t="s">
        <v>95</v>
      </c>
      <c r="F1051" t="s">
        <v>85</v>
      </c>
      <c r="G1051" s="45">
        <v>1.04</v>
      </c>
      <c r="H1051" s="196">
        <v>7</v>
      </c>
      <c r="I1051" s="196">
        <v>7</v>
      </c>
      <c r="J1051" s="196">
        <v>0.28000000000000003</v>
      </c>
      <c r="K1051" s="196">
        <v>539.24</v>
      </c>
      <c r="L1051" t="s">
        <v>60</v>
      </c>
      <c r="M1051" s="44"/>
      <c r="N1051" s="1"/>
      <c r="O1051"/>
      <c r="P1051"/>
      <c r="Q1051" s="44"/>
      <c r="R1051" s="1"/>
      <c r="S1051"/>
      <c r="T1051"/>
    </row>
    <row r="1052" spans="1:20" ht="14.4" x14ac:dyDescent="0.3">
      <c r="A1052">
        <v>1043</v>
      </c>
      <c r="B1052" s="1">
        <v>44202</v>
      </c>
      <c r="C1052" t="s">
        <v>328</v>
      </c>
      <c r="D1052" t="s">
        <v>346</v>
      </c>
      <c r="E1052" t="s">
        <v>112</v>
      </c>
      <c r="F1052" t="s">
        <v>93</v>
      </c>
      <c r="G1052" s="45">
        <v>1.05</v>
      </c>
      <c r="H1052" s="196">
        <v>100</v>
      </c>
      <c r="I1052" s="196">
        <v>5</v>
      </c>
      <c r="J1052" s="196">
        <v>-5</v>
      </c>
      <c r="K1052" s="196">
        <v>534.24</v>
      </c>
      <c r="L1052" t="s">
        <v>60</v>
      </c>
      <c r="M1052" s="44"/>
      <c r="N1052" s="1"/>
      <c r="O1052"/>
      <c r="P1052"/>
      <c r="Q1052" s="44"/>
      <c r="R1052" s="1"/>
      <c r="S1052"/>
      <c r="T1052"/>
    </row>
    <row r="1053" spans="1:20" ht="14.4" x14ac:dyDescent="0.3">
      <c r="A1053">
        <v>1044</v>
      </c>
      <c r="B1053" s="1">
        <v>44202</v>
      </c>
      <c r="C1053" t="s">
        <v>328</v>
      </c>
      <c r="D1053" t="s">
        <v>346</v>
      </c>
      <c r="E1053" t="s">
        <v>112</v>
      </c>
      <c r="F1053" t="s">
        <v>93</v>
      </c>
      <c r="G1053" s="45">
        <v>1.03</v>
      </c>
      <c r="H1053" s="196">
        <v>9</v>
      </c>
      <c r="I1053" s="196">
        <v>0.27</v>
      </c>
      <c r="J1053" s="196">
        <v>-0.27</v>
      </c>
      <c r="K1053" s="196">
        <v>533.97</v>
      </c>
      <c r="L1053" t="s">
        <v>60</v>
      </c>
      <c r="M1053" s="44"/>
      <c r="N1053" s="1"/>
      <c r="O1053"/>
      <c r="P1053"/>
      <c r="Q1053" s="44"/>
      <c r="R1053" s="1"/>
      <c r="S1053"/>
      <c r="T1053"/>
    </row>
    <row r="1054" spans="1:20" ht="14.4" x14ac:dyDescent="0.3">
      <c r="A1054">
        <v>1045</v>
      </c>
      <c r="B1054" s="1">
        <v>44202</v>
      </c>
      <c r="C1054" t="s">
        <v>328</v>
      </c>
      <c r="D1054" t="s">
        <v>346</v>
      </c>
      <c r="E1054" t="s">
        <v>95</v>
      </c>
      <c r="F1054" t="s">
        <v>85</v>
      </c>
      <c r="G1054" s="45">
        <v>1.0900000000000001</v>
      </c>
      <c r="H1054" s="196">
        <v>100</v>
      </c>
      <c r="I1054" s="196">
        <v>100</v>
      </c>
      <c r="J1054" s="196">
        <v>8.84</v>
      </c>
      <c r="K1054" s="196">
        <v>542.80999999999995</v>
      </c>
      <c r="L1054" t="s">
        <v>60</v>
      </c>
      <c r="M1054" s="44"/>
      <c r="N1054" s="1"/>
      <c r="O1054"/>
      <c r="P1054"/>
      <c r="Q1054" s="44"/>
      <c r="R1054" s="1"/>
      <c r="S1054"/>
      <c r="T1054"/>
    </row>
    <row r="1055" spans="1:20" ht="14.4" x14ac:dyDescent="0.3">
      <c r="A1055">
        <v>1046</v>
      </c>
      <c r="B1055" s="1">
        <v>44202</v>
      </c>
      <c r="C1055" t="s">
        <v>328</v>
      </c>
      <c r="D1055" t="s">
        <v>346</v>
      </c>
      <c r="E1055" t="s">
        <v>143</v>
      </c>
      <c r="F1055" t="s">
        <v>85</v>
      </c>
      <c r="G1055" s="45">
        <v>1.08</v>
      </c>
      <c r="H1055" s="196">
        <v>50</v>
      </c>
      <c r="I1055" s="196">
        <v>50</v>
      </c>
      <c r="J1055" s="196">
        <v>4</v>
      </c>
      <c r="K1055" s="196">
        <v>546.80999999999995</v>
      </c>
      <c r="L1055" t="s">
        <v>73</v>
      </c>
      <c r="M1055" s="44"/>
      <c r="N1055" s="1"/>
      <c r="O1055"/>
      <c r="P1055"/>
      <c r="Q1055" s="44"/>
      <c r="R1055" s="1"/>
      <c r="S1055"/>
      <c r="T1055"/>
    </row>
    <row r="1056" spans="1:20" ht="14.4" x14ac:dyDescent="0.3">
      <c r="A1056">
        <v>1047</v>
      </c>
      <c r="B1056" s="1">
        <v>44202</v>
      </c>
      <c r="C1056" t="s">
        <v>328</v>
      </c>
      <c r="D1056" t="s">
        <v>346</v>
      </c>
      <c r="E1056" t="s">
        <v>144</v>
      </c>
      <c r="F1056" t="s">
        <v>93</v>
      </c>
      <c r="G1056" s="45">
        <v>1.05</v>
      </c>
      <c r="H1056" s="196">
        <v>51</v>
      </c>
      <c r="I1056" s="196">
        <v>2.5499999999999998</v>
      </c>
      <c r="J1056" s="196">
        <v>-2.61</v>
      </c>
      <c r="K1056" s="196">
        <v>544.20000000000005</v>
      </c>
      <c r="L1056" t="s">
        <v>73</v>
      </c>
      <c r="M1056" s="44"/>
      <c r="N1056" s="1"/>
      <c r="O1056"/>
      <c r="P1056"/>
      <c r="Q1056" s="44"/>
      <c r="R1056" s="1"/>
      <c r="S1056"/>
      <c r="T1056"/>
    </row>
    <row r="1057" spans="1:20" ht="14.4" x14ac:dyDescent="0.3">
      <c r="A1057">
        <v>1048</v>
      </c>
      <c r="B1057" s="1">
        <v>44202</v>
      </c>
      <c r="C1057" t="s">
        <v>328</v>
      </c>
      <c r="D1057" t="s">
        <v>346</v>
      </c>
      <c r="E1057" t="s">
        <v>152</v>
      </c>
      <c r="F1057" t="s">
        <v>93</v>
      </c>
      <c r="G1057" s="45">
        <v>1.01</v>
      </c>
      <c r="H1057" s="196">
        <v>105.94</v>
      </c>
      <c r="I1057" s="196">
        <v>1.06</v>
      </c>
      <c r="J1057" s="196">
        <v>-1.06</v>
      </c>
      <c r="K1057" s="196">
        <v>543.14</v>
      </c>
      <c r="L1057" t="s">
        <v>79</v>
      </c>
      <c r="M1057" s="44"/>
      <c r="N1057" s="1"/>
      <c r="O1057"/>
      <c r="P1057"/>
      <c r="Q1057" s="44"/>
      <c r="R1057" s="1"/>
      <c r="S1057"/>
      <c r="T1057"/>
    </row>
    <row r="1058" spans="1:20" ht="14.4" x14ac:dyDescent="0.3">
      <c r="A1058">
        <v>1049</v>
      </c>
      <c r="B1058" s="1">
        <v>44202</v>
      </c>
      <c r="C1058" t="s">
        <v>328</v>
      </c>
      <c r="D1058" t="s">
        <v>346</v>
      </c>
      <c r="E1058" t="s">
        <v>97</v>
      </c>
      <c r="F1058" t="s">
        <v>85</v>
      </c>
      <c r="G1058" s="45">
        <v>1.07</v>
      </c>
      <c r="H1058" s="196">
        <v>100</v>
      </c>
      <c r="I1058" s="196">
        <v>100</v>
      </c>
      <c r="J1058" s="196">
        <v>6.76</v>
      </c>
      <c r="K1058" s="196">
        <v>549.9</v>
      </c>
      <c r="L1058" t="s">
        <v>79</v>
      </c>
      <c r="M1058" s="44"/>
      <c r="N1058" s="1"/>
      <c r="O1058"/>
      <c r="P1058"/>
      <c r="Q1058" s="44"/>
      <c r="R1058" s="1"/>
      <c r="S1058"/>
      <c r="T1058"/>
    </row>
    <row r="1059" spans="1:20" ht="14.4" x14ac:dyDescent="0.3">
      <c r="A1059">
        <v>1050</v>
      </c>
      <c r="B1059" s="1">
        <v>44202</v>
      </c>
      <c r="C1059" t="s">
        <v>330</v>
      </c>
      <c r="D1059" t="s">
        <v>260</v>
      </c>
      <c r="E1059" t="s">
        <v>144</v>
      </c>
      <c r="F1059" t="s">
        <v>93</v>
      </c>
      <c r="G1059" s="45">
        <v>1.49</v>
      </c>
      <c r="H1059" s="196">
        <v>7</v>
      </c>
      <c r="I1059" s="196">
        <v>3.43</v>
      </c>
      <c r="J1059" s="196">
        <v>7</v>
      </c>
      <c r="K1059" s="196">
        <v>556.9</v>
      </c>
      <c r="L1059" t="s">
        <v>142</v>
      </c>
      <c r="M1059" s="44"/>
      <c r="N1059" s="1"/>
      <c r="O1059"/>
      <c r="P1059"/>
      <c r="Q1059" s="44"/>
      <c r="R1059" s="1"/>
      <c r="S1059"/>
      <c r="T1059"/>
    </row>
    <row r="1060" spans="1:20" ht="14.4" x14ac:dyDescent="0.3">
      <c r="A1060">
        <v>1051</v>
      </c>
      <c r="B1060" s="1">
        <v>44202</v>
      </c>
      <c r="C1060" t="s">
        <v>330</v>
      </c>
      <c r="D1060" t="s">
        <v>260</v>
      </c>
      <c r="E1060" t="s">
        <v>143</v>
      </c>
      <c r="F1060" t="s">
        <v>85</v>
      </c>
      <c r="G1060" s="45">
        <v>1.27</v>
      </c>
      <c r="H1060" s="196">
        <v>20</v>
      </c>
      <c r="I1060" s="196">
        <v>20</v>
      </c>
      <c r="J1060" s="196">
        <v>-20</v>
      </c>
      <c r="K1060" s="196">
        <v>536.9</v>
      </c>
      <c r="L1060" t="s">
        <v>142</v>
      </c>
      <c r="M1060" s="44"/>
      <c r="N1060" s="1"/>
      <c r="O1060"/>
      <c r="P1060"/>
      <c r="Q1060" s="44"/>
      <c r="R1060" s="1"/>
      <c r="S1060"/>
      <c r="T1060"/>
    </row>
    <row r="1061" spans="1:20" ht="14.4" x14ac:dyDescent="0.3">
      <c r="A1061">
        <v>1052</v>
      </c>
      <c r="B1061" s="1">
        <v>44202</v>
      </c>
      <c r="C1061" t="s">
        <v>330</v>
      </c>
      <c r="D1061" t="s">
        <v>260</v>
      </c>
      <c r="E1061" t="s">
        <v>144</v>
      </c>
      <c r="F1061" t="s">
        <v>93</v>
      </c>
      <c r="G1061" s="45">
        <v>1.61</v>
      </c>
      <c r="H1061" s="196">
        <v>7</v>
      </c>
      <c r="I1061" s="196">
        <v>4.2699999999999996</v>
      </c>
      <c r="J1061" s="196">
        <v>7</v>
      </c>
      <c r="K1061" s="196">
        <v>543.9</v>
      </c>
      <c r="L1061" t="s">
        <v>142</v>
      </c>
      <c r="M1061" s="44"/>
      <c r="N1061" s="1"/>
      <c r="O1061"/>
      <c r="P1061"/>
      <c r="Q1061" s="44"/>
      <c r="R1061" s="1"/>
      <c r="S1061"/>
      <c r="T1061"/>
    </row>
    <row r="1062" spans="1:20" ht="14.4" x14ac:dyDescent="0.3">
      <c r="A1062">
        <v>1053</v>
      </c>
      <c r="B1062" s="1">
        <v>44202</v>
      </c>
      <c r="C1062" t="s">
        <v>330</v>
      </c>
      <c r="D1062" t="s">
        <v>260</v>
      </c>
      <c r="E1062" t="s">
        <v>143</v>
      </c>
      <c r="F1062" t="s">
        <v>85</v>
      </c>
      <c r="G1062" s="45">
        <v>1.25</v>
      </c>
      <c r="H1062" s="196">
        <v>30</v>
      </c>
      <c r="I1062" s="196">
        <v>30</v>
      </c>
      <c r="J1062" s="196">
        <v>-30</v>
      </c>
      <c r="K1062" s="196">
        <v>513.9</v>
      </c>
      <c r="L1062" t="s">
        <v>142</v>
      </c>
      <c r="M1062" s="44"/>
      <c r="N1062" s="1"/>
      <c r="O1062"/>
      <c r="P1062"/>
      <c r="Q1062" s="44"/>
      <c r="R1062" s="1"/>
      <c r="S1062"/>
      <c r="T1062"/>
    </row>
    <row r="1063" spans="1:20" ht="14.4" x14ac:dyDescent="0.3">
      <c r="A1063">
        <v>1054</v>
      </c>
      <c r="B1063" s="1">
        <v>44202</v>
      </c>
      <c r="C1063" t="s">
        <v>330</v>
      </c>
      <c r="D1063" t="s">
        <v>260</v>
      </c>
      <c r="E1063" t="s">
        <v>302</v>
      </c>
      <c r="F1063" t="s">
        <v>85</v>
      </c>
      <c r="G1063" s="45">
        <v>4</v>
      </c>
      <c r="H1063" s="196">
        <v>11.26</v>
      </c>
      <c r="I1063" s="196">
        <v>11.26</v>
      </c>
      <c r="J1063" s="196">
        <v>33.76</v>
      </c>
      <c r="K1063" s="196">
        <v>547.66</v>
      </c>
      <c r="L1063" t="s">
        <v>142</v>
      </c>
      <c r="M1063" s="44"/>
      <c r="N1063" s="1"/>
      <c r="O1063"/>
      <c r="P1063"/>
      <c r="Q1063" s="44"/>
      <c r="R1063" s="1"/>
      <c r="S1063"/>
      <c r="T1063"/>
    </row>
    <row r="1064" spans="1:20" ht="14.4" x14ac:dyDescent="0.3">
      <c r="A1064">
        <v>1055</v>
      </c>
      <c r="B1064" s="1">
        <v>44202</v>
      </c>
      <c r="C1064" t="s">
        <v>330</v>
      </c>
      <c r="D1064" t="s">
        <v>260</v>
      </c>
      <c r="E1064" t="s">
        <v>144</v>
      </c>
      <c r="F1064" t="s">
        <v>93</v>
      </c>
      <c r="G1064" s="45">
        <v>1.36</v>
      </c>
      <c r="H1064" s="196">
        <v>7</v>
      </c>
      <c r="I1064" s="196">
        <v>2.52</v>
      </c>
      <c r="J1064" s="196">
        <v>7</v>
      </c>
      <c r="K1064" s="196">
        <v>554.66</v>
      </c>
      <c r="L1064" t="s">
        <v>142</v>
      </c>
      <c r="M1064" s="44"/>
      <c r="N1064" s="1"/>
      <c r="O1064"/>
      <c r="P1064"/>
      <c r="Q1064" s="44"/>
      <c r="R1064" s="1"/>
      <c r="S1064"/>
      <c r="T1064"/>
    </row>
    <row r="1065" spans="1:20" ht="14.4" x14ac:dyDescent="0.3">
      <c r="A1065">
        <v>1056</v>
      </c>
      <c r="B1065" s="1">
        <v>44202</v>
      </c>
      <c r="C1065" t="s">
        <v>330</v>
      </c>
      <c r="D1065" t="s">
        <v>260</v>
      </c>
      <c r="E1065" t="s">
        <v>143</v>
      </c>
      <c r="F1065" t="s">
        <v>85</v>
      </c>
      <c r="G1065" s="45">
        <v>1.83</v>
      </c>
      <c r="H1065" s="196">
        <v>7</v>
      </c>
      <c r="I1065" s="196">
        <v>7</v>
      </c>
      <c r="J1065" s="196">
        <v>-7</v>
      </c>
      <c r="K1065" s="196">
        <v>547.66</v>
      </c>
      <c r="L1065" t="s">
        <v>142</v>
      </c>
      <c r="M1065" s="44"/>
      <c r="N1065" s="1"/>
      <c r="O1065"/>
      <c r="P1065"/>
      <c r="Q1065" s="44"/>
      <c r="R1065" s="1"/>
      <c r="S1065"/>
      <c r="T1065"/>
    </row>
    <row r="1066" spans="1:20" ht="14.4" x14ac:dyDescent="0.3">
      <c r="A1066">
        <v>1057</v>
      </c>
      <c r="B1066" s="1">
        <v>44202</v>
      </c>
      <c r="C1066" t="s">
        <v>330</v>
      </c>
      <c r="D1066" t="s">
        <v>260</v>
      </c>
      <c r="E1066" t="s">
        <v>149</v>
      </c>
      <c r="F1066" t="s">
        <v>93</v>
      </c>
      <c r="G1066" s="45">
        <v>1.1100000000000001</v>
      </c>
      <c r="H1066" s="196">
        <v>20.36</v>
      </c>
      <c r="I1066" s="196">
        <v>2.2400000000000002</v>
      </c>
      <c r="J1066" s="196">
        <v>-2.2400000000000002</v>
      </c>
      <c r="K1066" s="196">
        <v>545.41999999999996</v>
      </c>
      <c r="L1066" t="s">
        <v>60</v>
      </c>
      <c r="M1066" s="44"/>
      <c r="N1066" s="1"/>
      <c r="O1066"/>
      <c r="P1066"/>
      <c r="Q1066" s="44"/>
      <c r="R1066" s="1"/>
      <c r="S1066"/>
      <c r="T1066"/>
    </row>
    <row r="1067" spans="1:20" ht="14.4" x14ac:dyDescent="0.3">
      <c r="A1067">
        <v>1058</v>
      </c>
      <c r="B1067" s="1">
        <v>44202</v>
      </c>
      <c r="C1067" t="s">
        <v>330</v>
      </c>
      <c r="D1067" t="s">
        <v>260</v>
      </c>
      <c r="E1067" t="s">
        <v>95</v>
      </c>
      <c r="F1067" t="s">
        <v>85</v>
      </c>
      <c r="G1067" s="45">
        <v>1.1299999999999999</v>
      </c>
      <c r="H1067" s="196">
        <v>20</v>
      </c>
      <c r="I1067" s="196">
        <v>20</v>
      </c>
      <c r="J1067" s="196">
        <v>2.59</v>
      </c>
      <c r="K1067" s="196">
        <v>548.01</v>
      </c>
      <c r="L1067" t="s">
        <v>60</v>
      </c>
      <c r="M1067" s="44"/>
      <c r="N1067" s="1"/>
      <c r="O1067"/>
      <c r="P1067"/>
      <c r="Q1067" s="44"/>
      <c r="R1067" s="1"/>
      <c r="S1067"/>
      <c r="T1067"/>
    </row>
    <row r="1068" spans="1:20" ht="14.4" x14ac:dyDescent="0.3">
      <c r="A1068">
        <v>1059</v>
      </c>
      <c r="B1068" s="1">
        <v>44202</v>
      </c>
      <c r="C1068" t="s">
        <v>330</v>
      </c>
      <c r="D1068" t="s">
        <v>260</v>
      </c>
      <c r="E1068" t="s">
        <v>347</v>
      </c>
      <c r="F1068" t="s">
        <v>93</v>
      </c>
      <c r="G1068" s="45">
        <v>1.05</v>
      </c>
      <c r="H1068" s="196">
        <v>40</v>
      </c>
      <c r="I1068" s="196">
        <v>2</v>
      </c>
      <c r="J1068" s="196">
        <v>-2</v>
      </c>
      <c r="K1068" s="196">
        <v>546.01</v>
      </c>
      <c r="L1068" t="s">
        <v>67</v>
      </c>
      <c r="M1068" s="44"/>
      <c r="N1068" s="1"/>
      <c r="O1068"/>
      <c r="P1068"/>
      <c r="Q1068" s="44"/>
      <c r="R1068" s="1"/>
      <c r="S1068"/>
      <c r="T1068"/>
    </row>
    <row r="1069" spans="1:20" ht="14.4" x14ac:dyDescent="0.3">
      <c r="A1069">
        <v>1060</v>
      </c>
      <c r="B1069" s="1">
        <v>44202</v>
      </c>
      <c r="C1069" t="s">
        <v>330</v>
      </c>
      <c r="D1069" t="s">
        <v>260</v>
      </c>
      <c r="E1069" t="s">
        <v>94</v>
      </c>
      <c r="F1069" t="s">
        <v>93</v>
      </c>
      <c r="G1069" s="45">
        <v>1.01</v>
      </c>
      <c r="H1069" s="196">
        <v>100</v>
      </c>
      <c r="I1069" s="196">
        <v>1</v>
      </c>
      <c r="J1069" s="196">
        <v>-1</v>
      </c>
      <c r="K1069" s="196">
        <v>545.01</v>
      </c>
      <c r="L1069" t="s">
        <v>77</v>
      </c>
      <c r="M1069" s="44"/>
      <c r="N1069" s="1"/>
      <c r="O1069"/>
      <c r="P1069"/>
      <c r="Q1069" s="44"/>
      <c r="R1069" s="1"/>
      <c r="S1069"/>
      <c r="T1069"/>
    </row>
    <row r="1070" spans="1:20" ht="14.4" x14ac:dyDescent="0.3">
      <c r="A1070">
        <v>1061</v>
      </c>
      <c r="B1070" s="1">
        <v>44202</v>
      </c>
      <c r="C1070" t="s">
        <v>330</v>
      </c>
      <c r="D1070" t="s">
        <v>260</v>
      </c>
      <c r="E1070" t="s">
        <v>126</v>
      </c>
      <c r="F1070" t="s">
        <v>85</v>
      </c>
      <c r="G1070" s="45">
        <v>2.68</v>
      </c>
      <c r="H1070" s="196">
        <v>10</v>
      </c>
      <c r="I1070" s="196">
        <v>10</v>
      </c>
      <c r="J1070" s="196">
        <v>-10</v>
      </c>
      <c r="K1070" s="196">
        <v>535.01</v>
      </c>
      <c r="L1070" t="s">
        <v>77</v>
      </c>
      <c r="M1070" s="44"/>
      <c r="N1070" s="1"/>
      <c r="O1070"/>
      <c r="P1070"/>
      <c r="Q1070" s="44"/>
      <c r="R1070" s="1"/>
      <c r="S1070"/>
      <c r="T1070"/>
    </row>
    <row r="1071" spans="1:20" ht="14.4" x14ac:dyDescent="0.3">
      <c r="A1071">
        <v>1062</v>
      </c>
      <c r="B1071" s="1">
        <v>44202</v>
      </c>
      <c r="C1071" t="s">
        <v>330</v>
      </c>
      <c r="D1071" t="s">
        <v>260</v>
      </c>
      <c r="E1071" t="s">
        <v>99</v>
      </c>
      <c r="F1071" t="s">
        <v>85</v>
      </c>
      <c r="G1071" s="45">
        <v>1.36</v>
      </c>
      <c r="H1071" s="196">
        <v>35</v>
      </c>
      <c r="I1071" s="196">
        <v>35</v>
      </c>
      <c r="J1071" s="196">
        <v>-35</v>
      </c>
      <c r="K1071" s="196">
        <v>500.01</v>
      </c>
      <c r="L1071" t="s">
        <v>75</v>
      </c>
      <c r="M1071" s="44"/>
      <c r="N1071" s="1"/>
      <c r="O1071"/>
      <c r="P1071"/>
      <c r="Q1071" s="44"/>
      <c r="R1071" s="1"/>
      <c r="S1071"/>
      <c r="T1071"/>
    </row>
    <row r="1072" spans="1:20" ht="14.4" x14ac:dyDescent="0.3">
      <c r="A1072">
        <v>1063</v>
      </c>
      <c r="B1072" s="1">
        <v>44202</v>
      </c>
      <c r="C1072" t="s">
        <v>330</v>
      </c>
      <c r="D1072" t="s">
        <v>260</v>
      </c>
      <c r="E1072" t="s">
        <v>149</v>
      </c>
      <c r="F1072" t="s">
        <v>93</v>
      </c>
      <c r="G1072" s="45">
        <v>3.3</v>
      </c>
      <c r="H1072" s="196">
        <v>11.48</v>
      </c>
      <c r="I1072" s="196">
        <v>26.4</v>
      </c>
      <c r="J1072" s="196">
        <v>-26.4</v>
      </c>
      <c r="K1072" s="196">
        <v>473.61</v>
      </c>
      <c r="L1072" t="s">
        <v>75</v>
      </c>
      <c r="M1072" s="44"/>
      <c r="N1072" s="1"/>
      <c r="O1072"/>
      <c r="P1072"/>
      <c r="Q1072" s="44"/>
      <c r="R1072" s="1"/>
      <c r="S1072"/>
      <c r="T1072"/>
    </row>
    <row r="1073" spans="1:20" ht="14.4" x14ac:dyDescent="0.3">
      <c r="A1073">
        <v>1064</v>
      </c>
      <c r="B1073" s="1">
        <v>44202</v>
      </c>
      <c r="C1073" t="s">
        <v>330</v>
      </c>
      <c r="D1073" t="s">
        <v>260</v>
      </c>
      <c r="E1073" t="s">
        <v>112</v>
      </c>
      <c r="F1073" t="s">
        <v>93</v>
      </c>
      <c r="G1073" s="45">
        <v>1.4</v>
      </c>
      <c r="H1073" s="196">
        <v>12.5</v>
      </c>
      <c r="I1073" s="196">
        <v>5</v>
      </c>
      <c r="J1073" s="196">
        <v>-5</v>
      </c>
      <c r="K1073" s="196">
        <v>468.61</v>
      </c>
      <c r="L1073" t="s">
        <v>75</v>
      </c>
      <c r="M1073" s="44"/>
      <c r="N1073" s="1"/>
      <c r="O1073"/>
      <c r="P1073"/>
      <c r="Q1073" s="44"/>
      <c r="R1073" s="1"/>
      <c r="S1073"/>
      <c r="T1073"/>
    </row>
    <row r="1074" spans="1:20" ht="14.4" x14ac:dyDescent="0.3">
      <c r="A1074">
        <v>1065</v>
      </c>
      <c r="B1074" s="1">
        <v>44202</v>
      </c>
      <c r="C1074" t="s">
        <v>330</v>
      </c>
      <c r="D1074" t="s">
        <v>260</v>
      </c>
      <c r="E1074" t="s">
        <v>99</v>
      </c>
      <c r="F1074" t="s">
        <v>85</v>
      </c>
      <c r="G1074" s="45">
        <v>1.44</v>
      </c>
      <c r="H1074" s="196">
        <v>100</v>
      </c>
      <c r="I1074" s="196">
        <v>100</v>
      </c>
      <c r="J1074" s="196">
        <v>-100</v>
      </c>
      <c r="K1074" s="196">
        <v>368.61</v>
      </c>
      <c r="L1074" t="s">
        <v>75</v>
      </c>
      <c r="M1074" s="44"/>
      <c r="N1074" s="1"/>
      <c r="O1074"/>
      <c r="P1074"/>
      <c r="Q1074" s="44"/>
      <c r="R1074" s="1"/>
      <c r="S1074"/>
      <c r="T1074"/>
    </row>
    <row r="1075" spans="1:20" ht="14.4" x14ac:dyDescent="0.3">
      <c r="A1075">
        <v>1066</v>
      </c>
      <c r="B1075" s="1">
        <v>44202</v>
      </c>
      <c r="C1075" t="s">
        <v>330</v>
      </c>
      <c r="D1075" t="s">
        <v>260</v>
      </c>
      <c r="E1075" t="s">
        <v>95</v>
      </c>
      <c r="F1075" t="s">
        <v>85</v>
      </c>
      <c r="G1075" s="45">
        <v>1.71</v>
      </c>
      <c r="H1075" s="196">
        <v>50</v>
      </c>
      <c r="I1075" s="196">
        <v>50</v>
      </c>
      <c r="J1075" s="196">
        <v>35.5</v>
      </c>
      <c r="K1075" s="196">
        <v>404.11</v>
      </c>
      <c r="L1075" t="s">
        <v>75</v>
      </c>
      <c r="M1075" s="44"/>
      <c r="N1075" s="1"/>
      <c r="O1075"/>
      <c r="P1075"/>
      <c r="Q1075" s="44"/>
      <c r="R1075" s="1"/>
      <c r="S1075"/>
      <c r="T1075"/>
    </row>
    <row r="1076" spans="1:20" ht="14.4" x14ac:dyDescent="0.3">
      <c r="A1076">
        <v>1067</v>
      </c>
      <c r="B1076" s="1">
        <v>44203</v>
      </c>
      <c r="C1076" t="s">
        <v>354</v>
      </c>
      <c r="D1076" t="s">
        <v>355</v>
      </c>
      <c r="E1076" t="s">
        <v>143</v>
      </c>
      <c r="F1076" t="s">
        <v>85</v>
      </c>
      <c r="G1076" s="45">
        <v>1.0900000000000001</v>
      </c>
      <c r="H1076" s="196">
        <v>7</v>
      </c>
      <c r="I1076" s="196">
        <v>7</v>
      </c>
      <c r="J1076" s="196">
        <v>0.63</v>
      </c>
      <c r="K1076" s="196">
        <v>404.74</v>
      </c>
      <c r="L1076" t="s">
        <v>73</v>
      </c>
      <c r="M1076" s="44"/>
      <c r="N1076" s="1"/>
      <c r="O1076"/>
      <c r="P1076"/>
      <c r="Q1076" s="44"/>
      <c r="R1076" s="1"/>
      <c r="S1076"/>
      <c r="T1076"/>
    </row>
    <row r="1077" spans="1:20" ht="14.4" x14ac:dyDescent="0.3">
      <c r="A1077">
        <v>1068</v>
      </c>
      <c r="B1077" s="1">
        <v>44203</v>
      </c>
      <c r="C1077" t="s">
        <v>354</v>
      </c>
      <c r="D1077" t="s">
        <v>355</v>
      </c>
      <c r="E1077" t="s">
        <v>144</v>
      </c>
      <c r="F1077" t="s">
        <v>93</v>
      </c>
      <c r="G1077" s="45">
        <v>1.06</v>
      </c>
      <c r="H1077" s="196">
        <v>9.5</v>
      </c>
      <c r="I1077" s="196">
        <v>0.56999999999999995</v>
      </c>
      <c r="J1077" s="196">
        <v>-0.56999999999999995</v>
      </c>
      <c r="K1077" s="196">
        <v>404.17</v>
      </c>
      <c r="L1077" t="s">
        <v>73</v>
      </c>
      <c r="M1077" s="44"/>
      <c r="N1077" s="1"/>
      <c r="O1077"/>
      <c r="P1077"/>
      <c r="Q1077" s="44"/>
      <c r="R1077" s="1"/>
      <c r="S1077"/>
      <c r="T1077"/>
    </row>
    <row r="1078" spans="1:20" ht="14.4" x14ac:dyDescent="0.3">
      <c r="A1078">
        <v>1069</v>
      </c>
      <c r="B1078" s="1">
        <v>44203</v>
      </c>
      <c r="C1078" t="s">
        <v>354</v>
      </c>
      <c r="D1078" t="s">
        <v>355</v>
      </c>
      <c r="E1078" t="s">
        <v>143</v>
      </c>
      <c r="F1078" t="s">
        <v>85</v>
      </c>
      <c r="G1078" s="45">
        <v>1.25</v>
      </c>
      <c r="H1078" s="196">
        <v>2.2599999999999998</v>
      </c>
      <c r="I1078" s="196">
        <v>2.2599999999999998</v>
      </c>
      <c r="J1078" s="196">
        <v>0.54</v>
      </c>
      <c r="K1078" s="196">
        <v>404.71</v>
      </c>
      <c r="L1078" t="s">
        <v>73</v>
      </c>
      <c r="M1078" s="44"/>
      <c r="N1078" s="1"/>
      <c r="O1078"/>
      <c r="P1078"/>
      <c r="Q1078" s="44"/>
      <c r="R1078" s="1"/>
      <c r="S1078"/>
      <c r="T1078"/>
    </row>
    <row r="1079" spans="1:20" ht="14.4" x14ac:dyDescent="0.3">
      <c r="A1079">
        <v>1070</v>
      </c>
      <c r="B1079" s="1">
        <v>44203</v>
      </c>
      <c r="C1079" t="s">
        <v>354</v>
      </c>
      <c r="D1079" t="s">
        <v>355</v>
      </c>
      <c r="E1079" t="s">
        <v>129</v>
      </c>
      <c r="F1079" t="s">
        <v>93</v>
      </c>
      <c r="G1079" s="45">
        <v>1.17</v>
      </c>
      <c r="H1079" s="196">
        <v>76</v>
      </c>
      <c r="I1079" s="196">
        <v>12.92</v>
      </c>
      <c r="J1079" s="196">
        <v>-12.92</v>
      </c>
      <c r="K1079" s="196">
        <v>391.79</v>
      </c>
      <c r="L1079" t="s">
        <v>57</v>
      </c>
      <c r="M1079" s="44"/>
      <c r="N1079" s="1"/>
      <c r="O1079"/>
      <c r="P1079"/>
      <c r="Q1079" s="44"/>
      <c r="R1079" s="1"/>
      <c r="S1079"/>
      <c r="T1079"/>
    </row>
    <row r="1080" spans="1:20" ht="14.4" x14ac:dyDescent="0.3">
      <c r="A1080">
        <v>1071</v>
      </c>
      <c r="B1080" s="1">
        <v>44203</v>
      </c>
      <c r="C1080" t="s">
        <v>354</v>
      </c>
      <c r="D1080" t="s">
        <v>355</v>
      </c>
      <c r="E1080" t="s">
        <v>127</v>
      </c>
      <c r="F1080" t="s">
        <v>85</v>
      </c>
      <c r="G1080" s="45">
        <v>1.2</v>
      </c>
      <c r="H1080" s="196">
        <v>75.069999999999993</v>
      </c>
      <c r="I1080" s="196">
        <v>75.069999999999993</v>
      </c>
      <c r="J1080" s="196">
        <v>14.93</v>
      </c>
      <c r="K1080" s="196">
        <v>406.72</v>
      </c>
      <c r="L1080" t="s">
        <v>57</v>
      </c>
      <c r="M1080" s="44"/>
      <c r="N1080" s="1"/>
      <c r="O1080"/>
      <c r="P1080"/>
      <c r="Q1080" s="44"/>
      <c r="R1080" s="1"/>
      <c r="S1080"/>
      <c r="T1080"/>
    </row>
    <row r="1081" spans="1:20" ht="14.4" x14ac:dyDescent="0.3">
      <c r="A1081">
        <v>1072</v>
      </c>
      <c r="B1081" s="1">
        <v>44203</v>
      </c>
      <c r="C1081" t="s">
        <v>354</v>
      </c>
      <c r="D1081" t="s">
        <v>356</v>
      </c>
      <c r="E1081" t="s">
        <v>144</v>
      </c>
      <c r="F1081" t="s">
        <v>93</v>
      </c>
      <c r="G1081" s="45">
        <v>1.88</v>
      </c>
      <c r="H1081" s="196">
        <v>30</v>
      </c>
      <c r="I1081" s="196">
        <v>26.4</v>
      </c>
      <c r="J1081" s="196">
        <v>-26.4</v>
      </c>
      <c r="K1081" s="196">
        <v>380.32</v>
      </c>
      <c r="L1081" t="s">
        <v>142</v>
      </c>
      <c r="M1081" s="44"/>
      <c r="N1081" s="1"/>
      <c r="O1081"/>
      <c r="P1081"/>
      <c r="Q1081" s="44"/>
      <c r="R1081" s="1"/>
      <c r="S1081"/>
      <c r="T1081"/>
    </row>
    <row r="1082" spans="1:20" ht="14.4" x14ac:dyDescent="0.3">
      <c r="A1082">
        <v>1073</v>
      </c>
      <c r="B1082" s="1">
        <v>44203</v>
      </c>
      <c r="C1082" t="s">
        <v>354</v>
      </c>
      <c r="D1082" t="s">
        <v>356</v>
      </c>
      <c r="E1082" t="s">
        <v>143</v>
      </c>
      <c r="F1082" t="s">
        <v>85</v>
      </c>
      <c r="G1082" s="45">
        <v>2.84</v>
      </c>
      <c r="H1082" s="196">
        <v>10</v>
      </c>
      <c r="I1082" s="196">
        <v>10</v>
      </c>
      <c r="J1082" s="196">
        <v>18.399999999999999</v>
      </c>
      <c r="K1082" s="196">
        <v>398.72</v>
      </c>
      <c r="L1082" t="s">
        <v>142</v>
      </c>
      <c r="M1082" s="44"/>
      <c r="N1082" s="1"/>
      <c r="O1082"/>
      <c r="P1082"/>
      <c r="Q1082" s="44"/>
      <c r="R1082" s="1"/>
      <c r="S1082"/>
      <c r="T1082"/>
    </row>
    <row r="1083" spans="1:20" ht="14.4" x14ac:dyDescent="0.3">
      <c r="A1083">
        <v>1074</v>
      </c>
      <c r="B1083" s="1">
        <v>44203</v>
      </c>
      <c r="C1083" t="s">
        <v>354</v>
      </c>
      <c r="D1083" t="s">
        <v>356</v>
      </c>
      <c r="E1083" t="s">
        <v>143</v>
      </c>
      <c r="F1083" t="s">
        <v>85</v>
      </c>
      <c r="G1083" s="45">
        <v>1.31</v>
      </c>
      <c r="H1083" s="196">
        <v>20</v>
      </c>
      <c r="I1083" s="196">
        <v>20</v>
      </c>
      <c r="J1083" s="196">
        <v>6.2</v>
      </c>
      <c r="K1083" s="196">
        <v>404.92</v>
      </c>
      <c r="L1083" t="s">
        <v>142</v>
      </c>
      <c r="M1083" s="44"/>
      <c r="N1083" s="1"/>
      <c r="O1083"/>
      <c r="P1083"/>
      <c r="Q1083" s="44"/>
      <c r="R1083" s="1"/>
      <c r="S1083"/>
      <c r="T1083"/>
    </row>
    <row r="1084" spans="1:20" ht="14.4" x14ac:dyDescent="0.3">
      <c r="A1084">
        <v>1075</v>
      </c>
      <c r="B1084" s="1">
        <v>44203</v>
      </c>
      <c r="C1084" t="s">
        <v>354</v>
      </c>
      <c r="D1084" t="s">
        <v>356</v>
      </c>
      <c r="E1084" t="s">
        <v>144</v>
      </c>
      <c r="F1084" t="s">
        <v>93</v>
      </c>
      <c r="G1084" s="45">
        <v>1.35</v>
      </c>
      <c r="H1084" s="196">
        <v>52</v>
      </c>
      <c r="I1084" s="196">
        <v>18.2</v>
      </c>
      <c r="J1084" s="196">
        <v>-18.2</v>
      </c>
      <c r="K1084" s="196">
        <v>386.72</v>
      </c>
      <c r="L1084" t="s">
        <v>142</v>
      </c>
      <c r="M1084" s="44"/>
      <c r="N1084" s="1"/>
      <c r="O1084"/>
      <c r="P1084"/>
      <c r="Q1084" s="44"/>
      <c r="R1084" s="1"/>
      <c r="S1084"/>
      <c r="T1084"/>
    </row>
    <row r="1085" spans="1:20" ht="14.4" x14ac:dyDescent="0.3">
      <c r="A1085">
        <v>1076</v>
      </c>
      <c r="B1085" s="1">
        <v>44203</v>
      </c>
      <c r="C1085" t="s">
        <v>354</v>
      </c>
      <c r="D1085" t="s">
        <v>356</v>
      </c>
      <c r="E1085" t="s">
        <v>143</v>
      </c>
      <c r="F1085" t="s">
        <v>85</v>
      </c>
      <c r="G1085" s="45">
        <v>1.42</v>
      </c>
      <c r="H1085" s="196">
        <v>50</v>
      </c>
      <c r="I1085" s="196">
        <v>50</v>
      </c>
      <c r="J1085" s="196">
        <v>20.96</v>
      </c>
      <c r="K1085" s="196">
        <v>407.68</v>
      </c>
      <c r="L1085" t="s">
        <v>142</v>
      </c>
      <c r="M1085" s="44"/>
      <c r="N1085" s="1"/>
      <c r="O1085"/>
      <c r="P1085"/>
      <c r="Q1085" s="44"/>
      <c r="R1085" s="1"/>
      <c r="S1085"/>
      <c r="T1085"/>
    </row>
    <row r="1086" spans="1:20" ht="14.4" x14ac:dyDescent="0.3">
      <c r="A1086">
        <v>1077</v>
      </c>
      <c r="B1086" s="1">
        <v>44203</v>
      </c>
      <c r="C1086" t="s">
        <v>354</v>
      </c>
      <c r="D1086" t="s">
        <v>356</v>
      </c>
      <c r="E1086" t="s">
        <v>112</v>
      </c>
      <c r="F1086" t="s">
        <v>93</v>
      </c>
      <c r="G1086" s="45">
        <v>1.1000000000000001</v>
      </c>
      <c r="H1086" s="196">
        <v>10.3</v>
      </c>
      <c r="I1086" s="196">
        <v>1.03</v>
      </c>
      <c r="J1086" s="196">
        <v>-1.03</v>
      </c>
      <c r="K1086" s="196">
        <v>406.65</v>
      </c>
      <c r="L1086" t="s">
        <v>60</v>
      </c>
      <c r="M1086" s="44"/>
      <c r="N1086" s="1"/>
      <c r="O1086"/>
      <c r="P1086"/>
      <c r="Q1086" s="44"/>
      <c r="R1086" s="1"/>
      <c r="S1086"/>
      <c r="T1086"/>
    </row>
    <row r="1087" spans="1:20" ht="14.4" x14ac:dyDescent="0.3">
      <c r="A1087">
        <v>1078</v>
      </c>
      <c r="B1087" s="1">
        <v>44203</v>
      </c>
      <c r="C1087" t="s">
        <v>354</v>
      </c>
      <c r="D1087" t="s">
        <v>356</v>
      </c>
      <c r="E1087" t="s">
        <v>95</v>
      </c>
      <c r="F1087" t="s">
        <v>85</v>
      </c>
      <c r="G1087" s="45">
        <v>1.21</v>
      </c>
      <c r="H1087" s="196">
        <v>10</v>
      </c>
      <c r="I1087" s="196">
        <v>10</v>
      </c>
      <c r="J1087" s="196">
        <v>2.06</v>
      </c>
      <c r="K1087" s="196">
        <v>408.71</v>
      </c>
      <c r="L1087" t="s">
        <v>60</v>
      </c>
      <c r="M1087" s="44"/>
      <c r="N1087" s="1"/>
      <c r="O1087"/>
      <c r="P1087"/>
      <c r="Q1087" s="44"/>
      <c r="R1087" s="1"/>
      <c r="S1087"/>
      <c r="T1087"/>
    </row>
    <row r="1088" spans="1:20" ht="14.4" x14ac:dyDescent="0.3">
      <c r="A1088">
        <v>1079</v>
      </c>
      <c r="B1088" s="1">
        <v>44203</v>
      </c>
      <c r="C1088" t="s">
        <v>354</v>
      </c>
      <c r="D1088" t="s">
        <v>356</v>
      </c>
      <c r="E1088" t="s">
        <v>97</v>
      </c>
      <c r="F1088" t="s">
        <v>85</v>
      </c>
      <c r="G1088" s="45">
        <v>1.06</v>
      </c>
      <c r="H1088" s="196">
        <v>20</v>
      </c>
      <c r="I1088" s="196">
        <v>20</v>
      </c>
      <c r="J1088" s="196">
        <v>1.2</v>
      </c>
      <c r="K1088" s="196">
        <v>409.91</v>
      </c>
      <c r="L1088" t="s">
        <v>79</v>
      </c>
      <c r="M1088" s="44"/>
      <c r="N1088" s="1"/>
      <c r="O1088"/>
      <c r="P1088"/>
      <c r="Q1088" s="44"/>
      <c r="R1088" s="1"/>
      <c r="S1088"/>
      <c r="T1088"/>
    </row>
    <row r="1089" spans="1:20" ht="14.4" x14ac:dyDescent="0.3">
      <c r="A1089">
        <v>1080</v>
      </c>
      <c r="B1089" s="1">
        <v>44203</v>
      </c>
      <c r="C1089" t="s">
        <v>354</v>
      </c>
      <c r="D1089" t="s">
        <v>356</v>
      </c>
      <c r="E1089" t="s">
        <v>98</v>
      </c>
      <c r="F1089" t="s">
        <v>93</v>
      </c>
      <c r="G1089" s="45">
        <v>1.03</v>
      </c>
      <c r="H1089" s="196">
        <v>51</v>
      </c>
      <c r="I1089" s="196">
        <v>1.53</v>
      </c>
      <c r="J1089" s="196">
        <v>-1.53</v>
      </c>
      <c r="K1089" s="196">
        <v>408.38</v>
      </c>
      <c r="L1089" t="s">
        <v>79</v>
      </c>
      <c r="M1089" s="44"/>
      <c r="N1089" s="1"/>
      <c r="O1089"/>
      <c r="P1089"/>
      <c r="Q1089" s="44"/>
      <c r="R1089" s="1"/>
      <c r="S1089"/>
      <c r="T1089"/>
    </row>
    <row r="1090" spans="1:20" ht="14.4" x14ac:dyDescent="0.3">
      <c r="A1090">
        <v>1081</v>
      </c>
      <c r="B1090" s="1">
        <v>44203</v>
      </c>
      <c r="C1090" t="s">
        <v>354</v>
      </c>
      <c r="D1090" t="s">
        <v>356</v>
      </c>
      <c r="E1090" t="s">
        <v>97</v>
      </c>
      <c r="F1090" t="s">
        <v>85</v>
      </c>
      <c r="G1090" s="45">
        <v>1.07</v>
      </c>
      <c r="H1090" s="196">
        <v>30</v>
      </c>
      <c r="I1090" s="196">
        <v>30</v>
      </c>
      <c r="J1090" s="196">
        <v>2.0299999999999998</v>
      </c>
      <c r="K1090" s="196">
        <v>410.41</v>
      </c>
      <c r="L1090" t="s">
        <v>79</v>
      </c>
      <c r="M1090" s="44"/>
      <c r="N1090" s="1"/>
      <c r="O1090"/>
      <c r="P1090"/>
      <c r="Q1090" s="44"/>
      <c r="R1090" s="1"/>
      <c r="S1090"/>
      <c r="T1090"/>
    </row>
    <row r="1091" spans="1:20" ht="14.4" x14ac:dyDescent="0.3">
      <c r="A1091">
        <v>1082</v>
      </c>
      <c r="B1091" s="1">
        <v>44203</v>
      </c>
      <c r="C1091" t="s">
        <v>354</v>
      </c>
      <c r="D1091" t="s">
        <v>357</v>
      </c>
      <c r="E1091" t="s">
        <v>376</v>
      </c>
      <c r="F1091" t="s">
        <v>93</v>
      </c>
      <c r="G1091" s="45">
        <v>1.4</v>
      </c>
      <c r="H1091" s="196">
        <v>11</v>
      </c>
      <c r="I1091" s="196">
        <v>4.4000000000000004</v>
      </c>
      <c r="J1091" s="196">
        <v>-4.4000000000000004</v>
      </c>
      <c r="K1091" s="196">
        <v>406.01</v>
      </c>
      <c r="L1091" t="s">
        <v>73</v>
      </c>
      <c r="M1091" s="44"/>
      <c r="N1091" s="1"/>
      <c r="O1091"/>
      <c r="P1091"/>
      <c r="Q1091" s="44"/>
      <c r="R1091" s="1"/>
      <c r="S1091"/>
      <c r="T1091"/>
    </row>
    <row r="1092" spans="1:20" ht="14.4" x14ac:dyDescent="0.3">
      <c r="A1092">
        <v>1083</v>
      </c>
      <c r="B1092" s="1">
        <v>44203</v>
      </c>
      <c r="C1092" t="s">
        <v>354</v>
      </c>
      <c r="D1092" t="s">
        <v>357</v>
      </c>
      <c r="E1092" t="s">
        <v>96</v>
      </c>
      <c r="F1092" t="s">
        <v>85</v>
      </c>
      <c r="G1092" s="45">
        <v>1.38</v>
      </c>
      <c r="H1092" s="196">
        <v>7</v>
      </c>
      <c r="I1092" s="196">
        <v>7</v>
      </c>
      <c r="J1092" s="196">
        <v>2.66</v>
      </c>
      <c r="K1092" s="196">
        <v>408.67</v>
      </c>
      <c r="L1092" t="s">
        <v>73</v>
      </c>
      <c r="M1092" s="44"/>
      <c r="N1092" s="1"/>
      <c r="O1092"/>
      <c r="P1092"/>
      <c r="Q1092" s="44"/>
      <c r="R1092" s="1"/>
      <c r="S1092"/>
      <c r="T1092"/>
    </row>
    <row r="1093" spans="1:20" ht="14.4" x14ac:dyDescent="0.3">
      <c r="A1093">
        <v>1084</v>
      </c>
      <c r="B1093" s="1">
        <v>44203</v>
      </c>
      <c r="C1093" t="s">
        <v>354</v>
      </c>
      <c r="D1093" t="s">
        <v>357</v>
      </c>
      <c r="E1093" t="s">
        <v>376</v>
      </c>
      <c r="F1093" t="s">
        <v>93</v>
      </c>
      <c r="G1093" s="45">
        <v>1.0900000000000001</v>
      </c>
      <c r="H1093" s="196">
        <v>2.42</v>
      </c>
      <c r="I1093" s="196">
        <v>0.22</v>
      </c>
      <c r="J1093" s="196">
        <v>-0.22</v>
      </c>
      <c r="K1093" s="196">
        <v>408.45</v>
      </c>
      <c r="L1093" t="s">
        <v>73</v>
      </c>
      <c r="M1093" s="44"/>
      <c r="N1093" s="1"/>
      <c r="O1093"/>
      <c r="P1093"/>
      <c r="Q1093" s="44"/>
      <c r="R1093" s="1"/>
      <c r="S1093"/>
      <c r="T1093"/>
    </row>
    <row r="1094" spans="1:20" ht="14.4" x14ac:dyDescent="0.3">
      <c r="A1094">
        <v>1085</v>
      </c>
      <c r="B1094" s="1">
        <v>44203</v>
      </c>
      <c r="C1094" t="s">
        <v>354</v>
      </c>
      <c r="D1094" t="s">
        <v>357</v>
      </c>
      <c r="E1094" t="s">
        <v>96</v>
      </c>
      <c r="F1094" t="s">
        <v>85</v>
      </c>
      <c r="G1094" s="45">
        <v>1.41</v>
      </c>
      <c r="H1094" s="196">
        <v>5.69</v>
      </c>
      <c r="I1094" s="196">
        <v>5.69</v>
      </c>
      <c r="J1094" s="196">
        <v>2.3199999999999998</v>
      </c>
      <c r="K1094" s="196">
        <v>410.77</v>
      </c>
      <c r="L1094" t="s">
        <v>73</v>
      </c>
      <c r="M1094" s="44"/>
      <c r="N1094" s="1"/>
      <c r="O1094"/>
      <c r="P1094"/>
      <c r="Q1094" s="44"/>
      <c r="R1094" s="1"/>
      <c r="S1094"/>
      <c r="T1094"/>
    </row>
    <row r="1095" spans="1:20" ht="14.4" x14ac:dyDescent="0.3">
      <c r="A1095">
        <v>1086</v>
      </c>
      <c r="B1095" s="1">
        <v>44203</v>
      </c>
      <c r="C1095" t="s">
        <v>354</v>
      </c>
      <c r="D1095" t="s">
        <v>357</v>
      </c>
      <c r="E1095" t="s">
        <v>377</v>
      </c>
      <c r="F1095" t="s">
        <v>85</v>
      </c>
      <c r="G1095" s="45">
        <v>1.0900000000000001</v>
      </c>
      <c r="H1095" s="196">
        <v>19.670000000000002</v>
      </c>
      <c r="I1095" s="196">
        <v>19.670000000000002</v>
      </c>
      <c r="J1095" s="196">
        <v>1.77</v>
      </c>
      <c r="K1095" s="196">
        <v>412.54</v>
      </c>
      <c r="L1095" t="s">
        <v>351</v>
      </c>
      <c r="M1095" s="44"/>
      <c r="N1095" s="1"/>
      <c r="O1095"/>
      <c r="P1095"/>
      <c r="Q1095" s="44"/>
      <c r="R1095" s="1"/>
      <c r="S1095"/>
      <c r="T1095"/>
    </row>
    <row r="1096" spans="1:20" ht="14.4" x14ac:dyDescent="0.3">
      <c r="A1096">
        <v>1087</v>
      </c>
      <c r="B1096" s="1">
        <v>44203</v>
      </c>
      <c r="C1096" t="s">
        <v>354</v>
      </c>
      <c r="D1096" t="s">
        <v>357</v>
      </c>
      <c r="E1096" t="s">
        <v>378</v>
      </c>
      <c r="F1096" t="s">
        <v>93</v>
      </c>
      <c r="G1096" s="45">
        <v>1.04</v>
      </c>
      <c r="H1096" s="196">
        <v>20</v>
      </c>
      <c r="I1096" s="196">
        <v>0.8</v>
      </c>
      <c r="J1096" s="196">
        <v>-0.84</v>
      </c>
      <c r="K1096" s="196">
        <v>411.7</v>
      </c>
      <c r="L1096" t="s">
        <v>351</v>
      </c>
      <c r="M1096" s="44"/>
      <c r="N1096" s="1"/>
      <c r="O1096"/>
      <c r="P1096"/>
      <c r="Q1096" s="44"/>
      <c r="R1096" s="1"/>
      <c r="S1096"/>
      <c r="T1096"/>
    </row>
    <row r="1097" spans="1:20" ht="14.4" x14ac:dyDescent="0.3">
      <c r="A1097">
        <v>1088</v>
      </c>
      <c r="B1097" s="1">
        <v>44203</v>
      </c>
      <c r="C1097" t="s">
        <v>354</v>
      </c>
      <c r="D1097" t="s">
        <v>357</v>
      </c>
      <c r="E1097" t="s">
        <v>127</v>
      </c>
      <c r="F1097" t="s">
        <v>85</v>
      </c>
      <c r="G1097" s="45">
        <v>1.0900000000000001</v>
      </c>
      <c r="H1097" s="196">
        <v>30</v>
      </c>
      <c r="I1097" s="196">
        <v>30</v>
      </c>
      <c r="J1097" s="196">
        <v>2.59</v>
      </c>
      <c r="K1097" s="196">
        <v>414.29</v>
      </c>
      <c r="L1097" t="s">
        <v>57</v>
      </c>
      <c r="M1097" s="44"/>
      <c r="N1097" s="1"/>
      <c r="O1097"/>
      <c r="P1097"/>
      <c r="Q1097" s="44"/>
      <c r="R1097" s="1"/>
      <c r="S1097"/>
      <c r="T1097"/>
    </row>
    <row r="1098" spans="1:20" ht="14.4" x14ac:dyDescent="0.3">
      <c r="A1098">
        <v>1089</v>
      </c>
      <c r="B1098" s="1">
        <v>44203</v>
      </c>
      <c r="C1098" t="s">
        <v>157</v>
      </c>
      <c r="D1098" t="s">
        <v>358</v>
      </c>
      <c r="E1098" t="s">
        <v>268</v>
      </c>
      <c r="F1098" t="s">
        <v>93</v>
      </c>
      <c r="G1098" s="45">
        <v>1.24</v>
      </c>
      <c r="H1098" s="196">
        <v>24.51</v>
      </c>
      <c r="I1098" s="196">
        <v>5.88</v>
      </c>
      <c r="J1098" s="196">
        <v>24.51</v>
      </c>
      <c r="K1098" s="196">
        <v>438.8</v>
      </c>
      <c r="L1098" t="s">
        <v>73</v>
      </c>
      <c r="M1098" s="44"/>
      <c r="N1098" s="1"/>
      <c r="O1098"/>
      <c r="P1098"/>
      <c r="Q1098" s="44"/>
      <c r="R1098" s="1"/>
      <c r="S1098"/>
      <c r="T1098"/>
    </row>
    <row r="1099" spans="1:20" ht="14.4" x14ac:dyDescent="0.3">
      <c r="A1099">
        <v>1090</v>
      </c>
      <c r="B1099" s="1">
        <v>44203</v>
      </c>
      <c r="C1099" t="s">
        <v>157</v>
      </c>
      <c r="D1099" t="s">
        <v>358</v>
      </c>
      <c r="E1099" t="s">
        <v>96</v>
      </c>
      <c r="F1099" t="s">
        <v>85</v>
      </c>
      <c r="G1099" s="45">
        <v>1.52</v>
      </c>
      <c r="H1099" s="196">
        <v>20</v>
      </c>
      <c r="I1099" s="196">
        <v>20</v>
      </c>
      <c r="J1099" s="196">
        <v>-20.18</v>
      </c>
      <c r="K1099" s="196">
        <v>418.62</v>
      </c>
      <c r="L1099" t="s">
        <v>73</v>
      </c>
      <c r="M1099" s="44"/>
      <c r="N1099" s="1"/>
      <c r="O1099"/>
      <c r="P1099"/>
      <c r="Q1099" s="44"/>
      <c r="R1099" s="1"/>
      <c r="S1099"/>
      <c r="T1099"/>
    </row>
    <row r="1100" spans="1:20" ht="14.4" x14ac:dyDescent="0.3">
      <c r="A1100">
        <v>1091</v>
      </c>
      <c r="B1100" s="1">
        <v>44203</v>
      </c>
      <c r="C1100" t="s">
        <v>157</v>
      </c>
      <c r="D1100" t="s">
        <v>358</v>
      </c>
      <c r="E1100" t="s">
        <v>95</v>
      </c>
      <c r="F1100" t="s">
        <v>85</v>
      </c>
      <c r="G1100" s="45">
        <v>1.04</v>
      </c>
      <c r="H1100" s="196">
        <v>7</v>
      </c>
      <c r="I1100" s="196">
        <v>7</v>
      </c>
      <c r="J1100" s="196">
        <v>0.28000000000000003</v>
      </c>
      <c r="K1100" s="196">
        <v>418.9</v>
      </c>
      <c r="L1100" t="s">
        <v>75</v>
      </c>
      <c r="M1100" s="44"/>
      <c r="N1100" s="1"/>
      <c r="O1100"/>
      <c r="P1100"/>
      <c r="Q1100" s="44"/>
      <c r="R1100" s="1"/>
      <c r="S1100"/>
      <c r="T1100"/>
    </row>
    <row r="1101" spans="1:20" ht="14.4" x14ac:dyDescent="0.3">
      <c r="A1101">
        <v>1092</v>
      </c>
      <c r="B1101" s="1">
        <v>44203</v>
      </c>
      <c r="C1101" t="s">
        <v>157</v>
      </c>
      <c r="D1101" t="s">
        <v>358</v>
      </c>
      <c r="E1101" t="s">
        <v>112</v>
      </c>
      <c r="F1101" t="s">
        <v>93</v>
      </c>
      <c r="G1101" s="45">
        <v>1.02</v>
      </c>
      <c r="H1101" s="196">
        <v>7</v>
      </c>
      <c r="I1101" s="196">
        <v>0.14000000000000001</v>
      </c>
      <c r="J1101" s="196">
        <v>-0.15</v>
      </c>
      <c r="K1101" s="196">
        <v>418.75</v>
      </c>
      <c r="L1101" t="s">
        <v>75</v>
      </c>
      <c r="M1101" s="44"/>
      <c r="N1101" s="1"/>
      <c r="O1101"/>
      <c r="P1101"/>
      <c r="Q1101" s="44"/>
      <c r="R1101" s="1"/>
      <c r="S1101"/>
      <c r="T1101"/>
    </row>
    <row r="1102" spans="1:20" ht="14.4" x14ac:dyDescent="0.3">
      <c r="A1102">
        <v>1093</v>
      </c>
      <c r="B1102" s="1">
        <v>44203</v>
      </c>
      <c r="C1102" t="s">
        <v>181</v>
      </c>
      <c r="D1102" t="s">
        <v>359</v>
      </c>
      <c r="E1102" t="s">
        <v>144</v>
      </c>
      <c r="F1102" t="s">
        <v>93</v>
      </c>
      <c r="G1102" s="45">
        <v>1.23</v>
      </c>
      <c r="H1102" s="196">
        <v>51</v>
      </c>
      <c r="I1102" s="196">
        <v>11.73</v>
      </c>
      <c r="J1102" s="196">
        <v>-11.73</v>
      </c>
      <c r="K1102" s="196">
        <v>407.02</v>
      </c>
      <c r="L1102" t="s">
        <v>142</v>
      </c>
      <c r="M1102" s="44"/>
      <c r="N1102" s="1"/>
      <c r="O1102"/>
      <c r="P1102"/>
      <c r="Q1102" s="44"/>
      <c r="R1102" s="1"/>
      <c r="S1102"/>
      <c r="T1102"/>
    </row>
    <row r="1103" spans="1:20" ht="14.4" x14ac:dyDescent="0.3">
      <c r="A1103">
        <v>1094</v>
      </c>
      <c r="B1103" s="1">
        <v>44203</v>
      </c>
      <c r="C1103" t="s">
        <v>181</v>
      </c>
      <c r="D1103" t="s">
        <v>359</v>
      </c>
      <c r="E1103" t="s">
        <v>143</v>
      </c>
      <c r="F1103" t="s">
        <v>85</v>
      </c>
      <c r="G1103" s="45">
        <v>1.29</v>
      </c>
      <c r="H1103" s="196">
        <v>49.37</v>
      </c>
      <c r="I1103" s="196">
        <v>49.37</v>
      </c>
      <c r="J1103" s="196">
        <v>14.22</v>
      </c>
      <c r="K1103" s="196">
        <v>421.24</v>
      </c>
      <c r="L1103" t="s">
        <v>142</v>
      </c>
      <c r="M1103" s="44"/>
      <c r="N1103" s="1"/>
      <c r="O1103"/>
      <c r="P1103"/>
      <c r="Q1103" s="44"/>
      <c r="R1103" s="1"/>
      <c r="S1103"/>
      <c r="T1103"/>
    </row>
    <row r="1104" spans="1:20" ht="14.4" x14ac:dyDescent="0.3">
      <c r="A1104">
        <v>1095</v>
      </c>
      <c r="B1104" s="1">
        <v>44203</v>
      </c>
      <c r="C1104" t="s">
        <v>181</v>
      </c>
      <c r="D1104" t="s">
        <v>359</v>
      </c>
      <c r="E1104" t="s">
        <v>113</v>
      </c>
      <c r="F1104" t="s">
        <v>85</v>
      </c>
      <c r="G1104" s="45">
        <v>1.06</v>
      </c>
      <c r="H1104" s="196">
        <v>20</v>
      </c>
      <c r="I1104" s="196">
        <v>20</v>
      </c>
      <c r="J1104" s="196">
        <v>1.2</v>
      </c>
      <c r="K1104" s="196">
        <v>422.44</v>
      </c>
      <c r="L1104" t="s">
        <v>77</v>
      </c>
      <c r="M1104" s="44"/>
      <c r="N1104" s="1"/>
      <c r="O1104"/>
      <c r="P1104"/>
      <c r="Q1104" s="44"/>
      <c r="R1104" s="1"/>
      <c r="S1104"/>
      <c r="T1104"/>
    </row>
    <row r="1105" spans="1:20" ht="14.4" x14ac:dyDescent="0.3">
      <c r="A1105">
        <v>1096</v>
      </c>
      <c r="B1105" s="1">
        <v>44203</v>
      </c>
      <c r="C1105" t="s">
        <v>181</v>
      </c>
      <c r="D1105" t="s">
        <v>359</v>
      </c>
      <c r="E1105" t="s">
        <v>94</v>
      </c>
      <c r="F1105" t="s">
        <v>93</v>
      </c>
      <c r="G1105" s="45">
        <v>1.03</v>
      </c>
      <c r="H1105" s="196">
        <v>41</v>
      </c>
      <c r="I1105" s="196">
        <v>1.23</v>
      </c>
      <c r="J1105" s="196">
        <v>-1.23</v>
      </c>
      <c r="K1105" s="196">
        <v>421.21</v>
      </c>
      <c r="L1105" t="s">
        <v>77</v>
      </c>
      <c r="M1105" s="44"/>
      <c r="N1105" s="1"/>
      <c r="O1105"/>
      <c r="P1105"/>
      <c r="Q1105" s="44"/>
      <c r="R1105" s="1"/>
      <c r="S1105"/>
      <c r="T1105"/>
    </row>
    <row r="1106" spans="1:20" ht="14.4" x14ac:dyDescent="0.3">
      <c r="A1106">
        <v>1097</v>
      </c>
      <c r="B1106" s="1">
        <v>44203</v>
      </c>
      <c r="C1106" t="s">
        <v>181</v>
      </c>
      <c r="D1106" t="s">
        <v>359</v>
      </c>
      <c r="E1106" t="s">
        <v>113</v>
      </c>
      <c r="F1106" t="s">
        <v>85</v>
      </c>
      <c r="G1106" s="45">
        <v>1.1000000000000001</v>
      </c>
      <c r="H1106" s="196">
        <v>20</v>
      </c>
      <c r="I1106" s="196">
        <v>20</v>
      </c>
      <c r="J1106" s="196">
        <v>2</v>
      </c>
      <c r="K1106" s="196">
        <v>423.21</v>
      </c>
      <c r="L1106" t="s">
        <v>77</v>
      </c>
      <c r="M1106" s="44"/>
      <c r="N1106" s="1"/>
      <c r="O1106"/>
      <c r="P1106"/>
      <c r="Q1106" s="44"/>
      <c r="R1106" s="1"/>
      <c r="S1106"/>
      <c r="T1106"/>
    </row>
    <row r="1107" spans="1:20" ht="14.4" x14ac:dyDescent="0.3">
      <c r="A1107">
        <v>1098</v>
      </c>
      <c r="B1107" s="1">
        <v>44203</v>
      </c>
      <c r="C1107" t="s">
        <v>181</v>
      </c>
      <c r="D1107" t="s">
        <v>359</v>
      </c>
      <c r="E1107" t="s">
        <v>113</v>
      </c>
      <c r="F1107" t="s">
        <v>85</v>
      </c>
      <c r="G1107" s="45">
        <v>1.06</v>
      </c>
      <c r="H1107" s="196">
        <v>20</v>
      </c>
      <c r="I1107" s="196">
        <v>20</v>
      </c>
      <c r="J1107" s="196">
        <v>1.2</v>
      </c>
      <c r="K1107" s="196">
        <v>424.41</v>
      </c>
      <c r="L1107" t="s">
        <v>77</v>
      </c>
      <c r="M1107" s="44"/>
      <c r="N1107" s="1"/>
      <c r="O1107"/>
      <c r="P1107"/>
      <c r="Q1107" s="44"/>
      <c r="R1107" s="1"/>
      <c r="S1107"/>
      <c r="T1107"/>
    </row>
    <row r="1108" spans="1:20" ht="14.4" x14ac:dyDescent="0.3">
      <c r="A1108">
        <v>1099</v>
      </c>
      <c r="B1108" s="1">
        <v>44203</v>
      </c>
      <c r="C1108" t="s">
        <v>181</v>
      </c>
      <c r="D1108" t="s">
        <v>359</v>
      </c>
      <c r="E1108" t="s">
        <v>94</v>
      </c>
      <c r="F1108" t="s">
        <v>93</v>
      </c>
      <c r="G1108" s="45">
        <v>1.06</v>
      </c>
      <c r="H1108" s="196">
        <v>20</v>
      </c>
      <c r="I1108" s="196">
        <v>1.2</v>
      </c>
      <c r="J1108" s="196">
        <v>-1.2</v>
      </c>
      <c r="K1108" s="196">
        <v>423.21</v>
      </c>
      <c r="L1108" t="s">
        <v>77</v>
      </c>
      <c r="M1108" s="44"/>
      <c r="N1108" s="1"/>
      <c r="O1108"/>
      <c r="P1108"/>
      <c r="Q1108" s="44"/>
      <c r="R1108" s="1"/>
      <c r="S1108"/>
      <c r="T1108"/>
    </row>
    <row r="1109" spans="1:20" ht="14.4" x14ac:dyDescent="0.3">
      <c r="A1109">
        <v>1100</v>
      </c>
      <c r="B1109" s="1">
        <v>44203</v>
      </c>
      <c r="C1109" t="s">
        <v>181</v>
      </c>
      <c r="D1109" t="s">
        <v>359</v>
      </c>
      <c r="E1109" t="s">
        <v>113</v>
      </c>
      <c r="F1109" t="s">
        <v>85</v>
      </c>
      <c r="G1109" s="45">
        <v>1.08</v>
      </c>
      <c r="H1109" s="196">
        <v>0.21</v>
      </c>
      <c r="I1109" s="196">
        <v>0.21</v>
      </c>
      <c r="J1109" s="196">
        <v>-0.06</v>
      </c>
      <c r="K1109" s="196">
        <v>423.15</v>
      </c>
      <c r="L1109" t="s">
        <v>77</v>
      </c>
      <c r="M1109" s="44"/>
      <c r="N1109" s="1"/>
      <c r="O1109"/>
      <c r="P1109"/>
      <c r="Q1109" s="44"/>
      <c r="R1109" s="1"/>
      <c r="S1109"/>
      <c r="T1109"/>
    </row>
    <row r="1110" spans="1:20" ht="14.4" x14ac:dyDescent="0.3">
      <c r="A1110">
        <v>1101</v>
      </c>
      <c r="B1110" s="1">
        <v>44203</v>
      </c>
      <c r="C1110" t="s">
        <v>154</v>
      </c>
      <c r="D1110" t="s">
        <v>360</v>
      </c>
      <c r="E1110" t="s">
        <v>144</v>
      </c>
      <c r="F1110" t="s">
        <v>93</v>
      </c>
      <c r="G1110" s="45">
        <v>1.29</v>
      </c>
      <c r="H1110" s="196">
        <v>7.6</v>
      </c>
      <c r="I1110" s="196">
        <v>2.2000000000000002</v>
      </c>
      <c r="J1110" s="196">
        <v>-2.2000000000000002</v>
      </c>
      <c r="K1110" s="196">
        <v>420.95</v>
      </c>
      <c r="L1110" t="s">
        <v>142</v>
      </c>
      <c r="M1110" s="44"/>
      <c r="N1110" s="1"/>
      <c r="O1110"/>
      <c r="P1110"/>
      <c r="Q1110" s="44"/>
      <c r="R1110" s="1"/>
      <c r="S1110"/>
      <c r="T1110"/>
    </row>
    <row r="1111" spans="1:20" ht="14.4" x14ac:dyDescent="0.3">
      <c r="A1111">
        <v>1102</v>
      </c>
      <c r="B1111" s="1">
        <v>44203</v>
      </c>
      <c r="C1111" t="s">
        <v>154</v>
      </c>
      <c r="D1111" t="s">
        <v>360</v>
      </c>
      <c r="E1111" t="s">
        <v>144</v>
      </c>
      <c r="F1111" t="s">
        <v>93</v>
      </c>
      <c r="G1111" s="45">
        <v>1.03</v>
      </c>
      <c r="H1111" s="196">
        <v>7</v>
      </c>
      <c r="I1111" s="196">
        <v>0.21</v>
      </c>
      <c r="J1111" s="196">
        <v>-0.21</v>
      </c>
      <c r="K1111" s="196">
        <v>420.74</v>
      </c>
      <c r="L1111" t="s">
        <v>142</v>
      </c>
      <c r="M1111" s="44"/>
      <c r="N1111" s="1"/>
      <c r="O1111"/>
      <c r="P1111"/>
      <c r="Q1111" s="44"/>
      <c r="R1111" s="1"/>
      <c r="S1111"/>
      <c r="T1111"/>
    </row>
    <row r="1112" spans="1:20" ht="14.4" x14ac:dyDescent="0.3">
      <c r="A1112">
        <v>1103</v>
      </c>
      <c r="B1112" s="1">
        <v>44203</v>
      </c>
      <c r="C1112" t="s">
        <v>154</v>
      </c>
      <c r="D1112" t="s">
        <v>360</v>
      </c>
      <c r="E1112" t="s">
        <v>143</v>
      </c>
      <c r="F1112" t="s">
        <v>85</v>
      </c>
      <c r="G1112" s="45">
        <v>1.04</v>
      </c>
      <c r="H1112" s="196">
        <v>7</v>
      </c>
      <c r="I1112" s="196">
        <v>7</v>
      </c>
      <c r="J1112" s="196">
        <v>0.28000000000000003</v>
      </c>
      <c r="K1112" s="196">
        <v>421.02</v>
      </c>
      <c r="L1112" t="s">
        <v>142</v>
      </c>
      <c r="M1112" s="44"/>
      <c r="N1112" s="1"/>
      <c r="O1112"/>
      <c r="P1112"/>
      <c r="Q1112" s="44"/>
      <c r="R1112" s="1"/>
      <c r="S1112"/>
      <c r="T1112"/>
    </row>
    <row r="1113" spans="1:20" ht="14.4" x14ac:dyDescent="0.3">
      <c r="A1113">
        <v>1104</v>
      </c>
      <c r="B1113" s="1">
        <v>44203</v>
      </c>
      <c r="C1113" t="s">
        <v>154</v>
      </c>
      <c r="D1113" t="s">
        <v>360</v>
      </c>
      <c r="E1113" t="s">
        <v>143</v>
      </c>
      <c r="F1113" t="s">
        <v>85</v>
      </c>
      <c r="G1113" s="45">
        <v>1.35</v>
      </c>
      <c r="H1113" s="196">
        <v>7</v>
      </c>
      <c r="I1113" s="196">
        <v>7</v>
      </c>
      <c r="J1113" s="196">
        <v>2.44</v>
      </c>
      <c r="K1113" s="196">
        <v>423.46</v>
      </c>
      <c r="L1113" t="s">
        <v>142</v>
      </c>
      <c r="M1113" s="44"/>
      <c r="N1113" s="1"/>
      <c r="O1113"/>
      <c r="P1113"/>
      <c r="Q1113" s="44"/>
      <c r="R1113" s="1"/>
      <c r="S1113"/>
      <c r="T1113"/>
    </row>
    <row r="1114" spans="1:20" ht="14.4" x14ac:dyDescent="0.3">
      <c r="A1114">
        <v>1105</v>
      </c>
      <c r="B1114" s="1">
        <v>44203</v>
      </c>
      <c r="C1114" t="s">
        <v>154</v>
      </c>
      <c r="D1114" t="s">
        <v>360</v>
      </c>
      <c r="E1114" t="s">
        <v>95</v>
      </c>
      <c r="F1114" t="s">
        <v>85</v>
      </c>
      <c r="G1114" s="45">
        <v>1.1200000000000001</v>
      </c>
      <c r="H1114" s="196">
        <v>30</v>
      </c>
      <c r="I1114" s="196">
        <v>30</v>
      </c>
      <c r="J1114" s="196">
        <v>3.46</v>
      </c>
      <c r="K1114" s="196">
        <v>426.92</v>
      </c>
      <c r="L1114" t="s">
        <v>60</v>
      </c>
      <c r="M1114" s="44"/>
      <c r="N1114" s="1"/>
      <c r="O1114"/>
      <c r="P1114"/>
      <c r="Q1114" s="44"/>
      <c r="R1114" s="1"/>
      <c r="S1114"/>
      <c r="T1114"/>
    </row>
    <row r="1115" spans="1:20" ht="14.4" x14ac:dyDescent="0.3">
      <c r="A1115">
        <v>1106</v>
      </c>
      <c r="B1115" s="1">
        <v>44203</v>
      </c>
      <c r="C1115" t="s">
        <v>154</v>
      </c>
      <c r="D1115" t="s">
        <v>360</v>
      </c>
      <c r="E1115" t="s">
        <v>144</v>
      </c>
      <c r="F1115" t="s">
        <v>93</v>
      </c>
      <c r="G1115" s="45">
        <v>1.04</v>
      </c>
      <c r="H1115" s="196">
        <v>50</v>
      </c>
      <c r="I1115" s="196">
        <v>2</v>
      </c>
      <c r="J1115" s="196">
        <v>50</v>
      </c>
      <c r="K1115" s="196">
        <v>476.92</v>
      </c>
      <c r="L1115" t="s">
        <v>73</v>
      </c>
      <c r="M1115" s="44"/>
      <c r="N1115" s="1"/>
      <c r="O1115"/>
      <c r="P1115"/>
      <c r="Q1115" s="44"/>
      <c r="R1115" s="1"/>
      <c r="S1115"/>
      <c r="T1115"/>
    </row>
    <row r="1116" spans="1:20" ht="14.4" x14ac:dyDescent="0.3">
      <c r="A1116">
        <v>1107</v>
      </c>
      <c r="B1116" s="1">
        <v>44203</v>
      </c>
      <c r="C1116" t="s">
        <v>154</v>
      </c>
      <c r="D1116" t="s">
        <v>360</v>
      </c>
      <c r="E1116" t="s">
        <v>96</v>
      </c>
      <c r="F1116" t="s">
        <v>85</v>
      </c>
      <c r="G1116" s="45">
        <v>1.31</v>
      </c>
      <c r="H1116" s="196">
        <v>30</v>
      </c>
      <c r="I1116" s="196">
        <v>30</v>
      </c>
      <c r="J1116" s="196">
        <v>6.93</v>
      </c>
      <c r="K1116" s="196">
        <v>483.85</v>
      </c>
      <c r="L1116" t="s">
        <v>73</v>
      </c>
      <c r="M1116" s="44"/>
      <c r="N1116" s="1"/>
      <c r="O1116"/>
      <c r="P1116"/>
      <c r="Q1116" s="44"/>
      <c r="R1116" s="1"/>
      <c r="S1116"/>
      <c r="T1116"/>
    </row>
    <row r="1117" spans="1:20" ht="14.4" x14ac:dyDescent="0.3">
      <c r="A1117">
        <v>1108</v>
      </c>
      <c r="B1117" s="1">
        <v>44203</v>
      </c>
      <c r="C1117" t="s">
        <v>154</v>
      </c>
      <c r="D1117" t="s">
        <v>360</v>
      </c>
      <c r="E1117" t="s">
        <v>379</v>
      </c>
      <c r="F1117" t="s">
        <v>85</v>
      </c>
      <c r="G1117" s="45">
        <v>8.8000000000000007</v>
      </c>
      <c r="H1117" s="196">
        <v>7</v>
      </c>
      <c r="I1117" s="196">
        <v>7</v>
      </c>
      <c r="J1117" s="196">
        <v>-7</v>
      </c>
      <c r="K1117" s="196">
        <v>476.85</v>
      </c>
      <c r="L1117" t="s">
        <v>67</v>
      </c>
      <c r="M1117" s="44"/>
      <c r="N1117" s="1"/>
      <c r="O1117"/>
      <c r="P1117"/>
      <c r="Q1117" s="44"/>
      <c r="R1117" s="1"/>
      <c r="S1117"/>
      <c r="T1117"/>
    </row>
    <row r="1118" spans="1:20" ht="14.4" x14ac:dyDescent="0.3">
      <c r="A1118">
        <v>1109</v>
      </c>
      <c r="B1118" s="1">
        <v>44203</v>
      </c>
      <c r="C1118" t="s">
        <v>161</v>
      </c>
      <c r="D1118" t="s">
        <v>361</v>
      </c>
      <c r="E1118" t="s">
        <v>302</v>
      </c>
      <c r="F1118" t="s">
        <v>85</v>
      </c>
      <c r="G1118" s="45">
        <v>11.5</v>
      </c>
      <c r="H1118" s="196">
        <v>9.7799999999999994</v>
      </c>
      <c r="I1118" s="196">
        <v>9.7799999999999994</v>
      </c>
      <c r="J1118" s="196">
        <v>-9.7799999999999994</v>
      </c>
      <c r="K1118" s="196">
        <v>467.07</v>
      </c>
      <c r="L1118" t="s">
        <v>142</v>
      </c>
      <c r="M1118" s="44"/>
      <c r="N1118" s="1"/>
      <c r="O1118"/>
      <c r="P1118"/>
      <c r="Q1118" s="44"/>
      <c r="R1118" s="1"/>
      <c r="S1118"/>
      <c r="T1118"/>
    </row>
    <row r="1119" spans="1:20" ht="14.4" x14ac:dyDescent="0.3">
      <c r="A1119">
        <v>1110</v>
      </c>
      <c r="B1119" s="1">
        <v>44203</v>
      </c>
      <c r="C1119" t="s">
        <v>161</v>
      </c>
      <c r="D1119" t="s">
        <v>361</v>
      </c>
      <c r="E1119" t="s">
        <v>143</v>
      </c>
      <c r="F1119" t="s">
        <v>85</v>
      </c>
      <c r="G1119" s="45">
        <v>1.1599999999999999</v>
      </c>
      <c r="H1119" s="196">
        <v>47.39</v>
      </c>
      <c r="I1119" s="196">
        <v>47.39</v>
      </c>
      <c r="J1119" s="196">
        <v>7.58</v>
      </c>
      <c r="K1119" s="196">
        <v>474.65</v>
      </c>
      <c r="L1119" t="s">
        <v>142</v>
      </c>
      <c r="M1119" s="44"/>
      <c r="N1119" s="1"/>
      <c r="O1119"/>
      <c r="P1119"/>
      <c r="Q1119" s="44"/>
      <c r="R1119" s="1"/>
      <c r="S1119"/>
      <c r="T1119"/>
    </row>
    <row r="1120" spans="1:20" ht="14.4" x14ac:dyDescent="0.3">
      <c r="A1120">
        <v>1111</v>
      </c>
      <c r="B1120" s="1">
        <v>44203</v>
      </c>
      <c r="C1120" t="s">
        <v>161</v>
      </c>
      <c r="D1120" t="s">
        <v>361</v>
      </c>
      <c r="E1120" t="s">
        <v>143</v>
      </c>
      <c r="F1120" t="s">
        <v>85</v>
      </c>
      <c r="G1120" s="45">
        <v>1.1499999999999999</v>
      </c>
      <c r="H1120" s="196">
        <v>50</v>
      </c>
      <c r="I1120" s="196">
        <v>50</v>
      </c>
      <c r="J1120" s="196">
        <v>7.29</v>
      </c>
      <c r="K1120" s="196">
        <v>481.94</v>
      </c>
      <c r="L1120" t="s">
        <v>142</v>
      </c>
      <c r="M1120" s="44"/>
      <c r="N1120" s="1"/>
      <c r="O1120"/>
      <c r="P1120"/>
      <c r="Q1120" s="44"/>
      <c r="R1120" s="1"/>
      <c r="S1120"/>
      <c r="T1120"/>
    </row>
    <row r="1121" spans="1:20" ht="14.4" x14ac:dyDescent="0.3">
      <c r="A1121">
        <v>1112</v>
      </c>
      <c r="B1121" s="1">
        <v>44203</v>
      </c>
      <c r="C1121" t="s">
        <v>161</v>
      </c>
      <c r="D1121" t="s">
        <v>361</v>
      </c>
      <c r="E1121" t="s">
        <v>380</v>
      </c>
      <c r="F1121" t="s">
        <v>85</v>
      </c>
      <c r="G1121" s="45">
        <v>1.1200000000000001</v>
      </c>
      <c r="H1121" s="196">
        <v>20</v>
      </c>
      <c r="I1121" s="196">
        <v>20</v>
      </c>
      <c r="J1121" s="196">
        <v>2.2999999999999998</v>
      </c>
      <c r="K1121" s="196">
        <v>484.24</v>
      </c>
      <c r="L1121" t="s">
        <v>350</v>
      </c>
      <c r="M1121" s="44"/>
      <c r="N1121" s="1"/>
      <c r="O1121"/>
      <c r="P1121"/>
      <c r="Q1121" s="44"/>
      <c r="R1121" s="1"/>
      <c r="S1121"/>
      <c r="T1121"/>
    </row>
    <row r="1122" spans="1:20" ht="14.4" x14ac:dyDescent="0.3">
      <c r="A1122">
        <v>1113</v>
      </c>
      <c r="B1122" s="1">
        <v>44203</v>
      </c>
      <c r="C1122" t="s">
        <v>161</v>
      </c>
      <c r="D1122" t="s">
        <v>361</v>
      </c>
      <c r="E1122" t="s">
        <v>172</v>
      </c>
      <c r="F1122" t="s">
        <v>93</v>
      </c>
      <c r="G1122" s="45">
        <v>1.02</v>
      </c>
      <c r="H1122" s="196">
        <v>103.92</v>
      </c>
      <c r="I1122" s="196">
        <v>2.08</v>
      </c>
      <c r="J1122" s="196">
        <v>-2.08</v>
      </c>
      <c r="K1122" s="196">
        <v>482.16</v>
      </c>
      <c r="L1122" t="s">
        <v>77</v>
      </c>
      <c r="M1122" s="44"/>
      <c r="N1122" s="1"/>
      <c r="O1122"/>
      <c r="P1122"/>
      <c r="Q1122" s="44"/>
      <c r="R1122" s="1"/>
      <c r="S1122"/>
      <c r="T1122"/>
    </row>
    <row r="1123" spans="1:20" ht="14.4" x14ac:dyDescent="0.3">
      <c r="A1123">
        <v>1114</v>
      </c>
      <c r="B1123" s="1">
        <v>44203</v>
      </c>
      <c r="C1123" t="s">
        <v>161</v>
      </c>
      <c r="D1123" t="s">
        <v>361</v>
      </c>
      <c r="E1123" t="s">
        <v>113</v>
      </c>
      <c r="F1123" t="s">
        <v>85</v>
      </c>
      <c r="G1123" s="45">
        <v>1.06</v>
      </c>
      <c r="H1123" s="196">
        <v>100</v>
      </c>
      <c r="I1123" s="196">
        <v>100</v>
      </c>
      <c r="J1123" s="196">
        <v>5.84</v>
      </c>
      <c r="K1123" s="196">
        <v>488</v>
      </c>
      <c r="L1123" t="s">
        <v>77</v>
      </c>
      <c r="M1123" s="44"/>
      <c r="N1123" s="1"/>
      <c r="O1123"/>
      <c r="P1123"/>
      <c r="Q1123" s="44"/>
      <c r="R1123" s="1"/>
      <c r="S1123"/>
      <c r="T1123"/>
    </row>
    <row r="1124" spans="1:20" ht="14.4" x14ac:dyDescent="0.3">
      <c r="A1124">
        <v>1115</v>
      </c>
      <c r="B1124" s="1">
        <v>44203</v>
      </c>
      <c r="C1124" t="s">
        <v>353</v>
      </c>
      <c r="D1124" t="s">
        <v>362</v>
      </c>
      <c r="E1124" t="s">
        <v>381</v>
      </c>
      <c r="F1124" t="s">
        <v>85</v>
      </c>
      <c r="G1124" s="45">
        <v>4.5999999999999996</v>
      </c>
      <c r="H1124" s="196">
        <v>7</v>
      </c>
      <c r="I1124" s="196">
        <v>7</v>
      </c>
      <c r="J1124" s="196">
        <v>-7</v>
      </c>
      <c r="K1124" s="196">
        <v>481</v>
      </c>
      <c r="L1124" t="s">
        <v>156</v>
      </c>
      <c r="M1124" s="44"/>
      <c r="N1124" s="1"/>
      <c r="O1124"/>
      <c r="P1124"/>
      <c r="Q1124" s="44"/>
      <c r="R1124" s="1"/>
      <c r="S1124"/>
      <c r="T1124"/>
    </row>
    <row r="1125" spans="1:20" ht="14.4" x14ac:dyDescent="0.3">
      <c r="A1125">
        <v>1116</v>
      </c>
      <c r="B1125" s="1">
        <v>44203</v>
      </c>
      <c r="C1125" t="s">
        <v>353</v>
      </c>
      <c r="D1125" t="s">
        <v>362</v>
      </c>
      <c r="E1125" t="s">
        <v>96</v>
      </c>
      <c r="F1125" t="s">
        <v>85</v>
      </c>
      <c r="G1125" s="45">
        <v>1.72</v>
      </c>
      <c r="H1125" s="196">
        <v>10</v>
      </c>
      <c r="I1125" s="196">
        <v>10</v>
      </c>
      <c r="J1125" s="196">
        <v>6.91</v>
      </c>
      <c r="K1125" s="196">
        <v>487.91</v>
      </c>
      <c r="L1125" t="s">
        <v>142</v>
      </c>
      <c r="M1125" s="44"/>
      <c r="N1125" s="1"/>
      <c r="O1125"/>
      <c r="P1125"/>
      <c r="Q1125" s="44"/>
      <c r="R1125" s="1"/>
      <c r="S1125"/>
      <c r="T1125"/>
    </row>
    <row r="1126" spans="1:20" ht="14.4" x14ac:dyDescent="0.3">
      <c r="A1126">
        <v>1117</v>
      </c>
      <c r="B1126" s="1">
        <v>44203</v>
      </c>
      <c r="C1126" t="s">
        <v>353</v>
      </c>
      <c r="D1126" t="s">
        <v>362</v>
      </c>
      <c r="E1126" t="s">
        <v>112</v>
      </c>
      <c r="F1126" t="s">
        <v>93</v>
      </c>
      <c r="G1126" s="45">
        <v>1.32</v>
      </c>
      <c r="H1126" s="196">
        <v>10</v>
      </c>
      <c r="I1126" s="196">
        <v>3.2</v>
      </c>
      <c r="J1126" s="196">
        <v>10</v>
      </c>
      <c r="K1126" s="196">
        <v>497.91</v>
      </c>
      <c r="L1126" t="s">
        <v>60</v>
      </c>
      <c r="M1126" s="44"/>
      <c r="N1126" s="1"/>
      <c r="O1126"/>
      <c r="P1126"/>
      <c r="Q1126" s="44"/>
      <c r="R1126" s="1"/>
      <c r="S1126"/>
      <c r="T1126"/>
    </row>
    <row r="1127" spans="1:20" ht="14.4" x14ac:dyDescent="0.3">
      <c r="A1127">
        <v>1118</v>
      </c>
      <c r="B1127" s="1">
        <v>44203</v>
      </c>
      <c r="C1127" t="s">
        <v>353</v>
      </c>
      <c r="D1127" t="s">
        <v>362</v>
      </c>
      <c r="E1127" t="s">
        <v>99</v>
      </c>
      <c r="F1127" t="s">
        <v>85</v>
      </c>
      <c r="G1127" s="45">
        <v>2.14</v>
      </c>
      <c r="H1127" s="196">
        <v>120</v>
      </c>
      <c r="I1127" s="196">
        <v>120</v>
      </c>
      <c r="J1127" s="196">
        <v>136.80000000000001</v>
      </c>
      <c r="K1127" s="196">
        <v>634.71</v>
      </c>
      <c r="L1127" t="s">
        <v>60</v>
      </c>
      <c r="M1127" s="44"/>
      <c r="N1127" s="1"/>
      <c r="O1127"/>
      <c r="P1127"/>
      <c r="Q1127" s="44"/>
      <c r="R1127" s="1"/>
      <c r="S1127"/>
      <c r="T1127"/>
    </row>
    <row r="1128" spans="1:20" ht="14.4" x14ac:dyDescent="0.3">
      <c r="A1128">
        <v>1119</v>
      </c>
      <c r="B1128" s="1">
        <v>44203</v>
      </c>
      <c r="C1128" t="s">
        <v>353</v>
      </c>
      <c r="D1128" t="s">
        <v>362</v>
      </c>
      <c r="E1128" t="s">
        <v>99</v>
      </c>
      <c r="F1128" t="s">
        <v>85</v>
      </c>
      <c r="G1128" s="45">
        <v>3.9</v>
      </c>
      <c r="H1128" s="196">
        <v>7</v>
      </c>
      <c r="I1128" s="196">
        <v>7</v>
      </c>
      <c r="J1128" s="196">
        <v>20.3</v>
      </c>
      <c r="K1128" s="196">
        <v>655.01</v>
      </c>
      <c r="L1128" t="s">
        <v>60</v>
      </c>
      <c r="M1128" s="44"/>
      <c r="N1128" s="1"/>
      <c r="O1128"/>
      <c r="P1128"/>
      <c r="Q1128" s="44"/>
      <c r="R1128" s="1"/>
      <c r="S1128"/>
      <c r="T1128"/>
    </row>
    <row r="1129" spans="1:20" ht="14.4" x14ac:dyDescent="0.3">
      <c r="A1129">
        <v>1120</v>
      </c>
      <c r="B1129" s="1">
        <v>44203</v>
      </c>
      <c r="C1129" t="s">
        <v>353</v>
      </c>
      <c r="D1129" t="s">
        <v>362</v>
      </c>
      <c r="E1129" t="s">
        <v>95</v>
      </c>
      <c r="F1129" t="s">
        <v>85</v>
      </c>
      <c r="G1129" s="45">
        <v>1.33</v>
      </c>
      <c r="H1129" s="196">
        <v>30</v>
      </c>
      <c r="I1129" s="196">
        <v>30</v>
      </c>
      <c r="J1129" s="196">
        <v>-30</v>
      </c>
      <c r="K1129" s="196">
        <v>625.01</v>
      </c>
      <c r="L1129" t="s">
        <v>60</v>
      </c>
      <c r="M1129" s="44"/>
      <c r="N1129" s="1"/>
      <c r="O1129"/>
      <c r="P1129"/>
      <c r="Q1129" s="44"/>
      <c r="R1129" s="1"/>
      <c r="S1129"/>
      <c r="T1129"/>
    </row>
    <row r="1130" spans="1:20" ht="14.4" x14ac:dyDescent="0.3">
      <c r="A1130">
        <v>1121</v>
      </c>
      <c r="B1130" s="1">
        <v>44203</v>
      </c>
      <c r="C1130" t="s">
        <v>353</v>
      </c>
      <c r="D1130" t="s">
        <v>362</v>
      </c>
      <c r="E1130" t="s">
        <v>112</v>
      </c>
      <c r="F1130" t="s">
        <v>93</v>
      </c>
      <c r="G1130" s="45">
        <v>1.19</v>
      </c>
      <c r="H1130" s="196">
        <v>30</v>
      </c>
      <c r="I1130" s="196">
        <v>5.7</v>
      </c>
      <c r="J1130" s="196">
        <v>30</v>
      </c>
      <c r="K1130" s="196">
        <v>655.01</v>
      </c>
      <c r="L1130" t="s">
        <v>60</v>
      </c>
      <c r="M1130" s="44"/>
      <c r="N1130" s="1"/>
      <c r="O1130"/>
      <c r="P1130"/>
      <c r="Q1130" s="44"/>
      <c r="R1130" s="1"/>
      <c r="S1130"/>
      <c r="T1130"/>
    </row>
    <row r="1131" spans="1:20" ht="14.4" x14ac:dyDescent="0.3">
      <c r="A1131">
        <v>1122</v>
      </c>
      <c r="B1131" s="1">
        <v>44203</v>
      </c>
      <c r="C1131" t="s">
        <v>353</v>
      </c>
      <c r="D1131" t="s">
        <v>362</v>
      </c>
      <c r="E1131" t="s">
        <v>95</v>
      </c>
      <c r="F1131" t="s">
        <v>85</v>
      </c>
      <c r="G1131" s="45">
        <v>1.1399999999999999</v>
      </c>
      <c r="H1131" s="196">
        <v>100</v>
      </c>
      <c r="I1131" s="196">
        <v>100</v>
      </c>
      <c r="J1131" s="196">
        <v>-100</v>
      </c>
      <c r="K1131" s="196">
        <v>555.01</v>
      </c>
      <c r="L1131" t="s">
        <v>60</v>
      </c>
      <c r="M1131" s="44"/>
      <c r="N1131" s="1"/>
      <c r="O1131"/>
      <c r="P1131"/>
      <c r="Q1131" s="44"/>
      <c r="R1131" s="1"/>
      <c r="S1131"/>
      <c r="T1131"/>
    </row>
    <row r="1132" spans="1:20" ht="14.4" x14ac:dyDescent="0.3">
      <c r="A1132">
        <v>1123</v>
      </c>
      <c r="B1132" s="1">
        <v>44203</v>
      </c>
      <c r="C1132" t="s">
        <v>353</v>
      </c>
      <c r="D1132" t="s">
        <v>362</v>
      </c>
      <c r="E1132" t="s">
        <v>95</v>
      </c>
      <c r="F1132" t="s">
        <v>85</v>
      </c>
      <c r="G1132" s="45">
        <v>1.41</v>
      </c>
      <c r="H1132" s="196">
        <v>10</v>
      </c>
      <c r="I1132" s="196">
        <v>10</v>
      </c>
      <c r="J1132" s="196">
        <v>-12.28</v>
      </c>
      <c r="K1132" s="196">
        <v>542.73</v>
      </c>
      <c r="L1132" t="s">
        <v>60</v>
      </c>
      <c r="M1132" s="44"/>
      <c r="N1132" s="1"/>
      <c r="O1132"/>
      <c r="P1132"/>
      <c r="Q1132" s="44"/>
      <c r="R1132" s="1"/>
      <c r="S1132"/>
      <c r="T1132"/>
    </row>
    <row r="1133" spans="1:20" ht="14.4" x14ac:dyDescent="0.3">
      <c r="A1133">
        <v>1124</v>
      </c>
      <c r="B1133" s="1">
        <v>44203</v>
      </c>
      <c r="C1133" t="s">
        <v>353</v>
      </c>
      <c r="D1133" t="s">
        <v>362</v>
      </c>
      <c r="E1133" t="s">
        <v>126</v>
      </c>
      <c r="F1133" t="s">
        <v>85</v>
      </c>
      <c r="G1133" s="45">
        <v>1.58</v>
      </c>
      <c r="H1133" s="196">
        <v>30</v>
      </c>
      <c r="I1133" s="196">
        <v>30</v>
      </c>
      <c r="J1133" s="196">
        <v>17.399999999999999</v>
      </c>
      <c r="K1133" s="196">
        <v>560.13</v>
      </c>
      <c r="L1133" t="s">
        <v>77</v>
      </c>
      <c r="M1133" s="44"/>
      <c r="N1133" s="1"/>
      <c r="O1133"/>
      <c r="P1133"/>
      <c r="Q1133" s="44"/>
      <c r="R1133" s="1"/>
      <c r="S1133"/>
      <c r="T1133"/>
    </row>
    <row r="1134" spans="1:20" ht="14.4" x14ac:dyDescent="0.3">
      <c r="A1134">
        <v>1125</v>
      </c>
      <c r="B1134" s="1">
        <v>44203</v>
      </c>
      <c r="C1134" t="s">
        <v>353</v>
      </c>
      <c r="D1134" t="s">
        <v>362</v>
      </c>
      <c r="E1134" t="s">
        <v>382</v>
      </c>
      <c r="F1134" t="s">
        <v>93</v>
      </c>
      <c r="G1134" s="45">
        <v>1.22</v>
      </c>
      <c r="H1134" s="196">
        <v>37.92</v>
      </c>
      <c r="I1134" s="196">
        <v>8.34</v>
      </c>
      <c r="J1134" s="196">
        <v>-8.6999999999999993</v>
      </c>
      <c r="K1134" s="196">
        <v>551.42999999999995</v>
      </c>
      <c r="L1134" t="s">
        <v>77</v>
      </c>
      <c r="M1134" s="44"/>
      <c r="N1134" s="1"/>
      <c r="O1134"/>
      <c r="P1134"/>
      <c r="Q1134" s="44"/>
      <c r="R1134" s="1"/>
      <c r="S1134"/>
      <c r="T1134"/>
    </row>
    <row r="1135" spans="1:20" ht="14.4" x14ac:dyDescent="0.3">
      <c r="A1135">
        <v>1126</v>
      </c>
      <c r="B1135" s="1">
        <v>44203</v>
      </c>
      <c r="C1135" t="s">
        <v>353</v>
      </c>
      <c r="D1135" t="s">
        <v>362</v>
      </c>
      <c r="E1135" t="s">
        <v>272</v>
      </c>
      <c r="F1135" t="s">
        <v>93</v>
      </c>
      <c r="G1135" s="45">
        <v>1.28</v>
      </c>
      <c r="H1135" s="196">
        <v>10.66</v>
      </c>
      <c r="I1135" s="196">
        <v>2.98</v>
      </c>
      <c r="J1135" s="196">
        <v>-2.98</v>
      </c>
      <c r="K1135" s="196">
        <v>548.45000000000005</v>
      </c>
      <c r="L1135" t="s">
        <v>79</v>
      </c>
      <c r="M1135" s="44"/>
      <c r="N1135" s="1"/>
      <c r="O1135"/>
      <c r="P1135"/>
      <c r="Q1135" s="44"/>
      <c r="R1135" s="1"/>
      <c r="S1135"/>
      <c r="T1135"/>
    </row>
    <row r="1136" spans="1:20" ht="14.4" x14ac:dyDescent="0.3">
      <c r="A1136">
        <v>1127</v>
      </c>
      <c r="B1136" s="1">
        <v>44203</v>
      </c>
      <c r="C1136" t="s">
        <v>353</v>
      </c>
      <c r="D1136" t="s">
        <v>362</v>
      </c>
      <c r="E1136" t="s">
        <v>173</v>
      </c>
      <c r="F1136" t="s">
        <v>85</v>
      </c>
      <c r="G1136" s="45">
        <v>1.95</v>
      </c>
      <c r="H1136" s="196">
        <v>7</v>
      </c>
      <c r="I1136" s="196">
        <v>7</v>
      </c>
      <c r="J1136" s="196">
        <v>6.5</v>
      </c>
      <c r="K1136" s="196">
        <v>554.95000000000005</v>
      </c>
      <c r="L1136" t="s">
        <v>79</v>
      </c>
      <c r="M1136" s="44"/>
      <c r="N1136" s="1"/>
      <c r="O1136"/>
      <c r="P1136"/>
      <c r="Q1136" s="44"/>
      <c r="R1136" s="1"/>
      <c r="S1136"/>
      <c r="T1136"/>
    </row>
    <row r="1137" spans="1:20" ht="14.4" x14ac:dyDescent="0.3">
      <c r="A1137">
        <v>1128</v>
      </c>
      <c r="B1137" s="1">
        <v>44203</v>
      </c>
      <c r="C1137" t="s">
        <v>353</v>
      </c>
      <c r="D1137" t="s">
        <v>362</v>
      </c>
      <c r="E1137" t="s">
        <v>307</v>
      </c>
      <c r="F1137" t="s">
        <v>85</v>
      </c>
      <c r="G1137" s="45">
        <v>2.17</v>
      </c>
      <c r="H1137" s="196">
        <v>7</v>
      </c>
      <c r="I1137" s="196">
        <v>7</v>
      </c>
      <c r="J1137" s="196">
        <v>8.16</v>
      </c>
      <c r="K1137" s="196">
        <v>563.11</v>
      </c>
      <c r="L1137" t="s">
        <v>111</v>
      </c>
      <c r="M1137" s="44"/>
      <c r="N1137" s="1"/>
      <c r="O1137"/>
      <c r="P1137"/>
      <c r="Q1137" s="44"/>
      <c r="R1137" s="1"/>
      <c r="S1137"/>
      <c r="T1137"/>
    </row>
    <row r="1138" spans="1:20" ht="14.4" x14ac:dyDescent="0.3">
      <c r="A1138">
        <v>1129</v>
      </c>
      <c r="B1138" s="1">
        <v>44203</v>
      </c>
      <c r="C1138" t="s">
        <v>353</v>
      </c>
      <c r="D1138" t="s">
        <v>362</v>
      </c>
      <c r="E1138" t="s">
        <v>383</v>
      </c>
      <c r="F1138" t="s">
        <v>93</v>
      </c>
      <c r="G1138" s="45">
        <v>1.5</v>
      </c>
      <c r="H1138" s="196">
        <v>10.1</v>
      </c>
      <c r="I1138" s="196">
        <v>5.05</v>
      </c>
      <c r="J1138" s="196">
        <v>-5.17</v>
      </c>
      <c r="K1138" s="196">
        <v>557.94000000000005</v>
      </c>
      <c r="L1138" t="s">
        <v>111</v>
      </c>
      <c r="M1138" s="44"/>
      <c r="N1138" s="1"/>
      <c r="O1138"/>
      <c r="P1138"/>
      <c r="Q1138" s="44"/>
      <c r="R1138" s="1"/>
      <c r="S1138"/>
      <c r="T1138"/>
    </row>
    <row r="1139" spans="1:20" ht="14.4" x14ac:dyDescent="0.3">
      <c r="A1139">
        <v>1130</v>
      </c>
      <c r="B1139" s="1">
        <v>44203</v>
      </c>
      <c r="C1139" t="s">
        <v>353</v>
      </c>
      <c r="D1139" t="s">
        <v>362</v>
      </c>
      <c r="E1139" t="s">
        <v>384</v>
      </c>
      <c r="F1139" t="s">
        <v>85</v>
      </c>
      <c r="G1139" s="45">
        <v>3</v>
      </c>
      <c r="H1139" s="196">
        <v>7</v>
      </c>
      <c r="I1139" s="196">
        <v>7</v>
      </c>
      <c r="J1139" s="196">
        <v>-7</v>
      </c>
      <c r="K1139" s="196">
        <v>550.94000000000005</v>
      </c>
      <c r="L1139" t="s">
        <v>124</v>
      </c>
      <c r="M1139" s="44"/>
      <c r="N1139" s="1"/>
      <c r="O1139"/>
      <c r="P1139"/>
      <c r="Q1139" s="44"/>
      <c r="R1139" s="1"/>
      <c r="S1139"/>
      <c r="T1139"/>
    </row>
    <row r="1140" spans="1:20" ht="14.4" x14ac:dyDescent="0.3">
      <c r="A1140">
        <v>1131</v>
      </c>
      <c r="B1140" s="1">
        <v>44203</v>
      </c>
      <c r="C1140" t="s">
        <v>353</v>
      </c>
      <c r="D1140" t="s">
        <v>362</v>
      </c>
      <c r="E1140" t="s">
        <v>385</v>
      </c>
      <c r="F1140" t="s">
        <v>85</v>
      </c>
      <c r="G1140" s="45">
        <v>1.74</v>
      </c>
      <c r="H1140" s="196">
        <v>12.35</v>
      </c>
      <c r="I1140" s="196">
        <v>12.35</v>
      </c>
      <c r="J1140" s="196">
        <v>9.0500000000000007</v>
      </c>
      <c r="K1140" s="196">
        <v>559.99</v>
      </c>
      <c r="L1140" t="s">
        <v>124</v>
      </c>
      <c r="M1140" s="44"/>
      <c r="N1140" s="1"/>
      <c r="O1140"/>
      <c r="P1140"/>
      <c r="Q1140" s="44"/>
      <c r="R1140" s="1"/>
      <c r="S1140"/>
      <c r="T1140"/>
    </row>
    <row r="1141" spans="1:20" ht="14.4" x14ac:dyDescent="0.3">
      <c r="A1141">
        <v>1132</v>
      </c>
      <c r="B1141" s="1">
        <v>44203</v>
      </c>
      <c r="C1141" t="s">
        <v>189</v>
      </c>
      <c r="D1141" t="s">
        <v>363</v>
      </c>
      <c r="E1141" t="s">
        <v>96</v>
      </c>
      <c r="F1141" t="s">
        <v>85</v>
      </c>
      <c r="G1141" s="45">
        <v>1.1100000000000001</v>
      </c>
      <c r="H1141" s="196">
        <v>20</v>
      </c>
      <c r="I1141" s="196">
        <v>20</v>
      </c>
      <c r="J1141" s="196">
        <v>2.11</v>
      </c>
      <c r="K1141" s="196">
        <v>562.1</v>
      </c>
      <c r="L1141" t="s">
        <v>73</v>
      </c>
      <c r="M1141" s="44"/>
      <c r="N1141" s="1"/>
      <c r="O1141"/>
      <c r="P1141"/>
      <c r="Q1141" s="44"/>
      <c r="R1141" s="1"/>
      <c r="S1141"/>
      <c r="T1141"/>
    </row>
    <row r="1142" spans="1:20" ht="14.4" x14ac:dyDescent="0.3">
      <c r="A1142">
        <v>1133</v>
      </c>
      <c r="B1142" s="1">
        <v>44203</v>
      </c>
      <c r="C1142" t="s">
        <v>354</v>
      </c>
      <c r="D1142" t="s">
        <v>364</v>
      </c>
      <c r="E1142" t="s">
        <v>99</v>
      </c>
      <c r="F1142" t="s">
        <v>85</v>
      </c>
      <c r="G1142" s="45">
        <v>1.5</v>
      </c>
      <c r="H1142" s="196">
        <v>25</v>
      </c>
      <c r="I1142" s="196">
        <v>25</v>
      </c>
      <c r="J1142" s="196">
        <v>12.5</v>
      </c>
      <c r="K1142" s="196">
        <v>574.6</v>
      </c>
      <c r="L1142" t="s">
        <v>60</v>
      </c>
      <c r="M1142" s="44"/>
      <c r="N1142" s="1"/>
      <c r="O1142"/>
      <c r="P1142"/>
      <c r="Q1142" s="44"/>
      <c r="R1142" s="1"/>
      <c r="S1142"/>
      <c r="T1142"/>
    </row>
    <row r="1143" spans="1:20" ht="14.4" x14ac:dyDescent="0.3">
      <c r="A1143">
        <v>1134</v>
      </c>
      <c r="B1143" s="1">
        <v>44203</v>
      </c>
      <c r="C1143" t="s">
        <v>354</v>
      </c>
      <c r="D1143" t="s">
        <v>364</v>
      </c>
      <c r="E1143" t="s">
        <v>99</v>
      </c>
      <c r="F1143" t="s">
        <v>85</v>
      </c>
      <c r="G1143" s="45">
        <v>1.53</v>
      </c>
      <c r="H1143" s="196">
        <v>22</v>
      </c>
      <c r="I1143" s="196">
        <v>22</v>
      </c>
      <c r="J1143" s="196">
        <v>11.56</v>
      </c>
      <c r="K1143" s="196">
        <v>586.16</v>
      </c>
      <c r="L1143" t="s">
        <v>60</v>
      </c>
      <c r="M1143" s="44"/>
      <c r="N1143" s="1"/>
      <c r="O1143"/>
      <c r="P1143"/>
      <c r="Q1143" s="44"/>
      <c r="R1143" s="1"/>
      <c r="S1143"/>
      <c r="T1143"/>
    </row>
    <row r="1144" spans="1:20" ht="14.4" x14ac:dyDescent="0.3">
      <c r="A1144">
        <v>1135</v>
      </c>
      <c r="B1144" s="1">
        <v>44203</v>
      </c>
      <c r="C1144" t="s">
        <v>354</v>
      </c>
      <c r="D1144" t="s">
        <v>364</v>
      </c>
      <c r="E1144" t="s">
        <v>386</v>
      </c>
      <c r="F1144" t="s">
        <v>85</v>
      </c>
      <c r="G1144" s="45">
        <v>3.4</v>
      </c>
      <c r="H1144" s="196">
        <v>11.53</v>
      </c>
      <c r="I1144" s="196">
        <v>11.53</v>
      </c>
      <c r="J1144" s="196">
        <v>-12.03</v>
      </c>
      <c r="K1144" s="196">
        <v>574.13</v>
      </c>
      <c r="L1144" t="s">
        <v>60</v>
      </c>
      <c r="M1144" s="44"/>
      <c r="N1144" s="1"/>
      <c r="O1144"/>
      <c r="P1144"/>
      <c r="Q1144" s="44"/>
      <c r="R1144" s="1"/>
      <c r="S1144"/>
      <c r="T1144"/>
    </row>
    <row r="1145" spans="1:20" ht="14.4" x14ac:dyDescent="0.3">
      <c r="A1145">
        <v>1136</v>
      </c>
      <c r="B1145" s="1">
        <v>44203</v>
      </c>
      <c r="C1145" t="s">
        <v>354</v>
      </c>
      <c r="D1145" t="s">
        <v>364</v>
      </c>
      <c r="E1145" t="s">
        <v>97</v>
      </c>
      <c r="F1145" t="s">
        <v>85</v>
      </c>
      <c r="G1145" s="45">
        <v>2</v>
      </c>
      <c r="H1145" s="196">
        <v>10</v>
      </c>
      <c r="I1145" s="196">
        <v>10</v>
      </c>
      <c r="J1145" s="196">
        <v>-10</v>
      </c>
      <c r="K1145" s="196">
        <v>564.13</v>
      </c>
      <c r="L1145" t="s">
        <v>79</v>
      </c>
      <c r="M1145" s="44"/>
      <c r="N1145" s="1"/>
      <c r="O1145"/>
      <c r="P1145"/>
      <c r="Q1145" s="44"/>
      <c r="R1145" s="1"/>
      <c r="S1145"/>
      <c r="T1145"/>
    </row>
    <row r="1146" spans="1:20" ht="14.4" x14ac:dyDescent="0.3">
      <c r="A1146">
        <v>1137</v>
      </c>
      <c r="B1146" s="1">
        <v>44203</v>
      </c>
      <c r="C1146" t="s">
        <v>354</v>
      </c>
      <c r="D1146" t="s">
        <v>364</v>
      </c>
      <c r="E1146" t="s">
        <v>387</v>
      </c>
      <c r="F1146" t="s">
        <v>85</v>
      </c>
      <c r="G1146" s="45">
        <v>2</v>
      </c>
      <c r="H1146" s="196">
        <v>10</v>
      </c>
      <c r="I1146" s="196">
        <v>10</v>
      </c>
      <c r="J1146" s="196">
        <v>10</v>
      </c>
      <c r="K1146" s="196">
        <v>574.13</v>
      </c>
      <c r="L1146" t="s">
        <v>79</v>
      </c>
      <c r="M1146" s="44"/>
      <c r="N1146" s="1"/>
      <c r="O1146"/>
      <c r="P1146"/>
      <c r="Q1146" s="44"/>
      <c r="R1146" s="1"/>
      <c r="S1146"/>
      <c r="T1146"/>
    </row>
    <row r="1147" spans="1:20" ht="14.4" x14ac:dyDescent="0.3">
      <c r="A1147">
        <v>1138</v>
      </c>
      <c r="B1147" s="1">
        <v>44203</v>
      </c>
      <c r="C1147" t="s">
        <v>354</v>
      </c>
      <c r="D1147" t="s">
        <v>364</v>
      </c>
      <c r="E1147" t="s">
        <v>388</v>
      </c>
      <c r="F1147" t="s">
        <v>85</v>
      </c>
      <c r="G1147" s="45">
        <v>2</v>
      </c>
      <c r="H1147" s="196">
        <v>10</v>
      </c>
      <c r="I1147" s="196">
        <v>10</v>
      </c>
      <c r="J1147" s="196">
        <v>10</v>
      </c>
      <c r="K1147" s="196">
        <v>584.13</v>
      </c>
      <c r="L1147" t="s">
        <v>79</v>
      </c>
      <c r="M1147" s="44"/>
      <c r="N1147" s="1"/>
      <c r="O1147"/>
      <c r="P1147"/>
      <c r="Q1147" s="44"/>
      <c r="R1147" s="1"/>
      <c r="S1147"/>
      <c r="T1147"/>
    </row>
    <row r="1148" spans="1:20" ht="14.4" x14ac:dyDescent="0.3">
      <c r="A1148">
        <v>1139</v>
      </c>
      <c r="B1148" s="1">
        <v>44203</v>
      </c>
      <c r="C1148" t="s">
        <v>354</v>
      </c>
      <c r="D1148" t="s">
        <v>364</v>
      </c>
      <c r="E1148" t="s">
        <v>387</v>
      </c>
      <c r="F1148" t="s">
        <v>85</v>
      </c>
      <c r="G1148" s="45">
        <v>2</v>
      </c>
      <c r="H1148" s="196">
        <v>10</v>
      </c>
      <c r="I1148" s="196">
        <v>10</v>
      </c>
      <c r="J1148" s="196">
        <v>-10</v>
      </c>
      <c r="K1148" s="196">
        <v>574.13</v>
      </c>
      <c r="L1148" t="s">
        <v>79</v>
      </c>
      <c r="M1148" s="44"/>
      <c r="N1148" s="1"/>
      <c r="O1148"/>
      <c r="P1148"/>
      <c r="Q1148" s="44"/>
      <c r="R1148" s="1"/>
      <c r="S1148"/>
      <c r="T1148"/>
    </row>
    <row r="1149" spans="1:20" ht="14.4" x14ac:dyDescent="0.3">
      <c r="A1149">
        <v>1140</v>
      </c>
      <c r="B1149" s="1">
        <v>44203</v>
      </c>
      <c r="C1149" t="s">
        <v>354</v>
      </c>
      <c r="D1149" t="s">
        <v>364</v>
      </c>
      <c r="E1149" t="s">
        <v>388</v>
      </c>
      <c r="F1149" t="s">
        <v>85</v>
      </c>
      <c r="G1149" s="45">
        <v>2</v>
      </c>
      <c r="H1149" s="196">
        <v>10</v>
      </c>
      <c r="I1149" s="196">
        <v>10</v>
      </c>
      <c r="J1149" s="196">
        <v>-10</v>
      </c>
      <c r="K1149" s="196">
        <v>564.13</v>
      </c>
      <c r="L1149" t="s">
        <v>79</v>
      </c>
      <c r="M1149" s="44"/>
      <c r="N1149" s="1"/>
      <c r="O1149"/>
      <c r="P1149"/>
      <c r="Q1149" s="44"/>
      <c r="R1149" s="1"/>
      <c r="S1149"/>
      <c r="T1149"/>
    </row>
    <row r="1150" spans="1:20" ht="14.4" x14ac:dyDescent="0.3">
      <c r="A1150">
        <v>1141</v>
      </c>
      <c r="B1150" s="1">
        <v>44203</v>
      </c>
      <c r="C1150" t="s">
        <v>281</v>
      </c>
      <c r="D1150" t="s">
        <v>365</v>
      </c>
      <c r="E1150" t="s">
        <v>112</v>
      </c>
      <c r="F1150" t="s">
        <v>93</v>
      </c>
      <c r="G1150" s="45">
        <v>1.07</v>
      </c>
      <c r="H1150" s="196">
        <v>20</v>
      </c>
      <c r="I1150" s="196">
        <v>1.4</v>
      </c>
      <c r="J1150" s="196">
        <v>-1.4</v>
      </c>
      <c r="K1150" s="196">
        <v>562.73</v>
      </c>
      <c r="L1150" t="s">
        <v>75</v>
      </c>
      <c r="M1150" s="44"/>
      <c r="N1150" s="1"/>
      <c r="O1150"/>
      <c r="P1150"/>
      <c r="Q1150" s="44"/>
      <c r="R1150" s="1"/>
      <c r="S1150"/>
      <c r="T1150"/>
    </row>
    <row r="1151" spans="1:20" ht="14.4" x14ac:dyDescent="0.3">
      <c r="A1151">
        <v>1142</v>
      </c>
      <c r="B1151" s="1">
        <v>44203</v>
      </c>
      <c r="C1151" t="s">
        <v>281</v>
      </c>
      <c r="D1151" t="s">
        <v>365</v>
      </c>
      <c r="E1151" t="s">
        <v>95</v>
      </c>
      <c r="F1151" t="s">
        <v>85</v>
      </c>
      <c r="G1151" s="45">
        <v>1.24</v>
      </c>
      <c r="H1151" s="196">
        <v>20</v>
      </c>
      <c r="I1151" s="196">
        <v>20</v>
      </c>
      <c r="J1151" s="196">
        <v>4.8</v>
      </c>
      <c r="K1151" s="196">
        <v>567.53</v>
      </c>
      <c r="L1151" t="s">
        <v>75</v>
      </c>
      <c r="M1151" s="44"/>
      <c r="N1151" s="1"/>
      <c r="O1151"/>
      <c r="P1151"/>
      <c r="Q1151" s="44"/>
      <c r="R1151" s="1"/>
      <c r="S1151"/>
      <c r="T1151"/>
    </row>
    <row r="1152" spans="1:20" ht="14.4" x14ac:dyDescent="0.3">
      <c r="A1152">
        <v>1143</v>
      </c>
      <c r="B1152" s="1">
        <v>44203</v>
      </c>
      <c r="C1152" t="s">
        <v>281</v>
      </c>
      <c r="D1152" t="s">
        <v>365</v>
      </c>
      <c r="E1152" t="s">
        <v>112</v>
      </c>
      <c r="F1152" t="s">
        <v>93</v>
      </c>
      <c r="G1152" s="45">
        <v>1.06</v>
      </c>
      <c r="H1152" s="196">
        <v>100</v>
      </c>
      <c r="I1152" s="196">
        <v>6</v>
      </c>
      <c r="J1152" s="196">
        <v>-6</v>
      </c>
      <c r="K1152" s="196">
        <v>561.53</v>
      </c>
      <c r="L1152" t="s">
        <v>75</v>
      </c>
      <c r="M1152" s="44"/>
      <c r="N1152" s="1"/>
      <c r="O1152"/>
      <c r="P1152"/>
      <c r="Q1152" s="44"/>
      <c r="R1152" s="1"/>
      <c r="S1152"/>
      <c r="T1152"/>
    </row>
    <row r="1153" spans="1:20" ht="14.4" x14ac:dyDescent="0.3">
      <c r="A1153">
        <v>1144</v>
      </c>
      <c r="B1153" s="1">
        <v>44203</v>
      </c>
      <c r="C1153" t="s">
        <v>281</v>
      </c>
      <c r="D1153" t="s">
        <v>365</v>
      </c>
      <c r="E1153" t="s">
        <v>95</v>
      </c>
      <c r="F1153" t="s">
        <v>85</v>
      </c>
      <c r="G1153" s="45">
        <v>1.04</v>
      </c>
      <c r="H1153" s="196">
        <v>100</v>
      </c>
      <c r="I1153" s="196">
        <v>100</v>
      </c>
      <c r="J1153" s="196">
        <v>3.94</v>
      </c>
      <c r="K1153" s="196">
        <v>565.47</v>
      </c>
      <c r="L1153" t="s">
        <v>75</v>
      </c>
      <c r="M1153" s="44"/>
      <c r="N1153" s="1"/>
      <c r="O1153"/>
      <c r="P1153"/>
      <c r="Q1153" s="44"/>
      <c r="R1153" s="1"/>
      <c r="S1153"/>
      <c r="T1153"/>
    </row>
    <row r="1154" spans="1:20" ht="14.4" x14ac:dyDescent="0.3">
      <c r="A1154">
        <v>1145</v>
      </c>
      <c r="B1154" s="1">
        <v>44203</v>
      </c>
      <c r="C1154" t="s">
        <v>281</v>
      </c>
      <c r="D1154" t="s">
        <v>366</v>
      </c>
      <c r="E1154" t="s">
        <v>95</v>
      </c>
      <c r="F1154" t="s">
        <v>85</v>
      </c>
      <c r="G1154" s="45">
        <v>1.1399999999999999</v>
      </c>
      <c r="H1154" s="196">
        <v>20</v>
      </c>
      <c r="I1154" s="196">
        <v>20</v>
      </c>
      <c r="J1154" s="196">
        <v>2.8</v>
      </c>
      <c r="K1154" s="196">
        <v>568.27</v>
      </c>
      <c r="L1154" t="s">
        <v>60</v>
      </c>
      <c r="M1154" s="44"/>
      <c r="N1154" s="1"/>
      <c r="O1154"/>
      <c r="P1154"/>
      <c r="Q1154" s="44"/>
      <c r="R1154" s="1"/>
      <c r="S1154"/>
      <c r="T1154"/>
    </row>
    <row r="1155" spans="1:20" ht="14.4" x14ac:dyDescent="0.3">
      <c r="A1155">
        <v>1146</v>
      </c>
      <c r="B1155" s="1">
        <v>44203</v>
      </c>
      <c r="C1155" t="s">
        <v>281</v>
      </c>
      <c r="D1155" t="s">
        <v>366</v>
      </c>
      <c r="E1155" t="s">
        <v>112</v>
      </c>
      <c r="F1155" t="s">
        <v>93</v>
      </c>
      <c r="G1155" s="45">
        <v>1.1000000000000001</v>
      </c>
      <c r="H1155" s="196">
        <v>31</v>
      </c>
      <c r="I1155" s="196">
        <v>3.1</v>
      </c>
      <c r="J1155" s="196">
        <v>-3.1</v>
      </c>
      <c r="K1155" s="196">
        <v>565.16999999999996</v>
      </c>
      <c r="L1155" t="s">
        <v>60</v>
      </c>
      <c r="M1155" s="44"/>
      <c r="N1155" s="1"/>
      <c r="O1155"/>
      <c r="P1155"/>
      <c r="Q1155" s="44"/>
      <c r="R1155" s="1"/>
      <c r="S1155"/>
      <c r="T1155"/>
    </row>
    <row r="1156" spans="1:20" ht="14.4" x14ac:dyDescent="0.3">
      <c r="A1156">
        <v>1147</v>
      </c>
      <c r="B1156" s="1">
        <v>44203</v>
      </c>
      <c r="C1156" t="s">
        <v>281</v>
      </c>
      <c r="D1156" t="s">
        <v>366</v>
      </c>
      <c r="E1156" t="s">
        <v>95</v>
      </c>
      <c r="F1156" t="s">
        <v>85</v>
      </c>
      <c r="G1156" s="45">
        <v>1.1499999999999999</v>
      </c>
      <c r="H1156" s="196">
        <v>10</v>
      </c>
      <c r="I1156" s="196">
        <v>10</v>
      </c>
      <c r="J1156" s="196">
        <v>1.45</v>
      </c>
      <c r="K1156" s="196">
        <v>566.62</v>
      </c>
      <c r="L1156" t="s">
        <v>60</v>
      </c>
      <c r="M1156" s="44"/>
      <c r="N1156" s="1"/>
      <c r="O1156"/>
      <c r="P1156"/>
      <c r="Q1156" s="44"/>
      <c r="R1156" s="1"/>
      <c r="S1156"/>
      <c r="T1156"/>
    </row>
    <row r="1157" spans="1:20" ht="14.4" x14ac:dyDescent="0.3">
      <c r="A1157">
        <v>1148</v>
      </c>
      <c r="B1157" s="1">
        <v>44203</v>
      </c>
      <c r="C1157" t="s">
        <v>281</v>
      </c>
      <c r="D1157" t="s">
        <v>366</v>
      </c>
      <c r="E1157" t="s">
        <v>143</v>
      </c>
      <c r="F1157" t="s">
        <v>85</v>
      </c>
      <c r="G1157" s="45">
        <v>1.33</v>
      </c>
      <c r="H1157" s="196">
        <v>50</v>
      </c>
      <c r="I1157" s="196">
        <v>50</v>
      </c>
      <c r="J1157" s="196">
        <v>16.5</v>
      </c>
      <c r="K1157" s="196">
        <v>583.12</v>
      </c>
      <c r="L1157" t="s">
        <v>142</v>
      </c>
      <c r="M1157" s="44"/>
      <c r="N1157" s="1"/>
      <c r="O1157"/>
      <c r="P1157"/>
      <c r="Q1157" s="44"/>
      <c r="R1157" s="1"/>
      <c r="S1157"/>
      <c r="T1157"/>
    </row>
    <row r="1158" spans="1:20" ht="14.4" x14ac:dyDescent="0.3">
      <c r="A1158">
        <v>1149</v>
      </c>
      <c r="B1158" s="1">
        <v>44203</v>
      </c>
      <c r="C1158" t="s">
        <v>281</v>
      </c>
      <c r="D1158" t="s">
        <v>366</v>
      </c>
      <c r="E1158" t="s">
        <v>144</v>
      </c>
      <c r="F1158" t="s">
        <v>93</v>
      </c>
      <c r="G1158" s="45">
        <v>1.24</v>
      </c>
      <c r="H1158" s="196">
        <v>53</v>
      </c>
      <c r="I1158" s="196">
        <v>12.72</v>
      </c>
      <c r="J1158" s="196">
        <v>-12.87</v>
      </c>
      <c r="K1158" s="196">
        <v>570.25</v>
      </c>
      <c r="L1158" t="s">
        <v>142</v>
      </c>
      <c r="M1158" s="44"/>
      <c r="N1158" s="1"/>
      <c r="O1158"/>
      <c r="P1158"/>
      <c r="Q1158" s="44"/>
      <c r="R1158" s="1"/>
      <c r="S1158"/>
      <c r="T1158"/>
    </row>
    <row r="1159" spans="1:20" ht="14.4" x14ac:dyDescent="0.3">
      <c r="A1159">
        <v>1150</v>
      </c>
      <c r="B1159" s="1">
        <v>44203</v>
      </c>
      <c r="C1159" t="s">
        <v>281</v>
      </c>
      <c r="D1159" t="s">
        <v>366</v>
      </c>
      <c r="E1159" t="s">
        <v>112</v>
      </c>
      <c r="F1159" t="s">
        <v>93</v>
      </c>
      <c r="G1159" s="45">
        <v>1.06</v>
      </c>
      <c r="H1159" s="196">
        <v>104</v>
      </c>
      <c r="I1159" s="196">
        <v>6.24</v>
      </c>
      <c r="J1159" s="196">
        <v>-6.24</v>
      </c>
      <c r="K1159" s="196">
        <v>564.01</v>
      </c>
      <c r="L1159" t="s">
        <v>75</v>
      </c>
      <c r="M1159" s="44"/>
      <c r="N1159" s="1"/>
      <c r="O1159"/>
      <c r="P1159"/>
      <c r="Q1159" s="44"/>
      <c r="R1159" s="1"/>
      <c r="S1159"/>
      <c r="T1159"/>
    </row>
    <row r="1160" spans="1:20" ht="14.4" x14ac:dyDescent="0.3">
      <c r="A1160">
        <v>1151</v>
      </c>
      <c r="B1160" s="1">
        <v>44203</v>
      </c>
      <c r="C1160" t="s">
        <v>281</v>
      </c>
      <c r="D1160" t="s">
        <v>366</v>
      </c>
      <c r="E1160" t="s">
        <v>95</v>
      </c>
      <c r="F1160" t="s">
        <v>85</v>
      </c>
      <c r="G1160" s="45">
        <v>1.1100000000000001</v>
      </c>
      <c r="H1160" s="196">
        <v>100</v>
      </c>
      <c r="I1160" s="196">
        <v>100</v>
      </c>
      <c r="J1160" s="196">
        <v>10.81</v>
      </c>
      <c r="K1160" s="196">
        <v>574.82000000000005</v>
      </c>
      <c r="L1160" t="s">
        <v>75</v>
      </c>
      <c r="M1160" s="44"/>
      <c r="N1160" s="1"/>
      <c r="O1160"/>
      <c r="P1160"/>
      <c r="Q1160" s="44"/>
      <c r="R1160" s="1"/>
      <c r="S1160"/>
      <c r="T1160"/>
    </row>
    <row r="1161" spans="1:20" ht="14.4" x14ac:dyDescent="0.3">
      <c r="A1161">
        <v>1152</v>
      </c>
      <c r="B1161" s="1">
        <v>44203</v>
      </c>
      <c r="C1161" t="s">
        <v>281</v>
      </c>
      <c r="D1161" t="s">
        <v>366</v>
      </c>
      <c r="E1161" t="s">
        <v>113</v>
      </c>
      <c r="F1161" t="s">
        <v>85</v>
      </c>
      <c r="G1161" s="45">
        <v>1.03</v>
      </c>
      <c r="H1161" s="196">
        <v>50</v>
      </c>
      <c r="I1161" s="196">
        <v>50</v>
      </c>
      <c r="J1161" s="196">
        <v>1.5</v>
      </c>
      <c r="K1161" s="196">
        <v>576.32000000000005</v>
      </c>
      <c r="L1161" t="s">
        <v>77</v>
      </c>
      <c r="M1161" s="44"/>
      <c r="N1161" s="1"/>
      <c r="O1161"/>
      <c r="P1161"/>
      <c r="Q1161" s="44"/>
      <c r="R1161" s="1"/>
      <c r="S1161"/>
      <c r="T1161"/>
    </row>
    <row r="1162" spans="1:20" ht="14.4" x14ac:dyDescent="0.3">
      <c r="A1162">
        <v>1153</v>
      </c>
      <c r="B1162" s="1">
        <v>44203</v>
      </c>
      <c r="C1162" t="s">
        <v>281</v>
      </c>
      <c r="D1162" t="s">
        <v>366</v>
      </c>
      <c r="E1162" t="s">
        <v>94</v>
      </c>
      <c r="F1162" t="s">
        <v>93</v>
      </c>
      <c r="G1162" s="45">
        <v>1.02</v>
      </c>
      <c r="H1162" s="196">
        <v>50</v>
      </c>
      <c r="I1162" s="196">
        <v>1</v>
      </c>
      <c r="J1162" s="196">
        <v>-1.02</v>
      </c>
      <c r="K1162" s="196">
        <v>575.29999999999995</v>
      </c>
      <c r="L1162" t="s">
        <v>77</v>
      </c>
      <c r="M1162" s="44"/>
      <c r="N1162" s="1"/>
      <c r="O1162"/>
      <c r="P1162"/>
      <c r="Q1162" s="44"/>
      <c r="R1162" s="1"/>
      <c r="S1162"/>
      <c r="T1162"/>
    </row>
    <row r="1163" spans="1:20" ht="14.4" x14ac:dyDescent="0.3">
      <c r="A1163">
        <v>1154</v>
      </c>
      <c r="B1163" s="1">
        <v>44203</v>
      </c>
      <c r="C1163" t="s">
        <v>170</v>
      </c>
      <c r="D1163" t="s">
        <v>367</v>
      </c>
      <c r="E1163" t="s">
        <v>99</v>
      </c>
      <c r="F1163" t="s">
        <v>85</v>
      </c>
      <c r="G1163" s="45">
        <v>1.94</v>
      </c>
      <c r="H1163" s="196">
        <v>7</v>
      </c>
      <c r="I1163" s="196">
        <v>7</v>
      </c>
      <c r="J1163" s="196">
        <v>6.32</v>
      </c>
      <c r="K1163" s="196">
        <v>581.62</v>
      </c>
      <c r="L1163" t="s">
        <v>75</v>
      </c>
      <c r="M1163" s="44"/>
      <c r="N1163" s="1"/>
      <c r="O1163"/>
      <c r="P1163"/>
      <c r="Q1163" s="44"/>
      <c r="R1163" s="1"/>
      <c r="S1163"/>
      <c r="T1163"/>
    </row>
    <row r="1164" spans="1:20" ht="14.4" x14ac:dyDescent="0.3">
      <c r="A1164">
        <v>1155</v>
      </c>
      <c r="B1164" s="1">
        <v>44203</v>
      </c>
      <c r="C1164" t="s">
        <v>283</v>
      </c>
      <c r="D1164" t="s">
        <v>368</v>
      </c>
      <c r="E1164" t="s">
        <v>148</v>
      </c>
      <c r="F1164" t="s">
        <v>93</v>
      </c>
      <c r="G1164" s="45">
        <v>1.17</v>
      </c>
      <c r="H1164" s="196">
        <v>123.93</v>
      </c>
      <c r="I1164" s="196">
        <v>21.07</v>
      </c>
      <c r="J1164" s="196">
        <v>-21.07</v>
      </c>
      <c r="K1164" s="196">
        <v>560.54999999999995</v>
      </c>
      <c r="L1164" t="s">
        <v>142</v>
      </c>
      <c r="M1164" s="44"/>
      <c r="N1164" s="1"/>
      <c r="O1164"/>
      <c r="P1164"/>
      <c r="Q1164" s="44"/>
      <c r="R1164" s="1"/>
      <c r="S1164"/>
      <c r="T1164"/>
    </row>
    <row r="1165" spans="1:20" ht="14.4" x14ac:dyDescent="0.3">
      <c r="A1165">
        <v>1156</v>
      </c>
      <c r="B1165" s="1">
        <v>44203</v>
      </c>
      <c r="C1165" t="s">
        <v>283</v>
      </c>
      <c r="D1165" t="s">
        <v>368</v>
      </c>
      <c r="E1165" t="s">
        <v>143</v>
      </c>
      <c r="F1165" t="s">
        <v>85</v>
      </c>
      <c r="G1165" s="45">
        <v>1.2</v>
      </c>
      <c r="H1165" s="196">
        <v>20</v>
      </c>
      <c r="I1165" s="196">
        <v>20</v>
      </c>
      <c r="J1165" s="196">
        <v>4</v>
      </c>
      <c r="K1165" s="196">
        <v>564.54999999999995</v>
      </c>
      <c r="L1165" t="s">
        <v>142</v>
      </c>
      <c r="M1165" s="44"/>
      <c r="N1165" s="1"/>
      <c r="O1165"/>
      <c r="P1165"/>
      <c r="Q1165" s="44"/>
      <c r="R1165" s="1"/>
      <c r="S1165"/>
      <c r="T1165"/>
    </row>
    <row r="1166" spans="1:20" ht="14.4" x14ac:dyDescent="0.3">
      <c r="A1166">
        <v>1157</v>
      </c>
      <c r="B1166" s="1">
        <v>44203</v>
      </c>
      <c r="C1166" t="s">
        <v>283</v>
      </c>
      <c r="D1166" t="s">
        <v>368</v>
      </c>
      <c r="E1166" t="s">
        <v>143</v>
      </c>
      <c r="F1166" t="s">
        <v>85</v>
      </c>
      <c r="G1166" s="45">
        <v>1.21</v>
      </c>
      <c r="H1166" s="196">
        <v>100</v>
      </c>
      <c r="I1166" s="196">
        <v>100</v>
      </c>
      <c r="J1166" s="196">
        <v>20.84</v>
      </c>
      <c r="K1166" s="196">
        <v>585.39</v>
      </c>
      <c r="L1166" t="s">
        <v>142</v>
      </c>
      <c r="M1166" s="44"/>
      <c r="N1166" s="1"/>
      <c r="O1166"/>
      <c r="P1166"/>
      <c r="Q1166" s="44"/>
      <c r="R1166" s="1"/>
      <c r="S1166"/>
      <c r="T1166"/>
    </row>
    <row r="1167" spans="1:20" ht="14.4" x14ac:dyDescent="0.3">
      <c r="A1167">
        <v>1158</v>
      </c>
      <c r="B1167" s="1">
        <v>44203</v>
      </c>
      <c r="C1167" t="s">
        <v>181</v>
      </c>
      <c r="D1167" t="s">
        <v>369</v>
      </c>
      <c r="E1167" t="s">
        <v>95</v>
      </c>
      <c r="F1167" t="s">
        <v>85</v>
      </c>
      <c r="G1167" s="45">
        <v>1.28</v>
      </c>
      <c r="H1167" s="196">
        <v>50</v>
      </c>
      <c r="I1167" s="196">
        <v>50</v>
      </c>
      <c r="J1167" s="196">
        <v>14</v>
      </c>
      <c r="K1167" s="196">
        <v>599.39</v>
      </c>
      <c r="L1167" t="s">
        <v>60</v>
      </c>
      <c r="M1167" s="44"/>
      <c r="N1167" s="1"/>
      <c r="O1167"/>
      <c r="P1167"/>
      <c r="Q1167" s="44"/>
      <c r="R1167" s="1"/>
      <c r="S1167"/>
      <c r="T1167"/>
    </row>
    <row r="1168" spans="1:20" ht="14.4" x14ac:dyDescent="0.3">
      <c r="A1168">
        <v>1159</v>
      </c>
      <c r="B1168" s="1">
        <v>44203</v>
      </c>
      <c r="C1168" t="s">
        <v>181</v>
      </c>
      <c r="D1168" t="s">
        <v>369</v>
      </c>
      <c r="E1168" t="s">
        <v>112</v>
      </c>
      <c r="F1168" t="s">
        <v>93</v>
      </c>
      <c r="G1168" s="45">
        <v>1.21</v>
      </c>
      <c r="H1168" s="196">
        <v>53</v>
      </c>
      <c r="I1168" s="196">
        <v>11.13</v>
      </c>
      <c r="J1168" s="196">
        <v>-11.24</v>
      </c>
      <c r="K1168" s="196">
        <v>588.15</v>
      </c>
      <c r="L1168" t="s">
        <v>60</v>
      </c>
      <c r="M1168" s="44"/>
      <c r="N1168" s="1"/>
      <c r="O1168"/>
      <c r="P1168"/>
      <c r="Q1168" s="44"/>
      <c r="R1168" s="1"/>
      <c r="S1168"/>
      <c r="T1168"/>
    </row>
    <row r="1169" spans="1:20" ht="14.4" x14ac:dyDescent="0.3">
      <c r="A1169">
        <v>1160</v>
      </c>
      <c r="B1169" s="1">
        <v>44203</v>
      </c>
      <c r="C1169" t="s">
        <v>281</v>
      </c>
      <c r="D1169" t="s">
        <v>370</v>
      </c>
      <c r="E1169" t="s">
        <v>95</v>
      </c>
      <c r="F1169" t="s">
        <v>85</v>
      </c>
      <c r="G1169" s="45">
        <v>2.58</v>
      </c>
      <c r="H1169" s="196">
        <v>7</v>
      </c>
      <c r="I1169" s="196">
        <v>7</v>
      </c>
      <c r="J1169" s="196">
        <v>-7</v>
      </c>
      <c r="K1169" s="196">
        <v>581.15</v>
      </c>
      <c r="L1169" t="s">
        <v>75</v>
      </c>
      <c r="M1169" s="44"/>
      <c r="N1169" s="1"/>
      <c r="O1169"/>
      <c r="P1169"/>
      <c r="Q1169" s="44"/>
      <c r="R1169" s="1"/>
      <c r="S1169"/>
      <c r="T1169"/>
    </row>
    <row r="1170" spans="1:20" ht="14.4" x14ac:dyDescent="0.3">
      <c r="A1170">
        <v>1161</v>
      </c>
      <c r="B1170" s="1">
        <v>44203</v>
      </c>
      <c r="C1170" t="s">
        <v>281</v>
      </c>
      <c r="D1170" t="s">
        <v>370</v>
      </c>
      <c r="E1170" t="s">
        <v>112</v>
      </c>
      <c r="F1170" t="s">
        <v>93</v>
      </c>
      <c r="G1170" s="45">
        <v>2.4</v>
      </c>
      <c r="H1170" s="196">
        <v>7</v>
      </c>
      <c r="I1170" s="196">
        <v>9.8000000000000007</v>
      </c>
      <c r="J1170" s="196">
        <v>7</v>
      </c>
      <c r="K1170" s="196">
        <v>588.15</v>
      </c>
      <c r="L1170" t="s">
        <v>75</v>
      </c>
      <c r="M1170" s="44"/>
      <c r="N1170" s="1"/>
      <c r="O1170"/>
      <c r="P1170"/>
      <c r="Q1170" s="44"/>
      <c r="R1170" s="1"/>
      <c r="S1170"/>
      <c r="T1170"/>
    </row>
    <row r="1171" spans="1:20" ht="14.4" x14ac:dyDescent="0.3">
      <c r="A1171">
        <v>1162</v>
      </c>
      <c r="B1171" s="1">
        <v>44203</v>
      </c>
      <c r="C1171" t="s">
        <v>281</v>
      </c>
      <c r="D1171" t="s">
        <v>370</v>
      </c>
      <c r="E1171" t="s">
        <v>95</v>
      </c>
      <c r="F1171" t="s">
        <v>85</v>
      </c>
      <c r="G1171" s="45">
        <v>1.34</v>
      </c>
      <c r="H1171" s="196">
        <v>10</v>
      </c>
      <c r="I1171" s="196">
        <v>10</v>
      </c>
      <c r="J1171" s="196">
        <v>-10</v>
      </c>
      <c r="K1171" s="196">
        <v>578.15</v>
      </c>
      <c r="L1171" t="s">
        <v>75</v>
      </c>
      <c r="M1171" s="44"/>
      <c r="N1171" s="1"/>
      <c r="O1171"/>
      <c r="P1171"/>
      <c r="Q1171" s="44"/>
      <c r="R1171" s="1"/>
      <c r="S1171"/>
      <c r="T1171"/>
    </row>
    <row r="1172" spans="1:20" ht="14.4" x14ac:dyDescent="0.3">
      <c r="A1172">
        <v>1163</v>
      </c>
      <c r="B1172" s="1">
        <v>44203</v>
      </c>
      <c r="C1172" t="s">
        <v>281</v>
      </c>
      <c r="D1172" t="s">
        <v>370</v>
      </c>
      <c r="E1172" t="s">
        <v>149</v>
      </c>
      <c r="F1172" t="s">
        <v>93</v>
      </c>
      <c r="G1172" s="45">
        <v>1.86</v>
      </c>
      <c r="H1172" s="196">
        <v>7.88</v>
      </c>
      <c r="I1172" s="196">
        <v>6.78</v>
      </c>
      <c r="J1172" s="196">
        <v>7.88</v>
      </c>
      <c r="K1172" s="196">
        <v>586.03</v>
      </c>
      <c r="L1172" t="s">
        <v>75</v>
      </c>
      <c r="M1172" s="44"/>
      <c r="N1172" s="1"/>
      <c r="O1172"/>
      <c r="P1172"/>
      <c r="Q1172" s="44"/>
      <c r="R1172" s="1"/>
      <c r="S1172"/>
      <c r="T1172"/>
    </row>
    <row r="1173" spans="1:20" ht="14.4" x14ac:dyDescent="0.3">
      <c r="A1173">
        <v>1164</v>
      </c>
      <c r="B1173" s="1">
        <v>44203</v>
      </c>
      <c r="C1173" t="s">
        <v>281</v>
      </c>
      <c r="D1173" t="s">
        <v>370</v>
      </c>
      <c r="E1173" t="s">
        <v>113</v>
      </c>
      <c r="F1173" t="s">
        <v>85</v>
      </c>
      <c r="G1173" s="45">
        <v>1.33</v>
      </c>
      <c r="H1173" s="196">
        <v>7</v>
      </c>
      <c r="I1173" s="196">
        <v>7</v>
      </c>
      <c r="J1173" s="196">
        <v>-7</v>
      </c>
      <c r="K1173" s="196">
        <v>579.03</v>
      </c>
      <c r="L1173" t="s">
        <v>77</v>
      </c>
      <c r="M1173" s="44"/>
      <c r="N1173" s="1"/>
      <c r="O1173"/>
      <c r="P1173"/>
      <c r="Q1173" s="44"/>
      <c r="R1173" s="1"/>
      <c r="S1173"/>
      <c r="T1173"/>
    </row>
    <row r="1174" spans="1:20" ht="14.4" x14ac:dyDescent="0.3">
      <c r="A1174">
        <v>1165</v>
      </c>
      <c r="B1174" s="1">
        <v>44203</v>
      </c>
      <c r="C1174" t="s">
        <v>281</v>
      </c>
      <c r="D1174" t="s">
        <v>370</v>
      </c>
      <c r="E1174" t="s">
        <v>113</v>
      </c>
      <c r="F1174" t="s">
        <v>85</v>
      </c>
      <c r="G1174" s="45">
        <v>1.1200000000000001</v>
      </c>
      <c r="H1174" s="196">
        <v>50</v>
      </c>
      <c r="I1174" s="196">
        <v>50</v>
      </c>
      <c r="J1174" s="196">
        <v>-50</v>
      </c>
      <c r="K1174" s="196">
        <v>529.03</v>
      </c>
      <c r="L1174" t="s">
        <v>77</v>
      </c>
      <c r="M1174" s="44"/>
      <c r="N1174" s="1"/>
      <c r="O1174"/>
      <c r="P1174"/>
      <c r="Q1174" s="44"/>
      <c r="R1174" s="1"/>
      <c r="S1174"/>
      <c r="T1174"/>
    </row>
    <row r="1175" spans="1:20" ht="14.4" x14ac:dyDescent="0.3">
      <c r="A1175">
        <v>1166</v>
      </c>
      <c r="B1175" s="1">
        <v>44203</v>
      </c>
      <c r="C1175" t="s">
        <v>281</v>
      </c>
      <c r="D1175" t="s">
        <v>370</v>
      </c>
      <c r="E1175" t="s">
        <v>113</v>
      </c>
      <c r="F1175" t="s">
        <v>85</v>
      </c>
      <c r="G1175" s="45">
        <v>1.3</v>
      </c>
      <c r="H1175" s="196">
        <v>20</v>
      </c>
      <c r="I1175" s="196">
        <v>20</v>
      </c>
      <c r="J1175" s="196">
        <v>-20</v>
      </c>
      <c r="K1175" s="196">
        <v>509.03</v>
      </c>
      <c r="L1175" t="s">
        <v>77</v>
      </c>
      <c r="M1175" s="44"/>
      <c r="N1175" s="1"/>
      <c r="O1175"/>
      <c r="P1175"/>
      <c r="Q1175" s="44"/>
      <c r="R1175" s="1"/>
      <c r="S1175"/>
      <c r="T1175"/>
    </row>
    <row r="1176" spans="1:20" ht="14.4" x14ac:dyDescent="0.3">
      <c r="A1176">
        <v>1167</v>
      </c>
      <c r="B1176" s="1">
        <v>44203</v>
      </c>
      <c r="C1176" t="s">
        <v>281</v>
      </c>
      <c r="D1176" t="s">
        <v>370</v>
      </c>
      <c r="E1176" t="s">
        <v>326</v>
      </c>
      <c r="F1176" t="s">
        <v>85</v>
      </c>
      <c r="G1176" s="45">
        <v>11</v>
      </c>
      <c r="H1176" s="196">
        <v>9.68</v>
      </c>
      <c r="I1176" s="196">
        <v>9.68</v>
      </c>
      <c r="J1176" s="196">
        <v>96.8</v>
      </c>
      <c r="K1176" s="196">
        <v>605.83000000000004</v>
      </c>
      <c r="L1176" t="s">
        <v>77</v>
      </c>
      <c r="M1176" s="44"/>
      <c r="N1176" s="1"/>
      <c r="O1176"/>
      <c r="P1176"/>
      <c r="Q1176" s="44"/>
      <c r="R1176" s="1"/>
      <c r="S1176"/>
      <c r="T1176"/>
    </row>
    <row r="1177" spans="1:20" ht="14.4" x14ac:dyDescent="0.3">
      <c r="A1177">
        <v>1168</v>
      </c>
      <c r="B1177" s="1">
        <v>44203</v>
      </c>
      <c r="C1177" t="s">
        <v>281</v>
      </c>
      <c r="D1177" t="s">
        <v>370</v>
      </c>
      <c r="E1177" t="s">
        <v>113</v>
      </c>
      <c r="F1177" t="s">
        <v>85</v>
      </c>
      <c r="G1177" s="45">
        <v>1.32</v>
      </c>
      <c r="H1177" s="196">
        <v>7</v>
      </c>
      <c r="I1177" s="196">
        <v>7</v>
      </c>
      <c r="J1177" s="196">
        <v>-7.51</v>
      </c>
      <c r="K1177" s="196">
        <v>598.32000000000005</v>
      </c>
      <c r="L1177" t="s">
        <v>77</v>
      </c>
      <c r="M1177" s="44"/>
      <c r="N1177" s="1"/>
      <c r="O1177"/>
      <c r="P1177"/>
      <c r="Q1177" s="44"/>
      <c r="R1177" s="1"/>
      <c r="S1177"/>
      <c r="T1177"/>
    </row>
    <row r="1178" spans="1:20" ht="14.4" x14ac:dyDescent="0.3">
      <c r="A1178">
        <v>1169</v>
      </c>
      <c r="B1178" s="1">
        <v>44203</v>
      </c>
      <c r="C1178" t="s">
        <v>281</v>
      </c>
      <c r="D1178" t="s">
        <v>370</v>
      </c>
      <c r="E1178" t="s">
        <v>129</v>
      </c>
      <c r="F1178" t="s">
        <v>93</v>
      </c>
      <c r="G1178" s="45">
        <v>1.18</v>
      </c>
      <c r="H1178" s="196">
        <v>10.5</v>
      </c>
      <c r="I1178" s="196">
        <v>1.89</v>
      </c>
      <c r="J1178" s="196">
        <v>-1.89</v>
      </c>
      <c r="K1178" s="196">
        <v>596.42999999999995</v>
      </c>
      <c r="L1178" t="s">
        <v>57</v>
      </c>
      <c r="M1178" s="44"/>
      <c r="N1178" s="1"/>
      <c r="O1178"/>
      <c r="P1178"/>
      <c r="Q1178" s="44"/>
      <c r="R1178" s="1"/>
      <c r="S1178"/>
      <c r="T1178"/>
    </row>
    <row r="1179" spans="1:20" ht="14.4" x14ac:dyDescent="0.3">
      <c r="A1179">
        <v>1170</v>
      </c>
      <c r="B1179" s="1">
        <v>44203</v>
      </c>
      <c r="C1179" t="s">
        <v>281</v>
      </c>
      <c r="D1179" t="s">
        <v>370</v>
      </c>
      <c r="E1179" t="s">
        <v>127</v>
      </c>
      <c r="F1179" t="s">
        <v>85</v>
      </c>
      <c r="G1179" s="45">
        <v>1.26</v>
      </c>
      <c r="H1179" s="196">
        <v>10</v>
      </c>
      <c r="I1179" s="196">
        <v>10</v>
      </c>
      <c r="J1179" s="196">
        <v>2.57</v>
      </c>
      <c r="K1179" s="196">
        <v>599</v>
      </c>
      <c r="L1179" t="s">
        <v>57</v>
      </c>
      <c r="M1179" s="44"/>
      <c r="N1179" s="1"/>
      <c r="O1179"/>
      <c r="P1179"/>
      <c r="Q1179" s="44"/>
      <c r="R1179" s="1"/>
      <c r="S1179"/>
      <c r="T1179"/>
    </row>
    <row r="1180" spans="1:20" ht="14.4" x14ac:dyDescent="0.3">
      <c r="A1180">
        <v>1171</v>
      </c>
      <c r="B1180" s="1">
        <v>44203</v>
      </c>
      <c r="C1180" t="s">
        <v>352</v>
      </c>
      <c r="D1180" t="s">
        <v>371</v>
      </c>
      <c r="E1180" t="s">
        <v>94</v>
      </c>
      <c r="F1180" t="s">
        <v>93</v>
      </c>
      <c r="G1180" s="45">
        <v>1.04</v>
      </c>
      <c r="H1180" s="196">
        <v>51</v>
      </c>
      <c r="I1180" s="196">
        <v>2.04</v>
      </c>
      <c r="J1180" s="196">
        <v>-2.04</v>
      </c>
      <c r="K1180" s="196">
        <v>596.96</v>
      </c>
      <c r="L1180" t="s">
        <v>77</v>
      </c>
      <c r="M1180" s="44"/>
      <c r="N1180" s="1"/>
      <c r="O1180"/>
      <c r="P1180"/>
      <c r="Q1180" s="44"/>
      <c r="R1180" s="1"/>
      <c r="S1180"/>
      <c r="T1180"/>
    </row>
    <row r="1181" spans="1:20" ht="14.4" x14ac:dyDescent="0.3">
      <c r="A1181">
        <v>1172</v>
      </c>
      <c r="B1181" s="1">
        <v>44203</v>
      </c>
      <c r="C1181" t="s">
        <v>352</v>
      </c>
      <c r="D1181" t="s">
        <v>371</v>
      </c>
      <c r="E1181" t="s">
        <v>113</v>
      </c>
      <c r="F1181" t="s">
        <v>85</v>
      </c>
      <c r="G1181" s="45">
        <v>1.0900000000000001</v>
      </c>
      <c r="H1181" s="196">
        <v>50</v>
      </c>
      <c r="I1181" s="196">
        <v>50</v>
      </c>
      <c r="J1181" s="196">
        <v>4.4000000000000004</v>
      </c>
      <c r="K1181" s="196">
        <v>601.36</v>
      </c>
      <c r="L1181" t="s">
        <v>77</v>
      </c>
      <c r="M1181" s="44"/>
      <c r="N1181" s="1"/>
      <c r="O1181"/>
      <c r="P1181"/>
      <c r="Q1181" s="44"/>
      <c r="R1181" s="1"/>
      <c r="S1181"/>
      <c r="T1181"/>
    </row>
    <row r="1182" spans="1:20" ht="14.4" x14ac:dyDescent="0.3">
      <c r="A1182">
        <v>1173</v>
      </c>
      <c r="B1182" s="1">
        <v>44203</v>
      </c>
      <c r="C1182" t="s">
        <v>330</v>
      </c>
      <c r="D1182" t="s">
        <v>372</v>
      </c>
      <c r="E1182" t="s">
        <v>143</v>
      </c>
      <c r="F1182" t="s">
        <v>85</v>
      </c>
      <c r="G1182" s="45">
        <v>1.19</v>
      </c>
      <c r="H1182" s="196">
        <v>38.369999999999997</v>
      </c>
      <c r="I1182" s="196">
        <v>38.369999999999997</v>
      </c>
      <c r="J1182" s="196">
        <v>7.29</v>
      </c>
      <c r="K1182" s="196">
        <v>608.65</v>
      </c>
      <c r="L1182" t="s">
        <v>73</v>
      </c>
      <c r="M1182" s="44"/>
      <c r="N1182" s="1"/>
      <c r="O1182"/>
      <c r="P1182"/>
      <c r="Q1182" s="44"/>
      <c r="R1182" s="1"/>
      <c r="S1182"/>
      <c r="T1182"/>
    </row>
    <row r="1183" spans="1:20" ht="14.4" x14ac:dyDescent="0.3">
      <c r="A1183">
        <v>1174</v>
      </c>
      <c r="B1183" s="1">
        <v>44203</v>
      </c>
      <c r="C1183" t="s">
        <v>330</v>
      </c>
      <c r="D1183" t="s">
        <v>372</v>
      </c>
      <c r="E1183" t="s">
        <v>144</v>
      </c>
      <c r="F1183" t="s">
        <v>93</v>
      </c>
      <c r="G1183" s="45">
        <v>1.1599999999999999</v>
      </c>
      <c r="H1183" s="196">
        <v>51</v>
      </c>
      <c r="I1183" s="196">
        <v>8.16</v>
      </c>
      <c r="J1183" s="196">
        <v>-8.16</v>
      </c>
      <c r="K1183" s="196">
        <v>600.49</v>
      </c>
      <c r="L1183" t="s">
        <v>73</v>
      </c>
      <c r="M1183" s="44"/>
      <c r="N1183" s="1"/>
      <c r="O1183"/>
      <c r="P1183"/>
      <c r="Q1183" s="44"/>
      <c r="R1183" s="1"/>
      <c r="S1183"/>
      <c r="T1183"/>
    </row>
    <row r="1184" spans="1:20" ht="14.4" x14ac:dyDescent="0.3">
      <c r="A1184">
        <v>1175</v>
      </c>
      <c r="B1184" s="1">
        <v>44203</v>
      </c>
      <c r="C1184" t="s">
        <v>330</v>
      </c>
      <c r="D1184" t="s">
        <v>372</v>
      </c>
      <c r="E1184" t="s">
        <v>143</v>
      </c>
      <c r="F1184" t="s">
        <v>85</v>
      </c>
      <c r="G1184" s="45">
        <v>1.2</v>
      </c>
      <c r="H1184" s="196">
        <v>11.63</v>
      </c>
      <c r="I1184" s="196">
        <v>11.63</v>
      </c>
      <c r="J1184" s="196">
        <v>2.27</v>
      </c>
      <c r="K1184" s="196">
        <v>602.76</v>
      </c>
      <c r="L1184" t="s">
        <v>73</v>
      </c>
      <c r="M1184" s="44"/>
      <c r="N1184" s="1"/>
      <c r="O1184"/>
      <c r="P1184"/>
      <c r="Q1184" s="44"/>
      <c r="R1184" s="1"/>
      <c r="S1184"/>
      <c r="T1184"/>
    </row>
    <row r="1185" spans="1:20" ht="14.4" x14ac:dyDescent="0.3">
      <c r="A1185">
        <v>1176</v>
      </c>
      <c r="B1185" s="1">
        <v>44203</v>
      </c>
      <c r="C1185" t="s">
        <v>330</v>
      </c>
      <c r="D1185" t="s">
        <v>372</v>
      </c>
      <c r="E1185" t="s">
        <v>95</v>
      </c>
      <c r="F1185" t="s">
        <v>85</v>
      </c>
      <c r="G1185" s="45">
        <v>1.04</v>
      </c>
      <c r="H1185" s="196">
        <v>14.65</v>
      </c>
      <c r="I1185" s="196">
        <v>14.65</v>
      </c>
      <c r="J1185" s="196">
        <v>0.59</v>
      </c>
      <c r="K1185" s="196">
        <v>603.35</v>
      </c>
      <c r="L1185" t="s">
        <v>75</v>
      </c>
      <c r="M1185" s="44"/>
      <c r="N1185" s="1"/>
      <c r="O1185"/>
      <c r="P1185"/>
      <c r="Q1185" s="44"/>
      <c r="R1185" s="1"/>
      <c r="S1185"/>
      <c r="T1185"/>
    </row>
    <row r="1186" spans="1:20" ht="14.4" x14ac:dyDescent="0.3">
      <c r="A1186">
        <v>1177</v>
      </c>
      <c r="B1186" s="1">
        <v>44203</v>
      </c>
      <c r="C1186" t="s">
        <v>330</v>
      </c>
      <c r="D1186" t="s">
        <v>372</v>
      </c>
      <c r="E1186" t="s">
        <v>95</v>
      </c>
      <c r="F1186" t="s">
        <v>85</v>
      </c>
      <c r="G1186" s="45">
        <v>1.05</v>
      </c>
      <c r="H1186" s="196">
        <v>5.35</v>
      </c>
      <c r="I1186" s="196">
        <v>5.35</v>
      </c>
      <c r="J1186" s="196">
        <v>0.27</v>
      </c>
      <c r="K1186" s="196">
        <v>603.62</v>
      </c>
      <c r="L1186" t="s">
        <v>75</v>
      </c>
      <c r="M1186" s="44"/>
      <c r="N1186" s="1"/>
      <c r="O1186"/>
      <c r="P1186"/>
      <c r="Q1186" s="44"/>
      <c r="R1186" s="1"/>
      <c r="S1186"/>
      <c r="T1186"/>
    </row>
    <row r="1187" spans="1:20" ht="14.4" x14ac:dyDescent="0.3">
      <c r="A1187">
        <v>1178</v>
      </c>
      <c r="B1187" s="1">
        <v>44203</v>
      </c>
      <c r="C1187" t="s">
        <v>330</v>
      </c>
      <c r="D1187" t="s">
        <v>372</v>
      </c>
      <c r="E1187" t="s">
        <v>112</v>
      </c>
      <c r="F1187" t="s">
        <v>93</v>
      </c>
      <c r="G1187" s="45">
        <v>1.02</v>
      </c>
      <c r="H1187" s="196">
        <v>20</v>
      </c>
      <c r="I1187" s="196">
        <v>0.4</v>
      </c>
      <c r="J1187" s="196">
        <v>-0.42</v>
      </c>
      <c r="K1187" s="196">
        <v>603.20000000000005</v>
      </c>
      <c r="L1187" t="s">
        <v>75</v>
      </c>
      <c r="M1187" s="44"/>
      <c r="N1187" s="1"/>
      <c r="O1187"/>
      <c r="P1187"/>
      <c r="Q1187" s="44"/>
      <c r="R1187" s="1"/>
      <c r="S1187"/>
      <c r="T1187"/>
    </row>
    <row r="1188" spans="1:20" ht="14.4" x14ac:dyDescent="0.3">
      <c r="A1188">
        <v>1179</v>
      </c>
      <c r="B1188" s="1">
        <v>44203</v>
      </c>
      <c r="C1188" t="s">
        <v>283</v>
      </c>
      <c r="D1188" t="s">
        <v>373</v>
      </c>
      <c r="E1188" t="s">
        <v>97</v>
      </c>
      <c r="F1188" t="s">
        <v>85</v>
      </c>
      <c r="G1188" s="45">
        <v>1.07</v>
      </c>
      <c r="H1188" s="196">
        <v>100</v>
      </c>
      <c r="I1188" s="196">
        <v>100</v>
      </c>
      <c r="J1188" s="196">
        <v>7.32</v>
      </c>
      <c r="K1188" s="196">
        <v>610.52</v>
      </c>
      <c r="L1188" t="s">
        <v>79</v>
      </c>
      <c r="M1188" s="44"/>
      <c r="N1188" s="1"/>
      <c r="O1188"/>
      <c r="P1188"/>
      <c r="Q1188" s="44"/>
      <c r="R1188" s="1"/>
      <c r="S1188"/>
      <c r="T1188"/>
    </row>
    <row r="1189" spans="1:20" ht="14.4" x14ac:dyDescent="0.3">
      <c r="A1189">
        <v>1180</v>
      </c>
      <c r="B1189" s="1">
        <v>44203</v>
      </c>
      <c r="C1189" t="s">
        <v>283</v>
      </c>
      <c r="D1189" t="s">
        <v>373</v>
      </c>
      <c r="E1189" t="s">
        <v>98</v>
      </c>
      <c r="F1189" t="s">
        <v>93</v>
      </c>
      <c r="G1189" s="45">
        <v>1.05</v>
      </c>
      <c r="H1189" s="196">
        <v>101</v>
      </c>
      <c r="I1189" s="196">
        <v>5.05</v>
      </c>
      <c r="J1189" s="196">
        <v>-5.14</v>
      </c>
      <c r="K1189" s="196">
        <v>605.38</v>
      </c>
      <c r="L1189" t="s">
        <v>79</v>
      </c>
      <c r="M1189" s="44"/>
      <c r="N1189" s="1"/>
      <c r="O1189"/>
      <c r="P1189"/>
      <c r="Q1189" s="44"/>
      <c r="R1189" s="1"/>
      <c r="S1189"/>
      <c r="T1189"/>
    </row>
    <row r="1190" spans="1:20" ht="14.4" x14ac:dyDescent="0.3">
      <c r="A1190">
        <v>1181</v>
      </c>
      <c r="B1190" s="1">
        <v>44203</v>
      </c>
      <c r="C1190" t="s">
        <v>349</v>
      </c>
      <c r="D1190" t="s">
        <v>374</v>
      </c>
      <c r="E1190" t="s">
        <v>114</v>
      </c>
      <c r="F1190" t="s">
        <v>93</v>
      </c>
      <c r="G1190" s="45">
        <v>1.05</v>
      </c>
      <c r="H1190" s="196">
        <v>30.2</v>
      </c>
      <c r="I1190" s="196">
        <v>1.51</v>
      </c>
      <c r="J1190" s="196">
        <v>-1.51</v>
      </c>
      <c r="K1190" s="196">
        <v>603.87</v>
      </c>
      <c r="L1190" t="s">
        <v>111</v>
      </c>
      <c r="M1190" s="44"/>
      <c r="N1190" s="1"/>
      <c r="O1190"/>
      <c r="P1190"/>
      <c r="Q1190" s="44"/>
      <c r="R1190" s="1"/>
      <c r="S1190"/>
      <c r="T1190"/>
    </row>
    <row r="1191" spans="1:20" ht="14.4" x14ac:dyDescent="0.3">
      <c r="A1191">
        <v>1182</v>
      </c>
      <c r="B1191" s="1">
        <v>44203</v>
      </c>
      <c r="C1191" t="s">
        <v>349</v>
      </c>
      <c r="D1191" t="s">
        <v>374</v>
      </c>
      <c r="E1191" t="s">
        <v>119</v>
      </c>
      <c r="F1191" t="s">
        <v>85</v>
      </c>
      <c r="G1191" s="45">
        <v>1.08</v>
      </c>
      <c r="H1191" s="196">
        <v>10</v>
      </c>
      <c r="I1191" s="196">
        <v>10</v>
      </c>
      <c r="J1191" s="196">
        <v>0.8</v>
      </c>
      <c r="K1191" s="196">
        <v>604.66999999999996</v>
      </c>
      <c r="L1191" t="s">
        <v>111</v>
      </c>
      <c r="M1191" s="44"/>
      <c r="N1191" s="1"/>
      <c r="O1191"/>
      <c r="P1191"/>
      <c r="Q1191" s="44"/>
      <c r="R1191" s="1"/>
      <c r="S1191"/>
      <c r="T1191"/>
    </row>
    <row r="1192" spans="1:20" ht="14.4" x14ac:dyDescent="0.3">
      <c r="A1192">
        <v>1183</v>
      </c>
      <c r="B1192" s="1">
        <v>44203</v>
      </c>
      <c r="C1192" t="s">
        <v>349</v>
      </c>
      <c r="D1192" t="s">
        <v>374</v>
      </c>
      <c r="E1192" t="s">
        <v>119</v>
      </c>
      <c r="F1192" t="s">
        <v>85</v>
      </c>
      <c r="G1192" s="45">
        <v>1.08</v>
      </c>
      <c r="H1192" s="196">
        <v>20</v>
      </c>
      <c r="I1192" s="196">
        <v>20</v>
      </c>
      <c r="J1192" s="196">
        <v>1.56</v>
      </c>
      <c r="K1192" s="196">
        <v>606.23</v>
      </c>
      <c r="L1192" t="s">
        <v>111</v>
      </c>
      <c r="M1192" s="44"/>
      <c r="N1192" s="1"/>
      <c r="O1192"/>
      <c r="P1192"/>
      <c r="Q1192" s="44"/>
      <c r="R1192" s="1"/>
      <c r="S1192"/>
      <c r="T1192"/>
    </row>
    <row r="1193" spans="1:20" ht="14.4" x14ac:dyDescent="0.3">
      <c r="A1193">
        <v>1184</v>
      </c>
      <c r="B1193" s="1">
        <v>44203</v>
      </c>
      <c r="C1193" t="s">
        <v>167</v>
      </c>
      <c r="D1193" t="s">
        <v>375</v>
      </c>
      <c r="E1193" t="s">
        <v>112</v>
      </c>
      <c r="F1193" t="s">
        <v>93</v>
      </c>
      <c r="G1193" s="45">
        <v>1.06</v>
      </c>
      <c r="H1193" s="196">
        <v>76</v>
      </c>
      <c r="I1193" s="196">
        <v>4.5599999999999996</v>
      </c>
      <c r="J1193" s="196">
        <v>-4.5599999999999996</v>
      </c>
      <c r="K1193" s="196">
        <v>601.66999999999996</v>
      </c>
      <c r="L1193" t="s">
        <v>60</v>
      </c>
      <c r="M1193" s="44"/>
      <c r="N1193" s="1"/>
      <c r="O1193"/>
      <c r="P1193"/>
      <c r="Q1193" s="44"/>
      <c r="R1193" s="1"/>
      <c r="S1193"/>
      <c r="T1193"/>
    </row>
    <row r="1194" spans="1:20" ht="14.4" x14ac:dyDescent="0.3">
      <c r="A1194">
        <v>1185</v>
      </c>
      <c r="B1194" s="1">
        <v>44203</v>
      </c>
      <c r="C1194" t="s">
        <v>167</v>
      </c>
      <c r="D1194" t="s">
        <v>375</v>
      </c>
      <c r="E1194" t="s">
        <v>95</v>
      </c>
      <c r="F1194" t="s">
        <v>85</v>
      </c>
      <c r="G1194" s="45">
        <v>1.0900000000000001</v>
      </c>
      <c r="H1194" s="196">
        <v>75.64</v>
      </c>
      <c r="I1194" s="196">
        <v>75.64</v>
      </c>
      <c r="J1194" s="196">
        <v>6.72</v>
      </c>
      <c r="K1194" s="196">
        <v>608.39</v>
      </c>
      <c r="L1194" t="s">
        <v>60</v>
      </c>
      <c r="M1194" s="44"/>
      <c r="N1194" s="1"/>
      <c r="O1194"/>
      <c r="P1194"/>
      <c r="Q1194" s="44"/>
      <c r="R1194" s="1"/>
      <c r="S1194"/>
      <c r="T1194"/>
    </row>
    <row r="1195" spans="1:20" ht="14.4" x14ac:dyDescent="0.3">
      <c r="A1195">
        <v>1186</v>
      </c>
      <c r="B1195" s="1">
        <v>44203</v>
      </c>
      <c r="C1195" t="s">
        <v>167</v>
      </c>
      <c r="D1195" t="s">
        <v>375</v>
      </c>
      <c r="E1195" t="s">
        <v>143</v>
      </c>
      <c r="F1195" t="s">
        <v>85</v>
      </c>
      <c r="G1195" s="45">
        <v>1.35</v>
      </c>
      <c r="H1195" s="196">
        <v>20</v>
      </c>
      <c r="I1195" s="196">
        <v>20</v>
      </c>
      <c r="J1195" s="196">
        <v>7</v>
      </c>
      <c r="K1195" s="196">
        <v>615.39</v>
      </c>
      <c r="L1195" t="s">
        <v>142</v>
      </c>
      <c r="M1195" s="44"/>
      <c r="N1195" s="1"/>
      <c r="O1195"/>
      <c r="P1195"/>
      <c r="Q1195" s="44"/>
      <c r="R1195" s="1"/>
      <c r="S1195"/>
      <c r="T1195"/>
    </row>
    <row r="1196" spans="1:20" ht="14.4" x14ac:dyDescent="0.3">
      <c r="A1196">
        <v>1187</v>
      </c>
      <c r="B1196" s="1">
        <v>44203</v>
      </c>
      <c r="C1196" t="s">
        <v>167</v>
      </c>
      <c r="D1196" t="s">
        <v>375</v>
      </c>
      <c r="E1196" t="s">
        <v>144</v>
      </c>
      <c r="F1196" t="s">
        <v>93</v>
      </c>
      <c r="G1196" s="45">
        <v>1.29</v>
      </c>
      <c r="H1196" s="196">
        <v>21</v>
      </c>
      <c r="I1196" s="196">
        <v>6.09</v>
      </c>
      <c r="J1196" s="196">
        <v>-6.13</v>
      </c>
      <c r="K1196" s="196">
        <v>609.26</v>
      </c>
      <c r="L1196" t="s">
        <v>142</v>
      </c>
      <c r="M1196" s="44"/>
      <c r="N1196" s="1"/>
      <c r="O1196"/>
      <c r="P1196"/>
      <c r="Q1196" s="44"/>
      <c r="R1196" s="1"/>
      <c r="S1196"/>
      <c r="T1196"/>
    </row>
    <row r="1197" spans="1:20" ht="14.4" x14ac:dyDescent="0.3">
      <c r="A1197">
        <v>1188</v>
      </c>
      <c r="B1197" s="1">
        <v>44203</v>
      </c>
      <c r="C1197" t="s">
        <v>167</v>
      </c>
      <c r="D1197" t="s">
        <v>375</v>
      </c>
      <c r="E1197" t="s">
        <v>96</v>
      </c>
      <c r="F1197" t="s">
        <v>85</v>
      </c>
      <c r="G1197" s="45">
        <v>1.38</v>
      </c>
      <c r="H1197" s="196">
        <v>10</v>
      </c>
      <c r="I1197" s="196">
        <v>10</v>
      </c>
      <c r="J1197" s="196">
        <v>3.65</v>
      </c>
      <c r="K1197" s="196">
        <v>612.91</v>
      </c>
      <c r="L1197" t="s">
        <v>73</v>
      </c>
      <c r="M1197" s="44"/>
      <c r="N1197" s="1"/>
      <c r="O1197"/>
      <c r="P1197"/>
      <c r="Q1197" s="44"/>
      <c r="R1197" s="1"/>
      <c r="S1197"/>
      <c r="T1197"/>
    </row>
    <row r="1198" spans="1:20" ht="14.4" x14ac:dyDescent="0.3">
      <c r="A1198">
        <v>1189</v>
      </c>
      <c r="B1198" s="1">
        <v>44204</v>
      </c>
      <c r="C1198" t="s">
        <v>160</v>
      </c>
      <c r="D1198" t="s">
        <v>396</v>
      </c>
      <c r="E1198" t="s">
        <v>98</v>
      </c>
      <c r="F1198" t="s">
        <v>93</v>
      </c>
      <c r="G1198" s="45">
        <v>1.06</v>
      </c>
      <c r="H1198" s="196">
        <v>55</v>
      </c>
      <c r="I1198" s="196">
        <v>3.3</v>
      </c>
      <c r="J1198" s="196">
        <v>-3.3</v>
      </c>
      <c r="K1198" s="196">
        <v>609.61</v>
      </c>
      <c r="L1198" t="s">
        <v>79</v>
      </c>
      <c r="M1198" s="44"/>
      <c r="N1198" s="1"/>
      <c r="O1198"/>
      <c r="P1198"/>
      <c r="Q1198" s="44"/>
      <c r="R1198" s="1"/>
      <c r="S1198"/>
      <c r="T1198"/>
    </row>
    <row r="1199" spans="1:20" ht="14.4" x14ac:dyDescent="0.3">
      <c r="A1199">
        <v>1190</v>
      </c>
      <c r="B1199" s="1">
        <v>44204</v>
      </c>
      <c r="C1199" t="s">
        <v>160</v>
      </c>
      <c r="D1199" t="s">
        <v>396</v>
      </c>
      <c r="E1199" t="s">
        <v>97</v>
      </c>
      <c r="F1199" t="s">
        <v>85</v>
      </c>
      <c r="G1199" s="45">
        <v>1.1000000000000001</v>
      </c>
      <c r="H1199" s="196">
        <v>54.77</v>
      </c>
      <c r="I1199" s="196">
        <v>54.77</v>
      </c>
      <c r="J1199" s="196">
        <v>5.39</v>
      </c>
      <c r="K1199" s="196">
        <v>615</v>
      </c>
      <c r="L1199" t="s">
        <v>79</v>
      </c>
      <c r="M1199" s="44"/>
      <c r="N1199" s="1"/>
      <c r="O1199"/>
      <c r="P1199"/>
      <c r="Q1199" s="44"/>
      <c r="R1199" s="1"/>
      <c r="S1199"/>
      <c r="T1199"/>
    </row>
    <row r="1200" spans="1:20" ht="14.4" x14ac:dyDescent="0.3">
      <c r="A1200">
        <v>1191</v>
      </c>
      <c r="B1200" s="1">
        <v>44204</v>
      </c>
      <c r="C1200" t="s">
        <v>160</v>
      </c>
      <c r="D1200" t="s">
        <v>396</v>
      </c>
      <c r="E1200" t="s">
        <v>113</v>
      </c>
      <c r="F1200" t="s">
        <v>85</v>
      </c>
      <c r="G1200" s="45">
        <v>1.33</v>
      </c>
      <c r="H1200" s="196">
        <v>16.59</v>
      </c>
      <c r="I1200" s="196">
        <v>16.59</v>
      </c>
      <c r="J1200" s="196">
        <v>5.48</v>
      </c>
      <c r="K1200" s="196">
        <v>620.48</v>
      </c>
      <c r="L1200" t="s">
        <v>77</v>
      </c>
      <c r="M1200" s="44"/>
      <c r="N1200" s="1"/>
      <c r="O1200"/>
      <c r="P1200"/>
      <c r="Q1200" s="44"/>
      <c r="R1200" s="1"/>
      <c r="S1200"/>
      <c r="T1200"/>
    </row>
    <row r="1201" spans="1:20" ht="14.4" x14ac:dyDescent="0.3">
      <c r="A1201">
        <v>1192</v>
      </c>
      <c r="B1201" s="1">
        <v>44204</v>
      </c>
      <c r="C1201" t="s">
        <v>160</v>
      </c>
      <c r="D1201" t="s">
        <v>396</v>
      </c>
      <c r="E1201" t="s">
        <v>94</v>
      </c>
      <c r="F1201" t="s">
        <v>93</v>
      </c>
      <c r="G1201" s="45">
        <v>1.22</v>
      </c>
      <c r="H1201" s="196">
        <v>20</v>
      </c>
      <c r="I1201" s="196">
        <v>4.4000000000000004</v>
      </c>
      <c r="J1201" s="196">
        <v>-4.4000000000000004</v>
      </c>
      <c r="K1201" s="196">
        <v>616.08000000000004</v>
      </c>
      <c r="L1201" t="s">
        <v>77</v>
      </c>
      <c r="M1201" s="44"/>
      <c r="N1201" s="1"/>
      <c r="O1201"/>
      <c r="P1201"/>
      <c r="Q1201" s="44"/>
      <c r="R1201" s="1"/>
      <c r="S1201"/>
      <c r="T1201"/>
    </row>
    <row r="1202" spans="1:20" ht="14.4" x14ac:dyDescent="0.3">
      <c r="A1202">
        <v>1193</v>
      </c>
      <c r="B1202" s="1">
        <v>44204</v>
      </c>
      <c r="C1202" t="s">
        <v>160</v>
      </c>
      <c r="D1202" t="s">
        <v>396</v>
      </c>
      <c r="E1202" t="s">
        <v>113</v>
      </c>
      <c r="F1202" t="s">
        <v>85</v>
      </c>
      <c r="G1202" s="45">
        <v>1.31</v>
      </c>
      <c r="H1202" s="196">
        <v>2.19</v>
      </c>
      <c r="I1202" s="196">
        <v>2.19</v>
      </c>
      <c r="J1202" s="196">
        <v>0.68</v>
      </c>
      <c r="K1202" s="196">
        <v>616.76</v>
      </c>
      <c r="L1202" t="s">
        <v>77</v>
      </c>
      <c r="M1202" s="44"/>
      <c r="N1202" s="1"/>
      <c r="O1202"/>
      <c r="P1202"/>
      <c r="Q1202" s="44"/>
      <c r="R1202" s="1"/>
      <c r="S1202"/>
      <c r="T1202"/>
    </row>
    <row r="1203" spans="1:20" ht="14.4" x14ac:dyDescent="0.3">
      <c r="A1203">
        <v>1194</v>
      </c>
      <c r="B1203" s="1">
        <v>44204</v>
      </c>
      <c r="C1203" t="s">
        <v>160</v>
      </c>
      <c r="D1203" t="s">
        <v>396</v>
      </c>
      <c r="E1203" t="s">
        <v>113</v>
      </c>
      <c r="F1203" t="s">
        <v>85</v>
      </c>
      <c r="G1203" s="45">
        <v>1.1399999999999999</v>
      </c>
      <c r="H1203" s="196">
        <v>50</v>
      </c>
      <c r="I1203" s="196">
        <v>50</v>
      </c>
      <c r="J1203" s="196">
        <v>7</v>
      </c>
      <c r="K1203" s="196">
        <v>623.76</v>
      </c>
      <c r="L1203" t="s">
        <v>77</v>
      </c>
      <c r="M1203" s="44"/>
      <c r="N1203" s="1"/>
      <c r="O1203"/>
      <c r="P1203"/>
      <c r="Q1203" s="44"/>
      <c r="R1203" s="1"/>
      <c r="S1203"/>
      <c r="T1203"/>
    </row>
    <row r="1204" spans="1:20" ht="14.4" x14ac:dyDescent="0.3">
      <c r="A1204">
        <v>1195</v>
      </c>
      <c r="B1204" s="1">
        <v>44204</v>
      </c>
      <c r="C1204" t="s">
        <v>160</v>
      </c>
      <c r="D1204" t="s">
        <v>396</v>
      </c>
      <c r="E1204" t="s">
        <v>172</v>
      </c>
      <c r="F1204" t="s">
        <v>93</v>
      </c>
      <c r="G1204" s="45">
        <v>1.02</v>
      </c>
      <c r="H1204" s="196">
        <v>60.32</v>
      </c>
      <c r="I1204" s="196">
        <v>1.21</v>
      </c>
      <c r="J1204" s="196">
        <v>-1.21</v>
      </c>
      <c r="K1204" s="196">
        <v>622.54999999999995</v>
      </c>
      <c r="L1204" t="s">
        <v>77</v>
      </c>
      <c r="M1204" s="44"/>
      <c r="N1204" s="1"/>
      <c r="O1204"/>
      <c r="P1204"/>
      <c r="Q1204" s="44"/>
      <c r="R1204" s="1"/>
      <c r="S1204"/>
      <c r="T1204"/>
    </row>
    <row r="1205" spans="1:20" ht="14.4" x14ac:dyDescent="0.3">
      <c r="A1205">
        <v>1196</v>
      </c>
      <c r="B1205" s="1">
        <v>44204</v>
      </c>
      <c r="C1205" t="s">
        <v>160</v>
      </c>
      <c r="D1205" t="s">
        <v>396</v>
      </c>
      <c r="E1205" t="s">
        <v>94</v>
      </c>
      <c r="F1205" t="s">
        <v>93</v>
      </c>
      <c r="G1205" s="45">
        <v>1.1000000000000001</v>
      </c>
      <c r="H1205" s="196">
        <v>100</v>
      </c>
      <c r="I1205" s="196">
        <v>10</v>
      </c>
      <c r="J1205" s="196">
        <v>-10</v>
      </c>
      <c r="K1205" s="196">
        <v>612.54999999999995</v>
      </c>
      <c r="L1205" t="s">
        <v>77</v>
      </c>
      <c r="M1205" s="44"/>
      <c r="N1205" s="1"/>
      <c r="O1205"/>
      <c r="P1205"/>
      <c r="Q1205" s="44"/>
      <c r="R1205" s="1"/>
      <c r="S1205"/>
      <c r="T1205"/>
    </row>
    <row r="1206" spans="1:20" ht="14.4" x14ac:dyDescent="0.3">
      <c r="A1206">
        <v>1197</v>
      </c>
      <c r="B1206" s="1">
        <v>44204</v>
      </c>
      <c r="C1206" t="s">
        <v>160</v>
      </c>
      <c r="D1206" t="s">
        <v>396</v>
      </c>
      <c r="E1206" t="s">
        <v>113</v>
      </c>
      <c r="F1206" t="s">
        <v>85</v>
      </c>
      <c r="G1206" s="45">
        <v>1.1399999999999999</v>
      </c>
      <c r="H1206" s="196">
        <v>100</v>
      </c>
      <c r="I1206" s="196">
        <v>100</v>
      </c>
      <c r="J1206" s="196">
        <v>13.54</v>
      </c>
      <c r="K1206" s="196">
        <v>626.09</v>
      </c>
      <c r="L1206" t="s">
        <v>77</v>
      </c>
      <c r="M1206" s="44"/>
      <c r="N1206" s="1"/>
      <c r="O1206"/>
      <c r="P1206"/>
      <c r="Q1206" s="44"/>
      <c r="R1206" s="1"/>
      <c r="S1206"/>
      <c r="T1206"/>
    </row>
    <row r="1207" spans="1:20" ht="14.4" x14ac:dyDescent="0.3">
      <c r="A1207">
        <v>1198</v>
      </c>
      <c r="B1207" s="1">
        <v>44204</v>
      </c>
      <c r="C1207" t="s">
        <v>160</v>
      </c>
      <c r="D1207" t="s">
        <v>396</v>
      </c>
      <c r="E1207" t="s">
        <v>112</v>
      </c>
      <c r="F1207" t="s">
        <v>93</v>
      </c>
      <c r="G1207" s="45">
        <v>1.5</v>
      </c>
      <c r="H1207" s="196">
        <v>7.5</v>
      </c>
      <c r="I1207" s="196">
        <v>3.75</v>
      </c>
      <c r="J1207" s="196">
        <v>-3.75</v>
      </c>
      <c r="K1207" s="196">
        <v>622.34</v>
      </c>
      <c r="L1207" t="s">
        <v>75</v>
      </c>
      <c r="M1207" s="44"/>
      <c r="N1207" s="1"/>
      <c r="O1207"/>
      <c r="P1207"/>
      <c r="Q1207" s="44"/>
      <c r="R1207" s="1"/>
      <c r="S1207"/>
      <c r="T1207"/>
    </row>
    <row r="1208" spans="1:20" ht="14.4" x14ac:dyDescent="0.3">
      <c r="A1208">
        <v>1199</v>
      </c>
      <c r="B1208" s="1">
        <v>44204</v>
      </c>
      <c r="C1208" t="s">
        <v>160</v>
      </c>
      <c r="D1208" t="s">
        <v>396</v>
      </c>
      <c r="E1208" t="s">
        <v>95</v>
      </c>
      <c r="F1208" t="s">
        <v>85</v>
      </c>
      <c r="G1208" s="45">
        <v>1.6</v>
      </c>
      <c r="H1208" s="196">
        <v>7</v>
      </c>
      <c r="I1208" s="196">
        <v>7</v>
      </c>
      <c r="J1208" s="196">
        <v>4.2</v>
      </c>
      <c r="K1208" s="196">
        <v>626.54</v>
      </c>
      <c r="L1208" t="s">
        <v>75</v>
      </c>
      <c r="M1208" s="44"/>
      <c r="N1208" s="1"/>
      <c r="O1208"/>
      <c r="P1208"/>
      <c r="Q1208" s="44"/>
      <c r="R1208" s="1"/>
      <c r="S1208"/>
      <c r="T1208"/>
    </row>
    <row r="1209" spans="1:20" ht="14.4" x14ac:dyDescent="0.3">
      <c r="A1209">
        <v>1200</v>
      </c>
      <c r="B1209" s="1">
        <v>44204</v>
      </c>
      <c r="C1209" t="s">
        <v>160</v>
      </c>
      <c r="D1209" t="s">
        <v>397</v>
      </c>
      <c r="E1209" t="s">
        <v>150</v>
      </c>
      <c r="F1209" t="s">
        <v>85</v>
      </c>
      <c r="G1209" s="45">
        <v>1.1000000000000001</v>
      </c>
      <c r="H1209" s="196">
        <v>7</v>
      </c>
      <c r="I1209" s="196">
        <v>7</v>
      </c>
      <c r="J1209" s="196">
        <v>0.7</v>
      </c>
      <c r="K1209" s="196">
        <v>627.24</v>
      </c>
      <c r="L1209" t="s">
        <v>350</v>
      </c>
      <c r="M1209" s="44"/>
      <c r="N1209" s="1"/>
      <c r="O1209"/>
      <c r="P1209"/>
      <c r="Q1209" s="44"/>
      <c r="R1209" s="1"/>
      <c r="S1209"/>
      <c r="T1209"/>
    </row>
    <row r="1210" spans="1:20" ht="14.4" x14ac:dyDescent="0.3">
      <c r="A1210">
        <v>1201</v>
      </c>
      <c r="B1210" s="1">
        <v>44204</v>
      </c>
      <c r="C1210" t="s">
        <v>160</v>
      </c>
      <c r="D1210" t="s">
        <v>397</v>
      </c>
      <c r="E1210" t="s">
        <v>410</v>
      </c>
      <c r="F1210" t="s">
        <v>93</v>
      </c>
      <c r="G1210" s="45">
        <v>1.07</v>
      </c>
      <c r="H1210" s="196">
        <v>7.01</v>
      </c>
      <c r="I1210" s="196">
        <v>0.49</v>
      </c>
      <c r="J1210" s="196">
        <v>-0.5</v>
      </c>
      <c r="K1210" s="196">
        <v>626.74</v>
      </c>
      <c r="L1210" t="s">
        <v>350</v>
      </c>
      <c r="M1210" s="44"/>
      <c r="N1210" s="1"/>
      <c r="O1210"/>
      <c r="P1210"/>
      <c r="Q1210" s="44"/>
      <c r="R1210" s="1"/>
      <c r="S1210"/>
      <c r="T1210"/>
    </row>
    <row r="1211" spans="1:20" ht="14.4" x14ac:dyDescent="0.3">
      <c r="A1211">
        <v>1202</v>
      </c>
      <c r="B1211" s="1">
        <v>44204</v>
      </c>
      <c r="C1211" t="s">
        <v>160</v>
      </c>
      <c r="D1211" t="s">
        <v>397</v>
      </c>
      <c r="E1211" t="s">
        <v>143</v>
      </c>
      <c r="F1211" t="s">
        <v>85</v>
      </c>
      <c r="G1211" s="45">
        <v>1.1399999999999999</v>
      </c>
      <c r="H1211" s="196">
        <v>20</v>
      </c>
      <c r="I1211" s="196">
        <v>20</v>
      </c>
      <c r="J1211" s="196">
        <v>2.8</v>
      </c>
      <c r="K1211" s="196">
        <v>629.54</v>
      </c>
      <c r="L1211" t="s">
        <v>73</v>
      </c>
      <c r="M1211" s="44"/>
      <c r="N1211" s="1"/>
      <c r="O1211"/>
      <c r="P1211"/>
      <c r="Q1211" s="44"/>
      <c r="R1211" s="1"/>
      <c r="S1211"/>
      <c r="T1211"/>
    </row>
    <row r="1212" spans="1:20" ht="14.4" x14ac:dyDescent="0.3">
      <c r="A1212">
        <v>1203</v>
      </c>
      <c r="B1212" s="1">
        <v>44204</v>
      </c>
      <c r="C1212" t="s">
        <v>160</v>
      </c>
      <c r="D1212" t="s">
        <v>397</v>
      </c>
      <c r="E1212" t="s">
        <v>143</v>
      </c>
      <c r="F1212" t="s">
        <v>85</v>
      </c>
      <c r="G1212" s="45">
        <v>1.1499999999999999</v>
      </c>
      <c r="H1212" s="196">
        <v>28.01</v>
      </c>
      <c r="I1212" s="196">
        <v>28.01</v>
      </c>
      <c r="J1212" s="196">
        <v>4.2</v>
      </c>
      <c r="K1212" s="196">
        <v>633.74</v>
      </c>
      <c r="L1212" t="s">
        <v>73</v>
      </c>
      <c r="M1212" s="44"/>
      <c r="N1212" s="1"/>
      <c r="O1212"/>
      <c r="P1212"/>
      <c r="Q1212" s="44"/>
      <c r="R1212" s="1"/>
      <c r="S1212"/>
      <c r="T1212"/>
    </row>
    <row r="1213" spans="1:20" ht="14.4" x14ac:dyDescent="0.3">
      <c r="A1213">
        <v>1204</v>
      </c>
      <c r="B1213" s="1">
        <v>44204</v>
      </c>
      <c r="C1213" t="s">
        <v>160</v>
      </c>
      <c r="D1213" t="s">
        <v>397</v>
      </c>
      <c r="E1213" t="s">
        <v>144</v>
      </c>
      <c r="F1213" t="s">
        <v>93</v>
      </c>
      <c r="G1213" s="45">
        <v>1.06</v>
      </c>
      <c r="H1213" s="196">
        <v>73</v>
      </c>
      <c r="I1213" s="196">
        <v>4.38</v>
      </c>
      <c r="J1213" s="196">
        <v>-4.38</v>
      </c>
      <c r="K1213" s="196">
        <v>629.36</v>
      </c>
      <c r="L1213" t="s">
        <v>73</v>
      </c>
      <c r="M1213" s="44"/>
      <c r="N1213" s="1"/>
      <c r="O1213"/>
      <c r="P1213"/>
      <c r="Q1213" s="44"/>
      <c r="R1213" s="1"/>
      <c r="S1213"/>
      <c r="T1213"/>
    </row>
    <row r="1214" spans="1:20" ht="14.4" x14ac:dyDescent="0.3">
      <c r="A1214">
        <v>1205</v>
      </c>
      <c r="B1214" s="1">
        <v>44204</v>
      </c>
      <c r="C1214" t="s">
        <v>160</v>
      </c>
      <c r="D1214" t="s">
        <v>397</v>
      </c>
      <c r="E1214" t="s">
        <v>144</v>
      </c>
      <c r="F1214" t="s">
        <v>93</v>
      </c>
      <c r="G1214" s="45">
        <v>1.0900000000000001</v>
      </c>
      <c r="H1214" s="196">
        <v>50.68</v>
      </c>
      <c r="I1214" s="196">
        <v>4.5599999999999996</v>
      </c>
      <c r="J1214" s="196">
        <v>-4.5599999999999996</v>
      </c>
      <c r="K1214" s="196">
        <v>624.79999999999995</v>
      </c>
      <c r="L1214" t="s">
        <v>73</v>
      </c>
      <c r="M1214" s="44"/>
      <c r="N1214" s="1"/>
      <c r="O1214"/>
      <c r="P1214"/>
      <c r="Q1214" s="44"/>
      <c r="R1214" s="1"/>
      <c r="S1214"/>
      <c r="T1214"/>
    </row>
    <row r="1215" spans="1:20" ht="14.4" x14ac:dyDescent="0.3">
      <c r="A1215">
        <v>1206</v>
      </c>
      <c r="B1215" s="1">
        <v>44204</v>
      </c>
      <c r="C1215" t="s">
        <v>160</v>
      </c>
      <c r="D1215" t="s">
        <v>397</v>
      </c>
      <c r="E1215" t="s">
        <v>143</v>
      </c>
      <c r="F1215" t="s">
        <v>85</v>
      </c>
      <c r="G1215" s="45">
        <v>1.1200000000000001</v>
      </c>
      <c r="H1215" s="196">
        <v>71.989999999999995</v>
      </c>
      <c r="I1215" s="196">
        <v>71.989999999999995</v>
      </c>
      <c r="J1215" s="196">
        <v>8.3699999999999992</v>
      </c>
      <c r="K1215" s="196">
        <v>633.16999999999996</v>
      </c>
      <c r="L1215" t="s">
        <v>73</v>
      </c>
      <c r="M1215" s="44"/>
      <c r="N1215" s="1"/>
      <c r="O1215"/>
      <c r="P1215"/>
      <c r="Q1215" s="44"/>
      <c r="R1215" s="1"/>
      <c r="S1215"/>
      <c r="T1215"/>
    </row>
    <row r="1216" spans="1:20" ht="14.4" x14ac:dyDescent="0.3">
      <c r="A1216">
        <v>1207</v>
      </c>
      <c r="B1216" s="1">
        <v>44204</v>
      </c>
      <c r="C1216" t="s">
        <v>394</v>
      </c>
      <c r="D1216" t="s">
        <v>398</v>
      </c>
      <c r="E1216" t="s">
        <v>112</v>
      </c>
      <c r="F1216" t="s">
        <v>93</v>
      </c>
      <c r="G1216" s="45">
        <v>1.02</v>
      </c>
      <c r="H1216" s="196">
        <v>20</v>
      </c>
      <c r="I1216" s="196">
        <v>0.4</v>
      </c>
      <c r="J1216" s="196">
        <v>-0.4</v>
      </c>
      <c r="K1216" s="196">
        <v>632.77</v>
      </c>
      <c r="L1216" t="s">
        <v>60</v>
      </c>
      <c r="M1216" s="44"/>
      <c r="N1216" s="1"/>
      <c r="O1216"/>
      <c r="P1216"/>
      <c r="Q1216" s="44"/>
      <c r="R1216" s="1"/>
      <c r="S1216"/>
      <c r="T1216"/>
    </row>
    <row r="1217" spans="1:20" ht="14.4" x14ac:dyDescent="0.3">
      <c r="A1217">
        <v>1208</v>
      </c>
      <c r="B1217" s="1">
        <v>44204</v>
      </c>
      <c r="C1217" t="s">
        <v>394</v>
      </c>
      <c r="D1217" t="s">
        <v>398</v>
      </c>
      <c r="E1217" t="s">
        <v>95</v>
      </c>
      <c r="F1217" t="s">
        <v>85</v>
      </c>
      <c r="G1217" s="45">
        <v>1.07</v>
      </c>
      <c r="H1217" s="196">
        <v>20</v>
      </c>
      <c r="I1217" s="196">
        <v>20</v>
      </c>
      <c r="J1217" s="196">
        <v>1.36</v>
      </c>
      <c r="K1217" s="196">
        <v>634.13</v>
      </c>
      <c r="L1217" t="s">
        <v>60</v>
      </c>
      <c r="M1217" s="44"/>
      <c r="N1217" s="1"/>
      <c r="O1217"/>
      <c r="P1217"/>
      <c r="Q1217" s="44"/>
      <c r="R1217" s="1"/>
      <c r="S1217"/>
      <c r="T1217"/>
    </row>
    <row r="1218" spans="1:20" ht="14.4" x14ac:dyDescent="0.3">
      <c r="A1218">
        <v>1209</v>
      </c>
      <c r="B1218" s="1">
        <v>44204</v>
      </c>
      <c r="C1218" t="s">
        <v>394</v>
      </c>
      <c r="D1218" t="s">
        <v>398</v>
      </c>
      <c r="E1218" t="s">
        <v>143</v>
      </c>
      <c r="F1218" t="s">
        <v>85</v>
      </c>
      <c r="G1218" s="45">
        <v>1.31</v>
      </c>
      <c r="H1218" s="196">
        <v>20</v>
      </c>
      <c r="I1218" s="196">
        <v>20</v>
      </c>
      <c r="J1218" s="196">
        <v>6.2</v>
      </c>
      <c r="K1218" s="196">
        <v>640.33000000000004</v>
      </c>
      <c r="L1218" t="s">
        <v>142</v>
      </c>
      <c r="M1218" s="44"/>
      <c r="N1218" s="1"/>
      <c r="O1218"/>
      <c r="P1218"/>
      <c r="Q1218" s="44"/>
      <c r="R1218" s="1"/>
      <c r="S1218"/>
      <c r="T1218"/>
    </row>
    <row r="1219" spans="1:20" ht="14.4" x14ac:dyDescent="0.3">
      <c r="A1219">
        <v>1210</v>
      </c>
      <c r="B1219" s="1">
        <v>44204</v>
      </c>
      <c r="C1219" t="s">
        <v>394</v>
      </c>
      <c r="D1219" t="s">
        <v>398</v>
      </c>
      <c r="E1219" t="s">
        <v>144</v>
      </c>
      <c r="F1219" t="s">
        <v>93</v>
      </c>
      <c r="G1219" s="45">
        <v>1.1299999999999999</v>
      </c>
      <c r="H1219" s="196">
        <v>23</v>
      </c>
      <c r="I1219" s="196">
        <v>2.99</v>
      </c>
      <c r="J1219" s="196">
        <v>-3.12</v>
      </c>
      <c r="K1219" s="196">
        <v>637.21</v>
      </c>
      <c r="L1219" t="s">
        <v>142</v>
      </c>
      <c r="M1219" s="44"/>
      <c r="N1219" s="1"/>
      <c r="O1219"/>
      <c r="P1219"/>
      <c r="Q1219" s="44"/>
      <c r="R1219" s="1"/>
      <c r="S1219"/>
      <c r="T1219"/>
    </row>
    <row r="1220" spans="1:20" ht="14.4" x14ac:dyDescent="0.3">
      <c r="A1220">
        <v>1211</v>
      </c>
      <c r="B1220" s="1">
        <v>44204</v>
      </c>
      <c r="C1220" t="s">
        <v>395</v>
      </c>
      <c r="D1220" t="s">
        <v>399</v>
      </c>
      <c r="E1220" t="s">
        <v>112</v>
      </c>
      <c r="F1220" t="s">
        <v>93</v>
      </c>
      <c r="G1220" s="45">
        <v>1.08</v>
      </c>
      <c r="H1220" s="196">
        <v>20</v>
      </c>
      <c r="I1220" s="196">
        <v>1.6</v>
      </c>
      <c r="J1220" s="196">
        <v>-1.6</v>
      </c>
      <c r="K1220" s="196">
        <v>635.61</v>
      </c>
      <c r="L1220" t="s">
        <v>60</v>
      </c>
      <c r="M1220" s="44"/>
      <c r="N1220" s="1"/>
      <c r="O1220"/>
      <c r="P1220"/>
      <c r="Q1220" s="44"/>
      <c r="R1220" s="1"/>
      <c r="S1220"/>
      <c r="T1220"/>
    </row>
    <row r="1221" spans="1:20" ht="14.4" x14ac:dyDescent="0.3">
      <c r="A1221">
        <v>1212</v>
      </c>
      <c r="B1221" s="1">
        <v>44204</v>
      </c>
      <c r="C1221" t="s">
        <v>395</v>
      </c>
      <c r="D1221" t="s">
        <v>399</v>
      </c>
      <c r="E1221" t="s">
        <v>95</v>
      </c>
      <c r="F1221" t="s">
        <v>85</v>
      </c>
      <c r="G1221" s="45">
        <v>1.08</v>
      </c>
      <c r="H1221" s="196">
        <v>7</v>
      </c>
      <c r="I1221" s="196">
        <v>7</v>
      </c>
      <c r="J1221" s="196">
        <v>0.56000000000000005</v>
      </c>
      <c r="K1221" s="196">
        <v>636.16999999999996</v>
      </c>
      <c r="L1221" t="s">
        <v>60</v>
      </c>
      <c r="M1221" s="44"/>
      <c r="N1221" s="1"/>
      <c r="O1221"/>
      <c r="P1221"/>
      <c r="Q1221" s="44"/>
      <c r="R1221" s="1"/>
      <c r="S1221"/>
      <c r="T1221"/>
    </row>
    <row r="1222" spans="1:20" ht="14.4" x14ac:dyDescent="0.3">
      <c r="A1222">
        <v>1213</v>
      </c>
      <c r="B1222" s="1">
        <v>44204</v>
      </c>
      <c r="C1222" t="s">
        <v>395</v>
      </c>
      <c r="D1222" t="s">
        <v>399</v>
      </c>
      <c r="E1222" t="s">
        <v>95</v>
      </c>
      <c r="F1222" t="s">
        <v>85</v>
      </c>
      <c r="G1222" s="45">
        <v>1.25</v>
      </c>
      <c r="H1222" s="196">
        <v>10</v>
      </c>
      <c r="I1222" s="196">
        <v>10</v>
      </c>
      <c r="J1222" s="196">
        <v>2.5</v>
      </c>
      <c r="K1222" s="196">
        <v>638.66999999999996</v>
      </c>
      <c r="L1222" t="s">
        <v>60</v>
      </c>
      <c r="M1222" s="44"/>
      <c r="N1222" s="1"/>
      <c r="O1222"/>
      <c r="P1222"/>
      <c r="Q1222" s="44"/>
      <c r="R1222" s="1"/>
      <c r="S1222"/>
      <c r="T1222"/>
    </row>
    <row r="1223" spans="1:20" ht="14.4" x14ac:dyDescent="0.3">
      <c r="A1223">
        <v>1214</v>
      </c>
      <c r="B1223" s="1">
        <v>44204</v>
      </c>
      <c r="C1223" t="s">
        <v>395</v>
      </c>
      <c r="D1223" t="s">
        <v>399</v>
      </c>
      <c r="E1223" t="s">
        <v>95</v>
      </c>
      <c r="F1223" t="s">
        <v>85</v>
      </c>
      <c r="G1223" s="45">
        <v>1.1299999999999999</v>
      </c>
      <c r="H1223" s="196">
        <v>20</v>
      </c>
      <c r="I1223" s="196">
        <v>20</v>
      </c>
      <c r="J1223" s="196">
        <v>2.6</v>
      </c>
      <c r="K1223" s="196">
        <v>641.27</v>
      </c>
      <c r="L1223" t="s">
        <v>60</v>
      </c>
      <c r="M1223" s="44"/>
      <c r="N1223" s="1"/>
      <c r="O1223"/>
      <c r="P1223"/>
      <c r="Q1223" s="44"/>
      <c r="R1223" s="1"/>
      <c r="S1223"/>
      <c r="T1223"/>
    </row>
    <row r="1224" spans="1:20" ht="14.4" x14ac:dyDescent="0.3">
      <c r="A1224">
        <v>1215</v>
      </c>
      <c r="B1224" s="1">
        <v>44204</v>
      </c>
      <c r="C1224" t="s">
        <v>395</v>
      </c>
      <c r="D1224" t="s">
        <v>399</v>
      </c>
      <c r="E1224" t="s">
        <v>112</v>
      </c>
      <c r="F1224" t="s">
        <v>93</v>
      </c>
      <c r="G1224" s="45">
        <v>1.1599999999999999</v>
      </c>
      <c r="H1224" s="196">
        <v>10</v>
      </c>
      <c r="I1224" s="196">
        <v>1.6</v>
      </c>
      <c r="J1224" s="196">
        <v>-1.6</v>
      </c>
      <c r="K1224" s="196">
        <v>639.66999999999996</v>
      </c>
      <c r="L1224" t="s">
        <v>60</v>
      </c>
      <c r="M1224" s="44"/>
      <c r="N1224" s="1"/>
      <c r="O1224"/>
      <c r="P1224"/>
      <c r="Q1224" s="44"/>
      <c r="R1224" s="1"/>
      <c r="S1224"/>
      <c r="T1224"/>
    </row>
    <row r="1225" spans="1:20" ht="14.4" x14ac:dyDescent="0.3">
      <c r="A1225">
        <v>1216</v>
      </c>
      <c r="B1225" s="1">
        <v>44204</v>
      </c>
      <c r="C1225" t="s">
        <v>395</v>
      </c>
      <c r="D1225" t="s">
        <v>399</v>
      </c>
      <c r="E1225" t="s">
        <v>149</v>
      </c>
      <c r="F1225" t="s">
        <v>93</v>
      </c>
      <c r="G1225" s="45">
        <v>1.08</v>
      </c>
      <c r="H1225" s="196">
        <v>8.75</v>
      </c>
      <c r="I1225" s="196">
        <v>0.7</v>
      </c>
      <c r="J1225" s="196">
        <v>-0.77</v>
      </c>
      <c r="K1225" s="196">
        <v>638.9</v>
      </c>
      <c r="L1225" t="s">
        <v>60</v>
      </c>
      <c r="M1225" s="44"/>
      <c r="N1225" s="1"/>
      <c r="O1225"/>
      <c r="P1225"/>
      <c r="Q1225" s="44"/>
      <c r="R1225" s="1"/>
      <c r="S1225"/>
      <c r="T1225"/>
    </row>
    <row r="1226" spans="1:20" ht="14.4" x14ac:dyDescent="0.3">
      <c r="A1226">
        <v>1217</v>
      </c>
      <c r="B1226" s="1">
        <v>44204</v>
      </c>
      <c r="C1226" t="s">
        <v>395</v>
      </c>
      <c r="D1226" t="s">
        <v>399</v>
      </c>
      <c r="E1226" t="s">
        <v>96</v>
      </c>
      <c r="F1226" t="s">
        <v>85</v>
      </c>
      <c r="G1226" s="45">
        <v>1.08</v>
      </c>
      <c r="H1226" s="196">
        <v>20</v>
      </c>
      <c r="I1226" s="196">
        <v>20</v>
      </c>
      <c r="J1226" s="196">
        <v>1.54</v>
      </c>
      <c r="K1226" s="196">
        <v>640.44000000000005</v>
      </c>
      <c r="L1226" t="s">
        <v>73</v>
      </c>
      <c r="M1226" s="44"/>
      <c r="N1226" s="1"/>
      <c r="O1226"/>
      <c r="P1226"/>
      <c r="Q1226" s="44"/>
      <c r="R1226" s="1"/>
      <c r="S1226"/>
      <c r="T1226"/>
    </row>
    <row r="1227" spans="1:20" ht="14.4" x14ac:dyDescent="0.3">
      <c r="A1227">
        <v>1218</v>
      </c>
      <c r="B1227" s="1">
        <v>44204</v>
      </c>
      <c r="C1227" t="s">
        <v>395</v>
      </c>
      <c r="D1227" t="s">
        <v>400</v>
      </c>
      <c r="E1227" t="s">
        <v>143</v>
      </c>
      <c r="F1227" t="s">
        <v>85</v>
      </c>
      <c r="G1227" s="45">
        <v>1.1599999999999999</v>
      </c>
      <c r="H1227" s="196">
        <v>7</v>
      </c>
      <c r="I1227" s="196">
        <v>7</v>
      </c>
      <c r="J1227" s="196">
        <v>-7</v>
      </c>
      <c r="K1227" s="196">
        <v>633.44000000000005</v>
      </c>
      <c r="L1227" t="s">
        <v>142</v>
      </c>
      <c r="M1227" s="44"/>
      <c r="N1227" s="1"/>
      <c r="O1227"/>
      <c r="P1227"/>
      <c r="Q1227" s="44"/>
      <c r="R1227" s="1"/>
      <c r="S1227"/>
      <c r="T1227"/>
    </row>
    <row r="1228" spans="1:20" ht="14.4" x14ac:dyDescent="0.3">
      <c r="A1228">
        <v>1219</v>
      </c>
      <c r="B1228" s="1">
        <v>44204</v>
      </c>
      <c r="C1228" t="s">
        <v>395</v>
      </c>
      <c r="D1228" t="s">
        <v>400</v>
      </c>
      <c r="E1228" t="s">
        <v>143</v>
      </c>
      <c r="F1228" t="s">
        <v>85</v>
      </c>
      <c r="G1228" s="45">
        <v>1.05</v>
      </c>
      <c r="H1228" s="196">
        <v>8</v>
      </c>
      <c r="I1228" s="196">
        <v>8</v>
      </c>
      <c r="J1228" s="196">
        <v>-8</v>
      </c>
      <c r="K1228" s="196">
        <v>625.44000000000005</v>
      </c>
      <c r="L1228" t="s">
        <v>142</v>
      </c>
      <c r="M1228" s="44"/>
      <c r="N1228" s="1"/>
      <c r="O1228"/>
      <c r="P1228"/>
      <c r="Q1228" s="44"/>
      <c r="R1228" s="1"/>
      <c r="S1228"/>
      <c r="T1228"/>
    </row>
    <row r="1229" spans="1:20" ht="14.4" x14ac:dyDescent="0.3">
      <c r="A1229">
        <v>1220</v>
      </c>
      <c r="B1229" s="1">
        <v>44204</v>
      </c>
      <c r="C1229" t="s">
        <v>395</v>
      </c>
      <c r="D1229" t="s">
        <v>400</v>
      </c>
      <c r="E1229" t="s">
        <v>112</v>
      </c>
      <c r="F1229" t="s">
        <v>93</v>
      </c>
      <c r="G1229" s="45">
        <v>1.03</v>
      </c>
      <c r="H1229" s="196">
        <v>40.1</v>
      </c>
      <c r="I1229" s="196">
        <v>1.2</v>
      </c>
      <c r="J1229" s="196">
        <v>-1.2</v>
      </c>
      <c r="K1229" s="196">
        <v>624.24</v>
      </c>
      <c r="L1229" t="s">
        <v>60</v>
      </c>
      <c r="M1229" s="44"/>
      <c r="N1229" s="1"/>
      <c r="O1229"/>
      <c r="P1229"/>
      <c r="Q1229" s="44"/>
      <c r="R1229" s="1"/>
      <c r="S1229"/>
      <c r="T1229"/>
    </row>
    <row r="1230" spans="1:20" ht="14.4" x14ac:dyDescent="0.3">
      <c r="A1230">
        <v>1221</v>
      </c>
      <c r="B1230" s="1">
        <v>44204</v>
      </c>
      <c r="C1230" t="s">
        <v>395</v>
      </c>
      <c r="D1230" t="s">
        <v>400</v>
      </c>
      <c r="E1230" t="s">
        <v>95</v>
      </c>
      <c r="F1230" t="s">
        <v>85</v>
      </c>
      <c r="G1230" s="45">
        <v>1.1200000000000001</v>
      </c>
      <c r="H1230" s="196">
        <v>20</v>
      </c>
      <c r="I1230" s="196">
        <v>20</v>
      </c>
      <c r="J1230" s="196">
        <v>2.4</v>
      </c>
      <c r="K1230" s="196">
        <v>626.64</v>
      </c>
      <c r="L1230" t="s">
        <v>60</v>
      </c>
      <c r="M1230" s="44"/>
      <c r="N1230" s="1"/>
      <c r="O1230"/>
      <c r="P1230"/>
      <c r="Q1230" s="44"/>
      <c r="R1230" s="1"/>
      <c r="S1230"/>
      <c r="T1230"/>
    </row>
    <row r="1231" spans="1:20" ht="14.4" x14ac:dyDescent="0.3">
      <c r="A1231">
        <v>1222</v>
      </c>
      <c r="B1231" s="1">
        <v>44204</v>
      </c>
      <c r="C1231" t="s">
        <v>395</v>
      </c>
      <c r="D1231" t="s">
        <v>400</v>
      </c>
      <c r="E1231" t="s">
        <v>95</v>
      </c>
      <c r="F1231" t="s">
        <v>85</v>
      </c>
      <c r="G1231" s="45">
        <v>1.1100000000000001</v>
      </c>
      <c r="H1231" s="196">
        <v>20</v>
      </c>
      <c r="I1231" s="196">
        <v>20</v>
      </c>
      <c r="J1231" s="196">
        <v>2.06</v>
      </c>
      <c r="K1231" s="196">
        <v>628.70000000000005</v>
      </c>
      <c r="L1231" t="s">
        <v>60</v>
      </c>
      <c r="M1231" s="44"/>
      <c r="N1231" s="1"/>
      <c r="O1231"/>
      <c r="P1231"/>
      <c r="Q1231" s="44"/>
      <c r="R1231" s="1"/>
      <c r="S1231"/>
      <c r="T1231"/>
    </row>
    <row r="1232" spans="1:20" ht="14.4" x14ac:dyDescent="0.3">
      <c r="A1232">
        <v>1223</v>
      </c>
      <c r="B1232" s="1">
        <v>44204</v>
      </c>
      <c r="C1232" t="s">
        <v>395</v>
      </c>
      <c r="D1232" t="s">
        <v>400</v>
      </c>
      <c r="E1232" t="s">
        <v>126</v>
      </c>
      <c r="F1232" t="s">
        <v>85</v>
      </c>
      <c r="G1232" s="45">
        <v>1.31</v>
      </c>
      <c r="H1232" s="196">
        <v>7</v>
      </c>
      <c r="I1232" s="196">
        <v>7</v>
      </c>
      <c r="J1232" s="196">
        <v>-7</v>
      </c>
      <c r="K1232" s="196">
        <v>621.70000000000005</v>
      </c>
      <c r="L1232" t="s">
        <v>77</v>
      </c>
      <c r="M1232" s="44"/>
      <c r="N1232" s="1"/>
      <c r="O1232"/>
      <c r="P1232"/>
      <c r="Q1232" s="44"/>
      <c r="R1232" s="1"/>
      <c r="S1232"/>
      <c r="T1232"/>
    </row>
    <row r="1233" spans="1:20" ht="14.4" x14ac:dyDescent="0.3">
      <c r="A1233">
        <v>1224</v>
      </c>
      <c r="B1233" s="1">
        <v>44204</v>
      </c>
      <c r="C1233" t="s">
        <v>395</v>
      </c>
      <c r="D1233" t="s">
        <v>400</v>
      </c>
      <c r="E1233" t="s">
        <v>97</v>
      </c>
      <c r="F1233" t="s">
        <v>85</v>
      </c>
      <c r="G1233" s="45">
        <v>1.27</v>
      </c>
      <c r="H1233" s="196">
        <v>100</v>
      </c>
      <c r="I1233" s="196">
        <v>100</v>
      </c>
      <c r="J1233" s="196">
        <v>27</v>
      </c>
      <c r="K1233" s="196">
        <v>648.70000000000005</v>
      </c>
      <c r="L1233" t="s">
        <v>79</v>
      </c>
      <c r="M1233" s="44"/>
      <c r="N1233" s="1"/>
      <c r="O1233"/>
      <c r="P1233"/>
      <c r="Q1233" s="44"/>
      <c r="R1233" s="1"/>
      <c r="S1233"/>
      <c r="T1233"/>
    </row>
    <row r="1234" spans="1:20" ht="14.4" x14ac:dyDescent="0.3">
      <c r="A1234">
        <v>1225</v>
      </c>
      <c r="B1234" s="1">
        <v>44204</v>
      </c>
      <c r="C1234" t="s">
        <v>395</v>
      </c>
      <c r="D1234" t="s">
        <v>400</v>
      </c>
      <c r="E1234" t="s">
        <v>98</v>
      </c>
      <c r="F1234" t="s">
        <v>93</v>
      </c>
      <c r="G1234" s="45">
        <v>1.29</v>
      </c>
      <c r="H1234" s="196">
        <v>32.869999999999997</v>
      </c>
      <c r="I1234" s="196">
        <v>9.5299999999999994</v>
      </c>
      <c r="J1234" s="196">
        <v>-9.5299999999999994</v>
      </c>
      <c r="K1234" s="196">
        <v>639.16999999999996</v>
      </c>
      <c r="L1234" t="s">
        <v>79</v>
      </c>
      <c r="M1234" s="44"/>
      <c r="N1234" s="1"/>
      <c r="O1234"/>
      <c r="P1234"/>
      <c r="Q1234" s="44"/>
      <c r="R1234" s="1"/>
      <c r="S1234"/>
      <c r="T1234"/>
    </row>
    <row r="1235" spans="1:20" ht="14.4" x14ac:dyDescent="0.3">
      <c r="A1235">
        <v>1226</v>
      </c>
      <c r="B1235" s="1">
        <v>44204</v>
      </c>
      <c r="C1235" t="s">
        <v>395</v>
      </c>
      <c r="D1235" t="s">
        <v>400</v>
      </c>
      <c r="E1235" t="s">
        <v>97</v>
      </c>
      <c r="F1235" t="s">
        <v>85</v>
      </c>
      <c r="G1235" s="45">
        <v>1.73</v>
      </c>
      <c r="H1235" s="196">
        <v>20</v>
      </c>
      <c r="I1235" s="196">
        <v>20</v>
      </c>
      <c r="J1235" s="196">
        <v>14.6</v>
      </c>
      <c r="K1235" s="196">
        <v>653.77</v>
      </c>
      <c r="L1235" t="s">
        <v>79</v>
      </c>
      <c r="M1235" s="44"/>
      <c r="N1235" s="1"/>
      <c r="O1235"/>
      <c r="P1235"/>
      <c r="Q1235" s="44"/>
      <c r="R1235" s="1"/>
      <c r="S1235"/>
      <c r="T1235"/>
    </row>
    <row r="1236" spans="1:20" ht="14.4" x14ac:dyDescent="0.3">
      <c r="A1236">
        <v>1227</v>
      </c>
      <c r="B1236" s="1">
        <v>44204</v>
      </c>
      <c r="C1236" t="s">
        <v>395</v>
      </c>
      <c r="D1236" t="s">
        <v>400</v>
      </c>
      <c r="E1236" t="s">
        <v>98</v>
      </c>
      <c r="F1236" t="s">
        <v>93</v>
      </c>
      <c r="G1236" s="45">
        <v>1.1299999999999999</v>
      </c>
      <c r="H1236" s="196">
        <v>50</v>
      </c>
      <c r="I1236" s="196">
        <v>6.5</v>
      </c>
      <c r="J1236" s="196">
        <v>-6.5</v>
      </c>
      <c r="K1236" s="196">
        <v>647.27</v>
      </c>
      <c r="L1236" t="s">
        <v>79</v>
      </c>
      <c r="M1236" s="44"/>
      <c r="N1236" s="1"/>
      <c r="O1236"/>
      <c r="P1236"/>
      <c r="Q1236" s="44"/>
      <c r="R1236" s="1"/>
      <c r="S1236"/>
      <c r="T1236"/>
    </row>
    <row r="1237" spans="1:20" ht="14.4" x14ac:dyDescent="0.3">
      <c r="A1237">
        <v>1228</v>
      </c>
      <c r="B1237" s="1">
        <v>44204</v>
      </c>
      <c r="C1237" t="s">
        <v>395</v>
      </c>
      <c r="D1237" t="s">
        <v>400</v>
      </c>
      <c r="E1237" t="s">
        <v>98</v>
      </c>
      <c r="F1237" t="s">
        <v>93</v>
      </c>
      <c r="G1237" s="45">
        <v>1.28</v>
      </c>
      <c r="H1237" s="196">
        <v>4.03</v>
      </c>
      <c r="I1237" s="196">
        <v>1.1299999999999999</v>
      </c>
      <c r="J1237" s="196">
        <v>-1.1299999999999999</v>
      </c>
      <c r="K1237" s="196">
        <v>646.14</v>
      </c>
      <c r="L1237" t="s">
        <v>79</v>
      </c>
      <c r="M1237" s="44"/>
      <c r="N1237" s="1"/>
      <c r="O1237"/>
      <c r="P1237"/>
      <c r="Q1237" s="44"/>
      <c r="R1237" s="1"/>
      <c r="S1237"/>
      <c r="T1237"/>
    </row>
    <row r="1238" spans="1:20" ht="14.4" x14ac:dyDescent="0.3">
      <c r="A1238">
        <v>1229</v>
      </c>
      <c r="B1238" s="1">
        <v>44204</v>
      </c>
      <c r="C1238" t="s">
        <v>395</v>
      </c>
      <c r="D1238" t="s">
        <v>400</v>
      </c>
      <c r="E1238" t="s">
        <v>98</v>
      </c>
      <c r="F1238" t="s">
        <v>93</v>
      </c>
      <c r="G1238" s="45">
        <v>1.54</v>
      </c>
      <c r="H1238" s="196">
        <v>20</v>
      </c>
      <c r="I1238" s="196">
        <v>10.8</v>
      </c>
      <c r="J1238" s="196">
        <v>-10.8</v>
      </c>
      <c r="K1238" s="196">
        <v>635.34</v>
      </c>
      <c r="L1238" t="s">
        <v>79</v>
      </c>
      <c r="M1238" s="44"/>
      <c r="N1238" s="1"/>
      <c r="O1238"/>
      <c r="P1238"/>
      <c r="Q1238" s="44"/>
      <c r="R1238" s="1"/>
      <c r="S1238"/>
      <c r="T1238"/>
    </row>
    <row r="1239" spans="1:20" ht="14.4" x14ac:dyDescent="0.3">
      <c r="A1239">
        <v>1230</v>
      </c>
      <c r="B1239" s="1">
        <v>44204</v>
      </c>
      <c r="C1239" t="s">
        <v>395</v>
      </c>
      <c r="D1239" t="s">
        <v>400</v>
      </c>
      <c r="E1239" t="s">
        <v>98</v>
      </c>
      <c r="F1239" t="s">
        <v>93</v>
      </c>
      <c r="G1239" s="45">
        <v>1.27</v>
      </c>
      <c r="H1239" s="196">
        <v>13.1</v>
      </c>
      <c r="I1239" s="196">
        <v>3.54</v>
      </c>
      <c r="J1239" s="196">
        <v>-3.94</v>
      </c>
      <c r="K1239" s="196">
        <v>631.4</v>
      </c>
      <c r="L1239" t="s">
        <v>79</v>
      </c>
      <c r="M1239" s="44"/>
      <c r="N1239" s="1"/>
      <c r="O1239"/>
      <c r="P1239"/>
      <c r="Q1239" s="44"/>
      <c r="R1239" s="1"/>
      <c r="S1239"/>
      <c r="T1239"/>
    </row>
    <row r="1240" spans="1:20" ht="14.4" x14ac:dyDescent="0.3">
      <c r="A1240">
        <v>1231</v>
      </c>
      <c r="B1240" s="1">
        <v>44204</v>
      </c>
      <c r="C1240" t="s">
        <v>395</v>
      </c>
      <c r="D1240" t="s">
        <v>400</v>
      </c>
      <c r="E1240" t="s">
        <v>119</v>
      </c>
      <c r="F1240" t="s">
        <v>85</v>
      </c>
      <c r="G1240" s="45">
        <v>1.0900000000000001</v>
      </c>
      <c r="H1240" s="196">
        <v>20</v>
      </c>
      <c r="I1240" s="196">
        <v>20</v>
      </c>
      <c r="J1240" s="196">
        <v>1.8</v>
      </c>
      <c r="K1240" s="196">
        <v>633.20000000000005</v>
      </c>
      <c r="L1240" t="s">
        <v>111</v>
      </c>
      <c r="M1240" s="44"/>
      <c r="N1240" s="1"/>
      <c r="O1240"/>
      <c r="P1240"/>
      <c r="Q1240" s="44"/>
      <c r="R1240" s="1"/>
      <c r="S1240"/>
      <c r="T1240"/>
    </row>
    <row r="1241" spans="1:20" ht="14.4" x14ac:dyDescent="0.3">
      <c r="A1241">
        <v>1232</v>
      </c>
      <c r="B1241" s="1">
        <v>44204</v>
      </c>
      <c r="C1241" t="s">
        <v>395</v>
      </c>
      <c r="D1241" t="s">
        <v>400</v>
      </c>
      <c r="E1241" t="s">
        <v>119</v>
      </c>
      <c r="F1241" t="s">
        <v>85</v>
      </c>
      <c r="G1241" s="45">
        <v>1.22</v>
      </c>
      <c r="H1241" s="196">
        <v>10</v>
      </c>
      <c r="I1241" s="196">
        <v>10</v>
      </c>
      <c r="J1241" s="196">
        <v>2.04</v>
      </c>
      <c r="K1241" s="196">
        <v>635.24</v>
      </c>
      <c r="L1241" t="s">
        <v>111</v>
      </c>
      <c r="M1241" s="44"/>
      <c r="N1241" s="1"/>
      <c r="O1241"/>
      <c r="P1241"/>
      <c r="Q1241" s="44"/>
      <c r="R1241" s="1"/>
      <c r="S1241"/>
      <c r="T1241"/>
    </row>
    <row r="1242" spans="1:20" ht="14.4" x14ac:dyDescent="0.3">
      <c r="A1242">
        <v>1233</v>
      </c>
      <c r="B1242" s="1">
        <v>44204</v>
      </c>
      <c r="C1242" t="s">
        <v>394</v>
      </c>
      <c r="D1242" t="s">
        <v>401</v>
      </c>
      <c r="E1242" t="s">
        <v>98</v>
      </c>
      <c r="F1242" t="s">
        <v>93</v>
      </c>
      <c r="G1242" s="45">
        <v>1.02</v>
      </c>
      <c r="H1242" s="196">
        <v>20</v>
      </c>
      <c r="I1242" s="196">
        <v>0.4</v>
      </c>
      <c r="J1242" s="196">
        <v>-0.4</v>
      </c>
      <c r="K1242" s="196">
        <v>634.84</v>
      </c>
      <c r="L1242" t="s">
        <v>79</v>
      </c>
      <c r="M1242" s="44"/>
      <c r="N1242" s="1"/>
      <c r="O1242"/>
      <c r="P1242"/>
      <c r="Q1242" s="44"/>
      <c r="R1242" s="1"/>
      <c r="S1242"/>
      <c r="T1242"/>
    </row>
    <row r="1243" spans="1:20" ht="14.4" x14ac:dyDescent="0.3">
      <c r="A1243">
        <v>1234</v>
      </c>
      <c r="B1243" s="1">
        <v>44204</v>
      </c>
      <c r="C1243" t="s">
        <v>394</v>
      </c>
      <c r="D1243" t="s">
        <v>401</v>
      </c>
      <c r="E1243" t="s">
        <v>97</v>
      </c>
      <c r="F1243" t="s">
        <v>85</v>
      </c>
      <c r="G1243" s="45">
        <v>1.05</v>
      </c>
      <c r="H1243" s="196">
        <v>20</v>
      </c>
      <c r="I1243" s="196">
        <v>20</v>
      </c>
      <c r="J1243" s="196">
        <v>0.98</v>
      </c>
      <c r="K1243" s="196">
        <v>635.82000000000005</v>
      </c>
      <c r="L1243" t="s">
        <v>79</v>
      </c>
      <c r="M1243" s="44"/>
      <c r="N1243" s="1"/>
      <c r="O1243"/>
      <c r="P1243"/>
      <c r="Q1243" s="44"/>
      <c r="R1243" s="1"/>
      <c r="S1243"/>
      <c r="T1243"/>
    </row>
    <row r="1244" spans="1:20" ht="14.4" x14ac:dyDescent="0.3">
      <c r="A1244">
        <v>1235</v>
      </c>
      <c r="B1244" s="1">
        <v>44204</v>
      </c>
      <c r="C1244" t="s">
        <v>391</v>
      </c>
      <c r="D1244" t="s">
        <v>402</v>
      </c>
      <c r="E1244" t="s">
        <v>98</v>
      </c>
      <c r="F1244" t="s">
        <v>93</v>
      </c>
      <c r="G1244" s="45">
        <v>1.07</v>
      </c>
      <c r="H1244" s="196">
        <v>103</v>
      </c>
      <c r="I1244" s="196">
        <v>7.21</v>
      </c>
      <c r="J1244" s="196">
        <v>-7.21</v>
      </c>
      <c r="K1244" s="196">
        <v>628.61</v>
      </c>
      <c r="L1244" t="s">
        <v>79</v>
      </c>
      <c r="M1244" s="44"/>
      <c r="N1244" s="1"/>
      <c r="O1244"/>
      <c r="P1244"/>
      <c r="Q1244" s="44"/>
      <c r="R1244" s="1"/>
      <c r="S1244"/>
      <c r="T1244"/>
    </row>
    <row r="1245" spans="1:20" ht="14.4" x14ac:dyDescent="0.3">
      <c r="A1245">
        <v>1236</v>
      </c>
      <c r="B1245" s="1">
        <v>44204</v>
      </c>
      <c r="C1245" t="s">
        <v>391</v>
      </c>
      <c r="D1245" t="s">
        <v>402</v>
      </c>
      <c r="E1245" t="s">
        <v>97</v>
      </c>
      <c r="F1245" t="s">
        <v>85</v>
      </c>
      <c r="G1245" s="45">
        <v>1.1000000000000001</v>
      </c>
      <c r="H1245" s="196">
        <v>100</v>
      </c>
      <c r="I1245" s="196">
        <v>100</v>
      </c>
      <c r="J1245" s="196">
        <v>9.89</v>
      </c>
      <c r="K1245" s="196">
        <v>638.5</v>
      </c>
      <c r="L1245" t="s">
        <v>79</v>
      </c>
      <c r="M1245" s="44"/>
      <c r="N1245" s="1"/>
      <c r="O1245"/>
      <c r="P1245"/>
      <c r="Q1245" s="44"/>
      <c r="R1245" s="1"/>
      <c r="S1245"/>
      <c r="T1245"/>
    </row>
    <row r="1246" spans="1:20" ht="14.4" x14ac:dyDescent="0.3">
      <c r="A1246">
        <v>1237</v>
      </c>
      <c r="B1246" s="1">
        <v>44204</v>
      </c>
      <c r="C1246" t="s">
        <v>180</v>
      </c>
      <c r="D1246" t="s">
        <v>403</v>
      </c>
      <c r="E1246" t="s">
        <v>112</v>
      </c>
      <c r="F1246" t="s">
        <v>93</v>
      </c>
      <c r="G1246" s="45">
        <v>1.03</v>
      </c>
      <c r="H1246" s="196">
        <v>50</v>
      </c>
      <c r="I1246" s="196">
        <v>1.5</v>
      </c>
      <c r="J1246" s="196">
        <v>-1.5</v>
      </c>
      <c r="K1246" s="196">
        <v>637</v>
      </c>
      <c r="L1246" t="s">
        <v>60</v>
      </c>
      <c r="M1246" s="44"/>
      <c r="N1246" s="1"/>
      <c r="O1246"/>
      <c r="P1246"/>
      <c r="Q1246" s="44"/>
      <c r="R1246" s="1"/>
      <c r="S1246"/>
      <c r="T1246"/>
    </row>
    <row r="1247" spans="1:20" ht="14.4" x14ac:dyDescent="0.3">
      <c r="A1247">
        <v>1238</v>
      </c>
      <c r="B1247" s="1">
        <v>44204</v>
      </c>
      <c r="C1247" t="s">
        <v>180</v>
      </c>
      <c r="D1247" t="s">
        <v>403</v>
      </c>
      <c r="E1247" t="s">
        <v>95</v>
      </c>
      <c r="F1247" t="s">
        <v>85</v>
      </c>
      <c r="G1247" s="45">
        <v>1.06</v>
      </c>
      <c r="H1247" s="196">
        <v>50</v>
      </c>
      <c r="I1247" s="196">
        <v>50</v>
      </c>
      <c r="J1247" s="196">
        <v>2.94</v>
      </c>
      <c r="K1247" s="196">
        <v>639.94000000000005</v>
      </c>
      <c r="L1247" t="s">
        <v>60</v>
      </c>
      <c r="M1247" s="44"/>
      <c r="N1247" s="1"/>
      <c r="O1247"/>
      <c r="P1247"/>
      <c r="Q1247" s="44"/>
      <c r="R1247" s="1"/>
      <c r="S1247"/>
      <c r="T1247"/>
    </row>
    <row r="1248" spans="1:20" ht="14.4" x14ac:dyDescent="0.3">
      <c r="A1248">
        <v>1239</v>
      </c>
      <c r="B1248" s="1">
        <v>44204</v>
      </c>
      <c r="C1248" t="s">
        <v>180</v>
      </c>
      <c r="D1248" t="s">
        <v>403</v>
      </c>
      <c r="E1248" t="s">
        <v>143</v>
      </c>
      <c r="F1248" t="s">
        <v>85</v>
      </c>
      <c r="G1248" s="45">
        <v>1.05</v>
      </c>
      <c r="H1248" s="196">
        <v>7</v>
      </c>
      <c r="I1248" s="196">
        <v>7</v>
      </c>
      <c r="J1248" s="196">
        <v>0.35</v>
      </c>
      <c r="K1248" s="196">
        <v>640.29</v>
      </c>
      <c r="L1248" t="s">
        <v>73</v>
      </c>
      <c r="M1248" s="44"/>
      <c r="N1248" s="1"/>
      <c r="O1248"/>
      <c r="P1248"/>
      <c r="Q1248" s="44"/>
      <c r="R1248" s="1"/>
      <c r="S1248"/>
      <c r="T1248"/>
    </row>
    <row r="1249" spans="1:20" ht="14.4" x14ac:dyDescent="0.3">
      <c r="A1249">
        <v>1240</v>
      </c>
      <c r="B1249" s="1">
        <v>44204</v>
      </c>
      <c r="C1249" t="s">
        <v>180</v>
      </c>
      <c r="D1249" t="s">
        <v>403</v>
      </c>
      <c r="E1249" t="s">
        <v>143</v>
      </c>
      <c r="F1249" t="s">
        <v>85</v>
      </c>
      <c r="G1249" s="45">
        <v>1.04</v>
      </c>
      <c r="H1249" s="196">
        <v>2.31</v>
      </c>
      <c r="I1249" s="196">
        <v>2.31</v>
      </c>
      <c r="J1249" s="196">
        <v>0.09</v>
      </c>
      <c r="K1249" s="196">
        <v>640.38</v>
      </c>
      <c r="L1249" t="s">
        <v>73</v>
      </c>
      <c r="M1249" s="44"/>
      <c r="N1249" s="1"/>
      <c r="O1249"/>
      <c r="P1249"/>
      <c r="Q1249" s="44"/>
      <c r="R1249" s="1"/>
      <c r="S1249"/>
      <c r="T1249"/>
    </row>
    <row r="1250" spans="1:20" ht="14.4" x14ac:dyDescent="0.3">
      <c r="A1250">
        <v>1241</v>
      </c>
      <c r="B1250" s="1">
        <v>44204</v>
      </c>
      <c r="C1250" t="s">
        <v>180</v>
      </c>
      <c r="D1250" t="s">
        <v>403</v>
      </c>
      <c r="E1250" t="s">
        <v>143</v>
      </c>
      <c r="F1250" t="s">
        <v>85</v>
      </c>
      <c r="G1250" s="45">
        <v>1.05</v>
      </c>
      <c r="H1250" s="196">
        <v>50</v>
      </c>
      <c r="I1250" s="196">
        <v>50</v>
      </c>
      <c r="J1250" s="196">
        <v>2.5</v>
      </c>
      <c r="K1250" s="196">
        <v>642.88</v>
      </c>
      <c r="L1250" t="s">
        <v>73</v>
      </c>
      <c r="M1250" s="44"/>
      <c r="N1250" s="1"/>
      <c r="O1250"/>
      <c r="P1250"/>
      <c r="Q1250" s="44"/>
      <c r="R1250" s="1"/>
      <c r="S1250"/>
      <c r="T1250"/>
    </row>
    <row r="1251" spans="1:20" ht="14.4" x14ac:dyDescent="0.3">
      <c r="A1251">
        <v>1242</v>
      </c>
      <c r="B1251" s="1">
        <v>44204</v>
      </c>
      <c r="C1251" t="s">
        <v>180</v>
      </c>
      <c r="D1251" t="s">
        <v>403</v>
      </c>
      <c r="E1251" t="s">
        <v>144</v>
      </c>
      <c r="F1251" t="s">
        <v>93</v>
      </c>
      <c r="G1251" s="45">
        <v>1.03</v>
      </c>
      <c r="H1251" s="196">
        <v>60</v>
      </c>
      <c r="I1251" s="196">
        <v>1.8</v>
      </c>
      <c r="J1251" s="196">
        <v>-1.85</v>
      </c>
      <c r="K1251" s="196">
        <v>641.03</v>
      </c>
      <c r="L1251" t="s">
        <v>73</v>
      </c>
      <c r="M1251" s="44"/>
      <c r="N1251" s="1"/>
      <c r="O1251"/>
      <c r="P1251"/>
      <c r="Q1251" s="44"/>
      <c r="R1251" s="1"/>
      <c r="S1251"/>
      <c r="T1251"/>
    </row>
    <row r="1252" spans="1:20" ht="14.4" x14ac:dyDescent="0.3">
      <c r="A1252">
        <v>1243</v>
      </c>
      <c r="B1252" s="1">
        <v>44204</v>
      </c>
      <c r="C1252" t="s">
        <v>180</v>
      </c>
      <c r="D1252" t="s">
        <v>403</v>
      </c>
      <c r="E1252" t="s">
        <v>94</v>
      </c>
      <c r="F1252" t="s">
        <v>93</v>
      </c>
      <c r="G1252" s="45">
        <v>1.05</v>
      </c>
      <c r="H1252" s="196">
        <v>20.100000000000001</v>
      </c>
      <c r="I1252" s="196">
        <v>1.01</v>
      </c>
      <c r="J1252" s="196">
        <v>-1</v>
      </c>
      <c r="K1252" s="196">
        <v>640.03</v>
      </c>
      <c r="L1252" t="s">
        <v>77</v>
      </c>
      <c r="M1252" s="44"/>
      <c r="N1252" s="1"/>
      <c r="O1252"/>
      <c r="P1252"/>
      <c r="Q1252" s="44"/>
      <c r="R1252" s="1"/>
      <c r="S1252"/>
      <c r="T1252"/>
    </row>
    <row r="1253" spans="1:20" ht="14.4" x14ac:dyDescent="0.3">
      <c r="A1253">
        <v>1244</v>
      </c>
      <c r="B1253" s="1">
        <v>44204</v>
      </c>
      <c r="C1253" t="s">
        <v>180</v>
      </c>
      <c r="D1253" t="s">
        <v>403</v>
      </c>
      <c r="E1253" t="s">
        <v>113</v>
      </c>
      <c r="F1253" t="s">
        <v>85</v>
      </c>
      <c r="G1253" s="45">
        <v>1.08</v>
      </c>
      <c r="H1253" s="196">
        <v>20</v>
      </c>
      <c r="I1253" s="196">
        <v>20</v>
      </c>
      <c r="J1253" s="196">
        <v>1.58</v>
      </c>
      <c r="K1253" s="196">
        <v>641.61</v>
      </c>
      <c r="L1253" t="s">
        <v>77</v>
      </c>
      <c r="M1253" s="44"/>
      <c r="N1253" s="1"/>
      <c r="O1253"/>
      <c r="P1253"/>
      <c r="Q1253" s="44"/>
      <c r="R1253" s="1"/>
      <c r="S1253"/>
      <c r="T1253"/>
    </row>
    <row r="1254" spans="1:20" ht="14.4" x14ac:dyDescent="0.3">
      <c r="A1254">
        <v>1245</v>
      </c>
      <c r="B1254" s="1">
        <v>44204</v>
      </c>
      <c r="C1254" t="s">
        <v>353</v>
      </c>
      <c r="D1254" t="s">
        <v>404</v>
      </c>
      <c r="E1254" t="s">
        <v>119</v>
      </c>
      <c r="F1254" t="s">
        <v>85</v>
      </c>
      <c r="G1254" s="45">
        <v>1.31</v>
      </c>
      <c r="H1254" s="196">
        <v>7</v>
      </c>
      <c r="I1254" s="196">
        <v>7</v>
      </c>
      <c r="J1254" s="196">
        <v>-7</v>
      </c>
      <c r="K1254" s="196">
        <v>634.61</v>
      </c>
      <c r="L1254" t="s">
        <v>111</v>
      </c>
      <c r="M1254" s="44"/>
      <c r="N1254" s="1"/>
      <c r="O1254"/>
      <c r="P1254"/>
      <c r="Q1254" s="44"/>
      <c r="R1254" s="1"/>
      <c r="S1254"/>
      <c r="T1254"/>
    </row>
    <row r="1255" spans="1:20" ht="14.4" x14ac:dyDescent="0.3">
      <c r="A1255">
        <v>1246</v>
      </c>
      <c r="B1255" s="1">
        <v>44204</v>
      </c>
      <c r="C1255" t="s">
        <v>353</v>
      </c>
      <c r="D1255" t="s">
        <v>404</v>
      </c>
      <c r="E1255" t="s">
        <v>119</v>
      </c>
      <c r="F1255" t="s">
        <v>85</v>
      </c>
      <c r="G1255" s="45">
        <v>1.03</v>
      </c>
      <c r="H1255" s="196">
        <v>7</v>
      </c>
      <c r="I1255" s="196">
        <v>7</v>
      </c>
      <c r="J1255" s="196">
        <v>-7</v>
      </c>
      <c r="K1255" s="196">
        <v>627.61</v>
      </c>
      <c r="L1255" t="s">
        <v>111</v>
      </c>
      <c r="M1255" s="44"/>
      <c r="N1255" s="1"/>
      <c r="O1255"/>
      <c r="P1255"/>
      <c r="Q1255" s="44"/>
      <c r="R1255" s="1"/>
      <c r="S1255"/>
      <c r="T1255"/>
    </row>
    <row r="1256" spans="1:20" ht="14.4" x14ac:dyDescent="0.3">
      <c r="A1256">
        <v>1247</v>
      </c>
      <c r="B1256" s="1">
        <v>44204</v>
      </c>
      <c r="C1256" t="s">
        <v>353</v>
      </c>
      <c r="D1256" t="s">
        <v>404</v>
      </c>
      <c r="E1256" t="s">
        <v>158</v>
      </c>
      <c r="F1256" t="s">
        <v>93</v>
      </c>
      <c r="G1256" s="45">
        <v>1.23</v>
      </c>
      <c r="H1256" s="196">
        <v>16.27</v>
      </c>
      <c r="I1256" s="196">
        <v>3.74</v>
      </c>
      <c r="J1256" s="196">
        <v>16.27</v>
      </c>
      <c r="K1256" s="196">
        <v>643.88</v>
      </c>
      <c r="L1256" t="s">
        <v>111</v>
      </c>
      <c r="M1256" s="44"/>
      <c r="N1256" s="1"/>
      <c r="O1256"/>
      <c r="P1256"/>
      <c r="Q1256" s="44"/>
      <c r="R1256" s="1"/>
      <c r="S1256"/>
      <c r="T1256"/>
    </row>
    <row r="1257" spans="1:20" ht="14.4" x14ac:dyDescent="0.3">
      <c r="A1257">
        <v>1248</v>
      </c>
      <c r="B1257" s="1">
        <v>44204</v>
      </c>
      <c r="C1257" t="s">
        <v>353</v>
      </c>
      <c r="D1257" t="s">
        <v>404</v>
      </c>
      <c r="E1257" t="s">
        <v>119</v>
      </c>
      <c r="F1257" t="s">
        <v>85</v>
      </c>
      <c r="G1257" s="45">
        <v>1.07</v>
      </c>
      <c r="H1257" s="196">
        <v>10</v>
      </c>
      <c r="I1257" s="196">
        <v>10</v>
      </c>
      <c r="J1257" s="196">
        <v>-10</v>
      </c>
      <c r="K1257" s="196">
        <v>633.88</v>
      </c>
      <c r="L1257" t="s">
        <v>111</v>
      </c>
      <c r="M1257" s="44"/>
      <c r="N1257" s="1"/>
      <c r="O1257"/>
      <c r="P1257"/>
      <c r="Q1257" s="44"/>
      <c r="R1257" s="1"/>
      <c r="S1257"/>
      <c r="T1257"/>
    </row>
    <row r="1258" spans="1:20" ht="14.4" x14ac:dyDescent="0.3">
      <c r="A1258">
        <v>1249</v>
      </c>
      <c r="B1258" s="1">
        <v>44204</v>
      </c>
      <c r="C1258" t="s">
        <v>353</v>
      </c>
      <c r="D1258" t="s">
        <v>404</v>
      </c>
      <c r="E1258" t="s">
        <v>119</v>
      </c>
      <c r="F1258" t="s">
        <v>85</v>
      </c>
      <c r="G1258" s="45">
        <v>1.08</v>
      </c>
      <c r="H1258" s="196">
        <v>100</v>
      </c>
      <c r="I1258" s="196">
        <v>100</v>
      </c>
      <c r="J1258" s="196">
        <v>-100</v>
      </c>
      <c r="K1258" s="196">
        <v>533.88</v>
      </c>
      <c r="L1258" t="s">
        <v>111</v>
      </c>
      <c r="M1258" s="44"/>
      <c r="N1258" s="1"/>
      <c r="O1258"/>
      <c r="P1258"/>
      <c r="Q1258" s="44"/>
      <c r="R1258" s="1"/>
      <c r="S1258"/>
      <c r="T1258"/>
    </row>
    <row r="1259" spans="1:20" ht="14.4" x14ac:dyDescent="0.3">
      <c r="A1259">
        <v>1250</v>
      </c>
      <c r="B1259" s="1">
        <v>44204</v>
      </c>
      <c r="C1259" t="s">
        <v>353</v>
      </c>
      <c r="D1259" t="s">
        <v>404</v>
      </c>
      <c r="E1259" t="s">
        <v>114</v>
      </c>
      <c r="F1259" t="s">
        <v>93</v>
      </c>
      <c r="G1259" s="45">
        <v>1.04</v>
      </c>
      <c r="H1259" s="196">
        <v>60</v>
      </c>
      <c r="I1259" s="196">
        <v>2.4</v>
      </c>
      <c r="J1259" s="196">
        <v>60</v>
      </c>
      <c r="K1259" s="196">
        <v>593.88</v>
      </c>
      <c r="L1259" t="s">
        <v>111</v>
      </c>
      <c r="M1259" s="44"/>
      <c r="N1259" s="1"/>
      <c r="O1259"/>
      <c r="P1259"/>
      <c r="Q1259" s="44"/>
      <c r="R1259" s="1"/>
      <c r="S1259"/>
      <c r="T1259"/>
    </row>
    <row r="1260" spans="1:20" ht="14.4" x14ac:dyDescent="0.3">
      <c r="A1260">
        <v>1251</v>
      </c>
      <c r="B1260" s="1">
        <v>44204</v>
      </c>
      <c r="C1260" t="s">
        <v>353</v>
      </c>
      <c r="D1260" t="s">
        <v>404</v>
      </c>
      <c r="E1260" t="s">
        <v>114</v>
      </c>
      <c r="F1260" t="s">
        <v>93</v>
      </c>
      <c r="G1260" s="45">
        <v>1.05</v>
      </c>
      <c r="H1260" s="196">
        <v>50</v>
      </c>
      <c r="I1260" s="196">
        <v>2.5</v>
      </c>
      <c r="J1260" s="196">
        <v>49.91</v>
      </c>
      <c r="K1260" s="196">
        <v>643.79</v>
      </c>
      <c r="L1260" t="s">
        <v>111</v>
      </c>
      <c r="M1260" s="44"/>
      <c r="N1260" s="1"/>
      <c r="O1260"/>
      <c r="P1260"/>
      <c r="Q1260" s="44"/>
      <c r="R1260" s="1"/>
      <c r="S1260"/>
      <c r="T1260"/>
    </row>
    <row r="1261" spans="1:20" ht="14.4" x14ac:dyDescent="0.3">
      <c r="A1261">
        <v>1252</v>
      </c>
      <c r="B1261" s="1">
        <v>44204</v>
      </c>
      <c r="C1261" t="s">
        <v>190</v>
      </c>
      <c r="D1261" t="s">
        <v>405</v>
      </c>
      <c r="E1261" t="s">
        <v>144</v>
      </c>
      <c r="F1261" t="s">
        <v>93</v>
      </c>
      <c r="G1261" s="45">
        <v>1.1499999999999999</v>
      </c>
      <c r="H1261" s="196">
        <v>51</v>
      </c>
      <c r="I1261" s="196">
        <v>7.65</v>
      </c>
      <c r="J1261" s="196">
        <v>-7.65</v>
      </c>
      <c r="K1261" s="196">
        <v>636.14</v>
      </c>
      <c r="L1261" t="s">
        <v>142</v>
      </c>
      <c r="M1261" s="44"/>
      <c r="N1261" s="1"/>
      <c r="O1261"/>
      <c r="P1261"/>
      <c r="Q1261" s="44"/>
      <c r="R1261" s="1"/>
      <c r="S1261"/>
      <c r="T1261"/>
    </row>
    <row r="1262" spans="1:20" ht="14.4" x14ac:dyDescent="0.3">
      <c r="A1262">
        <v>1253</v>
      </c>
      <c r="B1262" s="1">
        <v>44204</v>
      </c>
      <c r="C1262" t="s">
        <v>190</v>
      </c>
      <c r="D1262" t="s">
        <v>405</v>
      </c>
      <c r="E1262" t="s">
        <v>143</v>
      </c>
      <c r="F1262" t="s">
        <v>85</v>
      </c>
      <c r="G1262" s="45">
        <v>1.19</v>
      </c>
      <c r="H1262" s="196">
        <v>50</v>
      </c>
      <c r="I1262" s="196">
        <v>50</v>
      </c>
      <c r="J1262" s="196">
        <v>9.43</v>
      </c>
      <c r="K1262" s="196">
        <v>645.57000000000005</v>
      </c>
      <c r="L1262" t="s">
        <v>142</v>
      </c>
      <c r="M1262" s="44"/>
      <c r="N1262" s="1"/>
      <c r="O1262"/>
      <c r="P1262"/>
      <c r="Q1262" s="44"/>
      <c r="R1262" s="1"/>
      <c r="S1262"/>
      <c r="T1262"/>
    </row>
    <row r="1263" spans="1:20" ht="14.4" x14ac:dyDescent="0.3">
      <c r="A1263">
        <v>1254</v>
      </c>
      <c r="B1263" s="1">
        <v>44204</v>
      </c>
      <c r="C1263" t="s">
        <v>190</v>
      </c>
      <c r="D1263" t="s">
        <v>406</v>
      </c>
      <c r="E1263" t="s">
        <v>95</v>
      </c>
      <c r="F1263" t="s">
        <v>85</v>
      </c>
      <c r="G1263" s="45">
        <v>1.04</v>
      </c>
      <c r="H1263" s="196">
        <v>50</v>
      </c>
      <c r="I1263" s="196">
        <v>50</v>
      </c>
      <c r="J1263" s="196">
        <v>2</v>
      </c>
      <c r="K1263" s="196">
        <v>647.57000000000005</v>
      </c>
      <c r="L1263" t="s">
        <v>60</v>
      </c>
      <c r="M1263" s="44"/>
      <c r="N1263" s="1"/>
      <c r="O1263"/>
      <c r="P1263"/>
      <c r="Q1263" s="44"/>
      <c r="R1263" s="1"/>
      <c r="S1263"/>
      <c r="T1263"/>
    </row>
    <row r="1264" spans="1:20" ht="14.4" x14ac:dyDescent="0.3">
      <c r="A1264">
        <v>1255</v>
      </c>
      <c r="B1264" s="1">
        <v>44204</v>
      </c>
      <c r="C1264" t="s">
        <v>190</v>
      </c>
      <c r="D1264" t="s">
        <v>406</v>
      </c>
      <c r="E1264" t="s">
        <v>112</v>
      </c>
      <c r="F1264" t="s">
        <v>93</v>
      </c>
      <c r="G1264" s="45">
        <v>1.02</v>
      </c>
      <c r="H1264" s="196">
        <v>50</v>
      </c>
      <c r="I1264" s="196">
        <v>1</v>
      </c>
      <c r="J1264" s="196">
        <v>-1.04</v>
      </c>
      <c r="K1264" s="196">
        <v>646.53</v>
      </c>
      <c r="L1264" t="s">
        <v>60</v>
      </c>
      <c r="M1264" s="44"/>
      <c r="N1264" s="1"/>
      <c r="O1264"/>
      <c r="P1264"/>
      <c r="Q1264" s="44"/>
      <c r="R1264" s="1"/>
      <c r="S1264"/>
      <c r="T1264"/>
    </row>
    <row r="1265" spans="1:20" ht="14.4" x14ac:dyDescent="0.3">
      <c r="A1265">
        <v>1256</v>
      </c>
      <c r="B1265" s="1">
        <v>44204</v>
      </c>
      <c r="C1265" t="s">
        <v>190</v>
      </c>
      <c r="D1265" t="s">
        <v>406</v>
      </c>
      <c r="E1265" t="s">
        <v>94</v>
      </c>
      <c r="F1265" t="s">
        <v>93</v>
      </c>
      <c r="G1265" s="45">
        <v>1.04</v>
      </c>
      <c r="H1265" s="196">
        <v>31</v>
      </c>
      <c r="I1265" s="196">
        <v>1.24</v>
      </c>
      <c r="J1265" s="196">
        <v>-1.24</v>
      </c>
      <c r="K1265" s="196">
        <v>645.29</v>
      </c>
      <c r="L1265" t="s">
        <v>77</v>
      </c>
      <c r="M1265" s="44"/>
      <c r="N1265" s="1"/>
      <c r="O1265"/>
      <c r="P1265"/>
      <c r="Q1265" s="44"/>
      <c r="R1265" s="1"/>
      <c r="S1265"/>
      <c r="T1265"/>
    </row>
    <row r="1266" spans="1:20" ht="14.4" x14ac:dyDescent="0.3">
      <c r="A1266">
        <v>1257</v>
      </c>
      <c r="B1266" s="1">
        <v>44204</v>
      </c>
      <c r="C1266" t="s">
        <v>190</v>
      </c>
      <c r="D1266" t="s">
        <v>406</v>
      </c>
      <c r="E1266" t="s">
        <v>113</v>
      </c>
      <c r="F1266" t="s">
        <v>85</v>
      </c>
      <c r="G1266" s="45">
        <v>1.06</v>
      </c>
      <c r="H1266" s="196">
        <v>30</v>
      </c>
      <c r="I1266" s="196">
        <v>30</v>
      </c>
      <c r="J1266" s="196">
        <v>1.78</v>
      </c>
      <c r="K1266" s="196">
        <v>647.07000000000005</v>
      </c>
      <c r="L1266" t="s">
        <v>77</v>
      </c>
      <c r="M1266" s="44"/>
      <c r="N1266" s="1"/>
      <c r="O1266"/>
      <c r="P1266"/>
      <c r="Q1266" s="44"/>
      <c r="R1266" s="1"/>
      <c r="S1266"/>
      <c r="T1266"/>
    </row>
    <row r="1267" spans="1:20" ht="14.4" x14ac:dyDescent="0.3">
      <c r="A1267">
        <v>1258</v>
      </c>
      <c r="B1267" s="1">
        <v>44204</v>
      </c>
      <c r="C1267" t="s">
        <v>190</v>
      </c>
      <c r="D1267" t="s">
        <v>406</v>
      </c>
      <c r="E1267" t="s">
        <v>112</v>
      </c>
      <c r="F1267" t="s">
        <v>93</v>
      </c>
      <c r="G1267" s="45">
        <v>1.1200000000000001</v>
      </c>
      <c r="H1267" s="196">
        <v>42.41</v>
      </c>
      <c r="I1267" s="196">
        <v>5.09</v>
      </c>
      <c r="J1267" s="196">
        <v>-5.09</v>
      </c>
      <c r="K1267" s="196">
        <v>641.98</v>
      </c>
      <c r="L1267" t="s">
        <v>75</v>
      </c>
      <c r="M1267" s="44"/>
      <c r="N1267" s="1"/>
      <c r="O1267"/>
      <c r="P1267"/>
      <c r="Q1267" s="44"/>
      <c r="R1267" s="1"/>
      <c r="S1267"/>
      <c r="T1267"/>
    </row>
    <row r="1268" spans="1:20" ht="14.4" x14ac:dyDescent="0.3">
      <c r="A1268">
        <v>1259</v>
      </c>
      <c r="B1268" s="1">
        <v>44204</v>
      </c>
      <c r="C1268" t="s">
        <v>190</v>
      </c>
      <c r="D1268" t="s">
        <v>406</v>
      </c>
      <c r="E1268" t="s">
        <v>95</v>
      </c>
      <c r="F1268" t="s">
        <v>85</v>
      </c>
      <c r="G1268" s="45">
        <v>1.1100000000000001</v>
      </c>
      <c r="H1268" s="196">
        <v>7</v>
      </c>
      <c r="I1268" s="196">
        <v>7</v>
      </c>
      <c r="J1268" s="196">
        <v>0.77</v>
      </c>
      <c r="K1268" s="196">
        <v>642.75</v>
      </c>
      <c r="L1268" t="s">
        <v>75</v>
      </c>
      <c r="M1268" s="44"/>
      <c r="N1268" s="1"/>
      <c r="O1268"/>
      <c r="P1268"/>
      <c r="Q1268" s="44"/>
      <c r="R1268" s="1"/>
      <c r="S1268"/>
      <c r="T1268"/>
    </row>
    <row r="1269" spans="1:20" ht="14.4" x14ac:dyDescent="0.3">
      <c r="A1269">
        <v>1260</v>
      </c>
      <c r="B1269" s="1">
        <v>44204</v>
      </c>
      <c r="C1269" t="s">
        <v>190</v>
      </c>
      <c r="D1269" t="s">
        <v>406</v>
      </c>
      <c r="E1269" t="s">
        <v>112</v>
      </c>
      <c r="F1269" t="s">
        <v>93</v>
      </c>
      <c r="G1269" s="45">
        <v>1.1000000000000001</v>
      </c>
      <c r="H1269" s="196">
        <v>16</v>
      </c>
      <c r="I1269" s="196">
        <v>1.6</v>
      </c>
      <c r="J1269" s="196">
        <v>-1.6</v>
      </c>
      <c r="K1269" s="196">
        <v>641.15</v>
      </c>
      <c r="L1269" t="s">
        <v>75</v>
      </c>
      <c r="M1269" s="44"/>
      <c r="N1269" s="1"/>
      <c r="O1269"/>
      <c r="P1269"/>
      <c r="Q1269" s="44"/>
      <c r="R1269" s="1"/>
      <c r="S1269"/>
      <c r="T1269"/>
    </row>
    <row r="1270" spans="1:20" ht="14.4" x14ac:dyDescent="0.3">
      <c r="A1270">
        <v>1261</v>
      </c>
      <c r="B1270" s="1">
        <v>44204</v>
      </c>
      <c r="C1270" t="s">
        <v>190</v>
      </c>
      <c r="D1270" t="s">
        <v>406</v>
      </c>
      <c r="E1270" t="s">
        <v>112</v>
      </c>
      <c r="F1270" t="s">
        <v>93</v>
      </c>
      <c r="G1270" s="45">
        <v>1.1499999999999999</v>
      </c>
      <c r="H1270" s="196">
        <v>8.59</v>
      </c>
      <c r="I1270" s="196">
        <v>1.29</v>
      </c>
      <c r="J1270" s="196">
        <v>-1.29</v>
      </c>
      <c r="K1270" s="196">
        <v>639.86</v>
      </c>
      <c r="L1270" t="s">
        <v>75</v>
      </c>
      <c r="M1270" s="44"/>
      <c r="N1270" s="1"/>
      <c r="O1270"/>
      <c r="P1270"/>
      <c r="Q1270" s="44"/>
      <c r="R1270" s="1"/>
      <c r="S1270"/>
      <c r="T1270"/>
    </row>
    <row r="1271" spans="1:20" ht="14.4" x14ac:dyDescent="0.3">
      <c r="A1271">
        <v>1262</v>
      </c>
      <c r="B1271" s="1">
        <v>44204</v>
      </c>
      <c r="C1271" t="s">
        <v>190</v>
      </c>
      <c r="D1271" t="s">
        <v>406</v>
      </c>
      <c r="E1271" t="s">
        <v>95</v>
      </c>
      <c r="F1271" t="s">
        <v>85</v>
      </c>
      <c r="G1271" s="45">
        <v>1.19</v>
      </c>
      <c r="H1271" s="196">
        <v>50</v>
      </c>
      <c r="I1271" s="196">
        <v>50</v>
      </c>
      <c r="J1271" s="196">
        <v>9.5</v>
      </c>
      <c r="K1271" s="196">
        <v>649.36</v>
      </c>
      <c r="L1271" t="s">
        <v>75</v>
      </c>
      <c r="M1271" s="44"/>
      <c r="N1271" s="1"/>
      <c r="O1271"/>
      <c r="P1271"/>
      <c r="Q1271" s="44"/>
      <c r="R1271" s="1"/>
      <c r="S1271"/>
      <c r="T1271"/>
    </row>
    <row r="1272" spans="1:20" ht="14.4" x14ac:dyDescent="0.3">
      <c r="A1272">
        <v>1263</v>
      </c>
      <c r="B1272" s="1">
        <v>44204</v>
      </c>
      <c r="C1272" t="s">
        <v>190</v>
      </c>
      <c r="D1272" t="s">
        <v>406</v>
      </c>
      <c r="E1272" t="s">
        <v>95</v>
      </c>
      <c r="F1272" t="s">
        <v>85</v>
      </c>
      <c r="G1272" s="45">
        <v>1.1200000000000001</v>
      </c>
      <c r="H1272" s="196">
        <v>7</v>
      </c>
      <c r="I1272" s="196">
        <v>7</v>
      </c>
      <c r="J1272" s="196">
        <v>0.71</v>
      </c>
      <c r="K1272" s="196">
        <v>650.07000000000005</v>
      </c>
      <c r="L1272" t="s">
        <v>75</v>
      </c>
      <c r="M1272" s="44"/>
      <c r="N1272" s="1"/>
      <c r="O1272"/>
      <c r="P1272"/>
      <c r="Q1272" s="44"/>
      <c r="R1272" s="1"/>
      <c r="S1272"/>
      <c r="T1272"/>
    </row>
    <row r="1273" spans="1:20" ht="14.4" x14ac:dyDescent="0.3">
      <c r="A1273">
        <v>1264</v>
      </c>
      <c r="B1273" s="1">
        <v>44204</v>
      </c>
      <c r="C1273" t="s">
        <v>190</v>
      </c>
      <c r="D1273" t="s">
        <v>406</v>
      </c>
      <c r="E1273" t="s">
        <v>98</v>
      </c>
      <c r="F1273" t="s">
        <v>93</v>
      </c>
      <c r="G1273" s="45">
        <v>1.02</v>
      </c>
      <c r="H1273" s="196">
        <v>50</v>
      </c>
      <c r="I1273" s="196">
        <v>1</v>
      </c>
      <c r="J1273" s="196">
        <v>-1</v>
      </c>
      <c r="K1273" s="196">
        <v>649.07000000000005</v>
      </c>
      <c r="L1273" t="s">
        <v>79</v>
      </c>
      <c r="M1273" s="44"/>
      <c r="N1273" s="1"/>
      <c r="O1273"/>
      <c r="P1273"/>
      <c r="Q1273" s="44"/>
      <c r="R1273" s="1"/>
      <c r="S1273"/>
      <c r="T1273"/>
    </row>
    <row r="1274" spans="1:20" ht="14.4" x14ac:dyDescent="0.3">
      <c r="A1274">
        <v>1265</v>
      </c>
      <c r="B1274" s="1">
        <v>44204</v>
      </c>
      <c r="C1274" t="s">
        <v>190</v>
      </c>
      <c r="D1274" t="s">
        <v>406</v>
      </c>
      <c r="E1274" t="s">
        <v>97</v>
      </c>
      <c r="F1274" t="s">
        <v>85</v>
      </c>
      <c r="G1274" s="45">
        <v>1.05</v>
      </c>
      <c r="H1274" s="196">
        <v>50</v>
      </c>
      <c r="I1274" s="196">
        <v>50</v>
      </c>
      <c r="J1274" s="196">
        <v>2.44</v>
      </c>
      <c r="K1274" s="196">
        <v>651.51</v>
      </c>
      <c r="L1274" t="s">
        <v>79</v>
      </c>
      <c r="M1274" s="44"/>
      <c r="N1274" s="1"/>
      <c r="O1274"/>
      <c r="P1274"/>
      <c r="Q1274" s="44"/>
      <c r="R1274" s="1"/>
      <c r="S1274"/>
      <c r="T1274"/>
    </row>
    <row r="1275" spans="1:20" ht="14.4" x14ac:dyDescent="0.3">
      <c r="A1275">
        <v>1266</v>
      </c>
      <c r="B1275" s="1">
        <v>44204</v>
      </c>
      <c r="C1275" t="s">
        <v>393</v>
      </c>
      <c r="D1275" t="s">
        <v>407</v>
      </c>
      <c r="E1275" t="s">
        <v>380</v>
      </c>
      <c r="F1275" t="s">
        <v>85</v>
      </c>
      <c r="G1275" s="45">
        <v>1.18</v>
      </c>
      <c r="H1275" s="196">
        <v>7</v>
      </c>
      <c r="I1275" s="196">
        <v>7</v>
      </c>
      <c r="J1275" s="196">
        <v>1.21</v>
      </c>
      <c r="K1275" s="196">
        <v>652.72</v>
      </c>
      <c r="L1275" t="s">
        <v>350</v>
      </c>
      <c r="M1275" s="44"/>
      <c r="N1275" s="1"/>
      <c r="O1275"/>
      <c r="P1275"/>
      <c r="Q1275" s="44"/>
      <c r="R1275" s="1"/>
      <c r="S1275"/>
      <c r="T1275"/>
    </row>
    <row r="1276" spans="1:20" ht="14.4" x14ac:dyDescent="0.3">
      <c r="A1276">
        <v>1267</v>
      </c>
      <c r="B1276" s="1">
        <v>44204</v>
      </c>
      <c r="C1276" t="s">
        <v>393</v>
      </c>
      <c r="D1276" t="s">
        <v>407</v>
      </c>
      <c r="E1276" t="s">
        <v>143</v>
      </c>
      <c r="F1276" t="s">
        <v>85</v>
      </c>
      <c r="G1276" s="45">
        <v>1.23</v>
      </c>
      <c r="H1276" s="196">
        <v>20</v>
      </c>
      <c r="I1276" s="196">
        <v>20</v>
      </c>
      <c r="J1276" s="196">
        <v>4.5999999999999996</v>
      </c>
      <c r="K1276" s="196">
        <v>657.32</v>
      </c>
      <c r="L1276" t="s">
        <v>142</v>
      </c>
      <c r="M1276" s="44"/>
      <c r="N1276" s="1"/>
      <c r="O1276"/>
      <c r="P1276"/>
      <c r="Q1276" s="44"/>
      <c r="R1276" s="1"/>
      <c r="S1276"/>
      <c r="T1276"/>
    </row>
    <row r="1277" spans="1:20" ht="14.4" x14ac:dyDescent="0.3">
      <c r="A1277">
        <v>1268</v>
      </c>
      <c r="B1277" s="1">
        <v>44204</v>
      </c>
      <c r="C1277" t="s">
        <v>393</v>
      </c>
      <c r="D1277" t="s">
        <v>407</v>
      </c>
      <c r="E1277" t="s">
        <v>144</v>
      </c>
      <c r="F1277" t="s">
        <v>93</v>
      </c>
      <c r="G1277" s="45">
        <v>1.1399999999999999</v>
      </c>
      <c r="H1277" s="196">
        <v>21</v>
      </c>
      <c r="I1277" s="196">
        <v>2.94</v>
      </c>
      <c r="J1277" s="196">
        <v>-2.94</v>
      </c>
      <c r="K1277" s="196">
        <v>654.38</v>
      </c>
      <c r="L1277" t="s">
        <v>142</v>
      </c>
      <c r="M1277" s="44"/>
      <c r="N1277" s="1"/>
      <c r="O1277"/>
      <c r="P1277"/>
      <c r="Q1277" s="44"/>
      <c r="R1277" s="1"/>
      <c r="S1277"/>
      <c r="T1277"/>
    </row>
    <row r="1278" spans="1:20" ht="14.4" x14ac:dyDescent="0.3">
      <c r="A1278">
        <v>1269</v>
      </c>
      <c r="B1278" s="1">
        <v>44204</v>
      </c>
      <c r="C1278" t="s">
        <v>393</v>
      </c>
      <c r="D1278" t="s">
        <v>407</v>
      </c>
      <c r="E1278" t="s">
        <v>96</v>
      </c>
      <c r="F1278" t="s">
        <v>85</v>
      </c>
      <c r="G1278" s="45">
        <v>2.13</v>
      </c>
      <c r="H1278" s="196">
        <v>7</v>
      </c>
      <c r="I1278" s="196">
        <v>7</v>
      </c>
      <c r="J1278" s="196">
        <v>-7</v>
      </c>
      <c r="K1278" s="196">
        <v>647.38</v>
      </c>
      <c r="L1278" t="s">
        <v>142</v>
      </c>
      <c r="M1278" s="44"/>
      <c r="N1278" s="1"/>
      <c r="O1278"/>
      <c r="P1278"/>
      <c r="Q1278" s="44"/>
      <c r="R1278" s="1"/>
      <c r="S1278"/>
      <c r="T1278"/>
    </row>
    <row r="1279" spans="1:20" ht="14.4" x14ac:dyDescent="0.3">
      <c r="A1279">
        <v>1270</v>
      </c>
      <c r="B1279" s="1">
        <v>44204</v>
      </c>
      <c r="C1279" t="s">
        <v>393</v>
      </c>
      <c r="D1279" t="s">
        <v>407</v>
      </c>
      <c r="E1279" t="s">
        <v>94</v>
      </c>
      <c r="F1279" t="s">
        <v>93</v>
      </c>
      <c r="G1279" s="45">
        <v>1.2</v>
      </c>
      <c r="H1279" s="196">
        <v>30</v>
      </c>
      <c r="I1279" s="196">
        <v>6</v>
      </c>
      <c r="J1279" s="196">
        <v>-6</v>
      </c>
      <c r="K1279" s="196">
        <v>641.38</v>
      </c>
      <c r="L1279" t="s">
        <v>77</v>
      </c>
      <c r="M1279" s="44"/>
      <c r="N1279" s="1"/>
      <c r="O1279"/>
      <c r="P1279"/>
      <c r="Q1279" s="44"/>
      <c r="R1279" s="1"/>
      <c r="S1279"/>
      <c r="T1279"/>
    </row>
    <row r="1280" spans="1:20" ht="14.4" x14ac:dyDescent="0.3">
      <c r="A1280">
        <v>1271</v>
      </c>
      <c r="B1280" s="1">
        <v>44204</v>
      </c>
      <c r="C1280" t="s">
        <v>393</v>
      </c>
      <c r="D1280" t="s">
        <v>407</v>
      </c>
      <c r="E1280" t="s">
        <v>113</v>
      </c>
      <c r="F1280" t="s">
        <v>85</v>
      </c>
      <c r="G1280" s="45">
        <v>1.34</v>
      </c>
      <c r="H1280" s="196">
        <v>20</v>
      </c>
      <c r="I1280" s="196">
        <v>20</v>
      </c>
      <c r="J1280" s="196">
        <v>6.8</v>
      </c>
      <c r="K1280" s="196">
        <v>648.17999999999995</v>
      </c>
      <c r="L1280" t="s">
        <v>77</v>
      </c>
      <c r="M1280" s="44"/>
      <c r="N1280" s="1"/>
      <c r="O1280"/>
      <c r="P1280"/>
      <c r="Q1280" s="44"/>
      <c r="R1280" s="1"/>
      <c r="S1280"/>
      <c r="T1280"/>
    </row>
    <row r="1281" spans="1:20" ht="14.4" x14ac:dyDescent="0.3">
      <c r="A1281">
        <v>1272</v>
      </c>
      <c r="B1281" s="1">
        <v>44204</v>
      </c>
      <c r="C1281" t="s">
        <v>393</v>
      </c>
      <c r="D1281" t="s">
        <v>407</v>
      </c>
      <c r="E1281" t="s">
        <v>94</v>
      </c>
      <c r="F1281" t="s">
        <v>93</v>
      </c>
      <c r="G1281" s="45">
        <v>1.1499999999999999</v>
      </c>
      <c r="H1281" s="196">
        <v>100</v>
      </c>
      <c r="I1281" s="196">
        <v>15</v>
      </c>
      <c r="J1281" s="196">
        <v>-15</v>
      </c>
      <c r="K1281" s="196">
        <v>633.17999999999995</v>
      </c>
      <c r="L1281" t="s">
        <v>77</v>
      </c>
      <c r="M1281" s="44"/>
      <c r="N1281" s="1"/>
      <c r="O1281"/>
      <c r="P1281"/>
      <c r="Q1281" s="44"/>
      <c r="R1281" s="1"/>
      <c r="S1281"/>
      <c r="T1281"/>
    </row>
    <row r="1282" spans="1:20" ht="14.4" x14ac:dyDescent="0.3">
      <c r="A1282">
        <v>1273</v>
      </c>
      <c r="B1282" s="1">
        <v>44204</v>
      </c>
      <c r="C1282" t="s">
        <v>393</v>
      </c>
      <c r="D1282" t="s">
        <v>407</v>
      </c>
      <c r="E1282" t="s">
        <v>113</v>
      </c>
      <c r="F1282" t="s">
        <v>85</v>
      </c>
      <c r="G1282" s="45">
        <v>1.1399999999999999</v>
      </c>
      <c r="H1282" s="196">
        <v>100</v>
      </c>
      <c r="I1282" s="196">
        <v>100</v>
      </c>
      <c r="J1282" s="196">
        <v>14</v>
      </c>
      <c r="K1282" s="196">
        <v>647.17999999999995</v>
      </c>
      <c r="L1282" t="s">
        <v>77</v>
      </c>
      <c r="M1282" s="44"/>
      <c r="N1282" s="1"/>
      <c r="O1282"/>
      <c r="P1282"/>
      <c r="Q1282" s="44"/>
      <c r="R1282" s="1"/>
      <c r="S1282"/>
      <c r="T1282"/>
    </row>
    <row r="1283" spans="1:20" ht="14.4" x14ac:dyDescent="0.3">
      <c r="A1283">
        <v>1274</v>
      </c>
      <c r="B1283" s="1">
        <v>44204</v>
      </c>
      <c r="C1283" t="s">
        <v>393</v>
      </c>
      <c r="D1283" t="s">
        <v>407</v>
      </c>
      <c r="E1283" t="s">
        <v>113</v>
      </c>
      <c r="F1283" t="s">
        <v>85</v>
      </c>
      <c r="G1283" s="45">
        <v>1.38</v>
      </c>
      <c r="H1283" s="196">
        <v>10</v>
      </c>
      <c r="I1283" s="196">
        <v>10</v>
      </c>
      <c r="J1283" s="196">
        <v>3.66</v>
      </c>
      <c r="K1283" s="196">
        <v>650.84</v>
      </c>
      <c r="L1283" t="s">
        <v>77</v>
      </c>
      <c r="M1283" s="44"/>
      <c r="N1283" s="1"/>
      <c r="O1283"/>
      <c r="P1283"/>
      <c r="Q1283" s="44"/>
      <c r="R1283" s="1"/>
      <c r="S1283"/>
      <c r="T1283"/>
    </row>
    <row r="1284" spans="1:20" ht="14.4" x14ac:dyDescent="0.3">
      <c r="A1284">
        <v>1275</v>
      </c>
      <c r="B1284" s="1">
        <v>44204</v>
      </c>
      <c r="C1284" t="s">
        <v>393</v>
      </c>
      <c r="D1284" t="s">
        <v>407</v>
      </c>
      <c r="E1284" t="s">
        <v>98</v>
      </c>
      <c r="F1284" t="s">
        <v>93</v>
      </c>
      <c r="G1284" s="45">
        <v>1.08</v>
      </c>
      <c r="H1284" s="196">
        <v>30</v>
      </c>
      <c r="I1284" s="196">
        <v>2.4</v>
      </c>
      <c r="J1284" s="196">
        <v>-2.4</v>
      </c>
      <c r="K1284" s="196">
        <v>648.44000000000005</v>
      </c>
      <c r="L1284" t="s">
        <v>79</v>
      </c>
      <c r="M1284" s="44"/>
      <c r="N1284" s="1"/>
      <c r="O1284"/>
      <c r="P1284"/>
      <c r="Q1284" s="44"/>
      <c r="R1284" s="1"/>
      <c r="S1284"/>
      <c r="T1284"/>
    </row>
    <row r="1285" spans="1:20" ht="14.4" x14ac:dyDescent="0.3">
      <c r="A1285">
        <v>1276</v>
      </c>
      <c r="B1285" s="1">
        <v>44204</v>
      </c>
      <c r="C1285" t="s">
        <v>393</v>
      </c>
      <c r="D1285" t="s">
        <v>407</v>
      </c>
      <c r="E1285" t="s">
        <v>97</v>
      </c>
      <c r="F1285" t="s">
        <v>85</v>
      </c>
      <c r="G1285" s="45">
        <v>1.1100000000000001</v>
      </c>
      <c r="H1285" s="196">
        <v>30</v>
      </c>
      <c r="I1285" s="196">
        <v>30</v>
      </c>
      <c r="J1285" s="196">
        <v>3.26</v>
      </c>
      <c r="K1285" s="196">
        <v>651.70000000000005</v>
      </c>
      <c r="L1285" t="s">
        <v>79</v>
      </c>
      <c r="M1285" s="44"/>
      <c r="N1285" s="1"/>
      <c r="O1285"/>
      <c r="P1285"/>
      <c r="Q1285" s="44"/>
      <c r="R1285" s="1"/>
      <c r="S1285"/>
      <c r="T1285"/>
    </row>
    <row r="1286" spans="1:20" ht="14.4" x14ac:dyDescent="0.3">
      <c r="A1286">
        <v>1277</v>
      </c>
      <c r="B1286" s="1">
        <v>44204</v>
      </c>
      <c r="C1286" t="s">
        <v>393</v>
      </c>
      <c r="D1286" t="s">
        <v>407</v>
      </c>
      <c r="E1286" t="s">
        <v>96</v>
      </c>
      <c r="F1286" t="s">
        <v>85</v>
      </c>
      <c r="G1286" s="45">
        <v>1.1599999999999999</v>
      </c>
      <c r="H1286" s="196">
        <v>7</v>
      </c>
      <c r="I1286" s="196">
        <v>7</v>
      </c>
      <c r="J1286" s="196">
        <v>-7</v>
      </c>
      <c r="K1286" s="196">
        <v>644.70000000000005</v>
      </c>
      <c r="L1286" t="s">
        <v>73</v>
      </c>
      <c r="M1286" s="44"/>
      <c r="N1286" s="1"/>
      <c r="O1286"/>
      <c r="P1286"/>
      <c r="Q1286" s="44"/>
      <c r="R1286" s="1"/>
      <c r="S1286"/>
      <c r="T1286"/>
    </row>
    <row r="1287" spans="1:20" ht="14.4" x14ac:dyDescent="0.3">
      <c r="A1287">
        <v>1278</v>
      </c>
      <c r="B1287" s="1">
        <v>44204</v>
      </c>
      <c r="C1287" t="s">
        <v>393</v>
      </c>
      <c r="D1287" t="s">
        <v>407</v>
      </c>
      <c r="E1287" t="s">
        <v>95</v>
      </c>
      <c r="F1287" t="s">
        <v>85</v>
      </c>
      <c r="G1287" s="45">
        <v>1.28</v>
      </c>
      <c r="H1287" s="196">
        <v>7</v>
      </c>
      <c r="I1287" s="196">
        <v>7</v>
      </c>
      <c r="J1287" s="196">
        <v>1.96</v>
      </c>
      <c r="K1287" s="196">
        <v>646.66</v>
      </c>
      <c r="L1287" t="s">
        <v>75</v>
      </c>
      <c r="M1287" s="44"/>
      <c r="N1287" s="1"/>
      <c r="O1287"/>
      <c r="P1287"/>
      <c r="Q1287" s="44"/>
      <c r="R1287" s="1"/>
      <c r="S1287"/>
      <c r="T1287"/>
    </row>
    <row r="1288" spans="1:20" ht="14.4" x14ac:dyDescent="0.3">
      <c r="A1288">
        <v>1279</v>
      </c>
      <c r="B1288" s="1">
        <v>44204</v>
      </c>
      <c r="C1288" t="s">
        <v>393</v>
      </c>
      <c r="D1288" t="s">
        <v>407</v>
      </c>
      <c r="E1288" t="s">
        <v>112</v>
      </c>
      <c r="F1288" t="s">
        <v>93</v>
      </c>
      <c r="G1288" s="45">
        <v>1.22</v>
      </c>
      <c r="H1288" s="196">
        <v>7</v>
      </c>
      <c r="I1288" s="196">
        <v>1.54</v>
      </c>
      <c r="J1288" s="196">
        <v>-1.56</v>
      </c>
      <c r="K1288" s="196">
        <v>645.1</v>
      </c>
      <c r="L1288" t="s">
        <v>75</v>
      </c>
      <c r="M1288" s="44"/>
      <c r="N1288" s="1"/>
      <c r="O1288"/>
      <c r="P1288"/>
      <c r="Q1288" s="44"/>
      <c r="R1288" s="1"/>
      <c r="S1288"/>
      <c r="T1288"/>
    </row>
    <row r="1289" spans="1:20" ht="14.4" x14ac:dyDescent="0.3">
      <c r="A1289">
        <v>1280</v>
      </c>
      <c r="B1289" s="1">
        <v>44204</v>
      </c>
      <c r="C1289" t="s">
        <v>393</v>
      </c>
      <c r="D1289" t="s">
        <v>407</v>
      </c>
      <c r="E1289" t="s">
        <v>119</v>
      </c>
      <c r="F1289" t="s">
        <v>85</v>
      </c>
      <c r="G1289" s="45">
        <v>1.03</v>
      </c>
      <c r="H1289" s="196">
        <v>7</v>
      </c>
      <c r="I1289" s="196">
        <v>7</v>
      </c>
      <c r="J1289" s="196">
        <v>0.2</v>
      </c>
      <c r="K1289" s="196">
        <v>645.29999999999995</v>
      </c>
      <c r="L1289" t="s">
        <v>111</v>
      </c>
      <c r="M1289" s="44"/>
      <c r="N1289" s="1"/>
      <c r="O1289"/>
      <c r="P1289"/>
      <c r="Q1289" s="44"/>
      <c r="R1289" s="1"/>
      <c r="S1289"/>
      <c r="T1289"/>
    </row>
    <row r="1290" spans="1:20" ht="14.4" x14ac:dyDescent="0.3">
      <c r="A1290">
        <v>1281</v>
      </c>
      <c r="B1290" s="1">
        <v>44204</v>
      </c>
      <c r="C1290" t="s">
        <v>393</v>
      </c>
      <c r="D1290" t="s">
        <v>407</v>
      </c>
      <c r="E1290" t="s">
        <v>145</v>
      </c>
      <c r="F1290" t="s">
        <v>85</v>
      </c>
      <c r="G1290" s="45">
        <v>1.02</v>
      </c>
      <c r="H1290" s="196">
        <v>7</v>
      </c>
      <c r="I1290" s="196">
        <v>7</v>
      </c>
      <c r="J1290" s="196">
        <v>0.14000000000000001</v>
      </c>
      <c r="K1290" s="196">
        <v>645.44000000000005</v>
      </c>
      <c r="L1290" t="s">
        <v>57</v>
      </c>
      <c r="M1290" s="44"/>
      <c r="N1290" s="1"/>
      <c r="O1290"/>
      <c r="P1290"/>
      <c r="Q1290" s="44"/>
      <c r="R1290" s="1"/>
      <c r="S1290"/>
      <c r="T1290"/>
    </row>
    <row r="1291" spans="1:20" ht="14.4" x14ac:dyDescent="0.3">
      <c r="A1291">
        <v>1282</v>
      </c>
      <c r="B1291" s="1">
        <v>44204</v>
      </c>
      <c r="C1291" t="s">
        <v>393</v>
      </c>
      <c r="D1291" t="s">
        <v>407</v>
      </c>
      <c r="E1291" t="s">
        <v>145</v>
      </c>
      <c r="F1291" t="s">
        <v>85</v>
      </c>
      <c r="G1291" s="45">
        <v>1.02</v>
      </c>
      <c r="H1291" s="196">
        <v>7</v>
      </c>
      <c r="I1291" s="196">
        <v>7</v>
      </c>
      <c r="J1291" s="196">
        <v>0.13</v>
      </c>
      <c r="K1291" s="196">
        <v>645.57000000000005</v>
      </c>
      <c r="L1291" t="s">
        <v>57</v>
      </c>
      <c r="M1291" s="44"/>
      <c r="N1291" s="1"/>
      <c r="O1291"/>
      <c r="P1291"/>
      <c r="Q1291" s="44"/>
      <c r="R1291" s="1"/>
      <c r="S1291"/>
      <c r="T1291"/>
    </row>
    <row r="1292" spans="1:20" ht="14.4" x14ac:dyDescent="0.3">
      <c r="A1292">
        <v>1283</v>
      </c>
      <c r="B1292" s="1">
        <v>44204</v>
      </c>
      <c r="C1292" t="s">
        <v>392</v>
      </c>
      <c r="D1292" t="s">
        <v>408</v>
      </c>
      <c r="E1292" t="s">
        <v>112</v>
      </c>
      <c r="F1292" t="s">
        <v>93</v>
      </c>
      <c r="G1292" s="45">
        <v>1.08</v>
      </c>
      <c r="H1292" s="196">
        <v>20</v>
      </c>
      <c r="I1292" s="196">
        <v>1.6</v>
      </c>
      <c r="J1292" s="196">
        <v>-1.6</v>
      </c>
      <c r="K1292" s="196">
        <v>643.97</v>
      </c>
      <c r="L1292" t="s">
        <v>60</v>
      </c>
      <c r="M1292" s="44"/>
      <c r="N1292" s="1"/>
      <c r="O1292"/>
      <c r="P1292"/>
      <c r="Q1292" s="44"/>
      <c r="R1292" s="1"/>
      <c r="S1292"/>
      <c r="T1292"/>
    </row>
    <row r="1293" spans="1:20" ht="14.4" x14ac:dyDescent="0.3">
      <c r="A1293">
        <v>1284</v>
      </c>
      <c r="B1293" s="1">
        <v>44204</v>
      </c>
      <c r="C1293" t="s">
        <v>392</v>
      </c>
      <c r="D1293" t="s">
        <v>408</v>
      </c>
      <c r="E1293" t="s">
        <v>112</v>
      </c>
      <c r="F1293" t="s">
        <v>93</v>
      </c>
      <c r="G1293" s="45">
        <v>1.2</v>
      </c>
      <c r="H1293" s="196">
        <v>27</v>
      </c>
      <c r="I1293" s="196">
        <v>5.4</v>
      </c>
      <c r="J1293" s="196">
        <v>-5.4</v>
      </c>
      <c r="K1293" s="196">
        <v>638.57000000000005</v>
      </c>
      <c r="L1293" t="s">
        <v>60</v>
      </c>
      <c r="M1293" s="44"/>
      <c r="N1293" s="1"/>
      <c r="O1293"/>
      <c r="P1293"/>
      <c r="Q1293" s="44"/>
      <c r="R1293" s="1"/>
      <c r="S1293"/>
      <c r="T1293"/>
    </row>
    <row r="1294" spans="1:20" ht="14.4" x14ac:dyDescent="0.3">
      <c r="A1294">
        <v>1285</v>
      </c>
      <c r="B1294" s="1">
        <v>44204</v>
      </c>
      <c r="C1294" t="s">
        <v>392</v>
      </c>
      <c r="D1294" t="s">
        <v>408</v>
      </c>
      <c r="E1294" t="s">
        <v>95</v>
      </c>
      <c r="F1294" t="s">
        <v>85</v>
      </c>
      <c r="G1294" s="45">
        <v>1.27</v>
      </c>
      <c r="H1294" s="196">
        <v>7</v>
      </c>
      <c r="I1294" s="196">
        <v>7</v>
      </c>
      <c r="J1294" s="196">
        <v>1.89</v>
      </c>
      <c r="K1294" s="196">
        <v>640.46</v>
      </c>
      <c r="L1294" t="s">
        <v>60</v>
      </c>
      <c r="M1294" s="44"/>
      <c r="N1294" s="1"/>
      <c r="O1294"/>
      <c r="P1294"/>
      <c r="Q1294" s="44"/>
      <c r="R1294" s="1"/>
      <c r="S1294"/>
      <c r="T1294"/>
    </row>
    <row r="1295" spans="1:20" ht="14.4" x14ac:dyDescent="0.3">
      <c r="A1295">
        <v>1286</v>
      </c>
      <c r="B1295" s="1">
        <v>44204</v>
      </c>
      <c r="C1295" t="s">
        <v>392</v>
      </c>
      <c r="D1295" t="s">
        <v>408</v>
      </c>
      <c r="E1295" t="s">
        <v>95</v>
      </c>
      <c r="F1295" t="s">
        <v>85</v>
      </c>
      <c r="G1295" s="45">
        <v>1.07</v>
      </c>
      <c r="H1295" s="196">
        <v>50</v>
      </c>
      <c r="I1295" s="196">
        <v>50</v>
      </c>
      <c r="J1295" s="196">
        <v>3.5</v>
      </c>
      <c r="K1295" s="196">
        <v>643.96</v>
      </c>
      <c r="L1295" t="s">
        <v>60</v>
      </c>
      <c r="M1295" s="44"/>
      <c r="N1295" s="1"/>
      <c r="O1295"/>
      <c r="P1295"/>
      <c r="Q1295" s="44"/>
      <c r="R1295" s="1"/>
      <c r="S1295"/>
      <c r="T1295"/>
    </row>
    <row r="1296" spans="1:20" ht="14.4" x14ac:dyDescent="0.3">
      <c r="A1296">
        <v>1287</v>
      </c>
      <c r="B1296" s="1">
        <v>44204</v>
      </c>
      <c r="C1296" t="s">
        <v>392</v>
      </c>
      <c r="D1296" t="s">
        <v>408</v>
      </c>
      <c r="E1296" t="s">
        <v>95</v>
      </c>
      <c r="F1296" t="s">
        <v>85</v>
      </c>
      <c r="G1296" s="45">
        <v>1.1499999999999999</v>
      </c>
      <c r="H1296" s="196">
        <v>20</v>
      </c>
      <c r="I1296" s="196">
        <v>20</v>
      </c>
      <c r="J1296" s="196">
        <v>3</v>
      </c>
      <c r="K1296" s="196">
        <v>646.96</v>
      </c>
      <c r="L1296" t="s">
        <v>60</v>
      </c>
      <c r="M1296" s="44"/>
      <c r="N1296" s="1"/>
      <c r="O1296"/>
      <c r="P1296"/>
      <c r="Q1296" s="44"/>
      <c r="R1296" s="1"/>
      <c r="S1296"/>
      <c r="T1296"/>
    </row>
    <row r="1297" spans="1:20" ht="14.4" x14ac:dyDescent="0.3">
      <c r="A1297">
        <v>1288</v>
      </c>
      <c r="B1297" s="1">
        <v>44204</v>
      </c>
      <c r="C1297" t="s">
        <v>392</v>
      </c>
      <c r="D1297" t="s">
        <v>408</v>
      </c>
      <c r="E1297" t="s">
        <v>112</v>
      </c>
      <c r="F1297" t="s">
        <v>93</v>
      </c>
      <c r="G1297" s="45">
        <v>1.01</v>
      </c>
      <c r="H1297" s="196">
        <v>50</v>
      </c>
      <c r="I1297" s="196">
        <v>0.5</v>
      </c>
      <c r="J1297" s="196">
        <v>-0.5</v>
      </c>
      <c r="K1297" s="196">
        <v>646.46</v>
      </c>
      <c r="L1297" t="s">
        <v>60</v>
      </c>
      <c r="M1297" s="44"/>
      <c r="N1297" s="1"/>
      <c r="O1297"/>
      <c r="P1297"/>
      <c r="Q1297" s="44"/>
      <c r="R1297" s="1"/>
      <c r="S1297"/>
      <c r="T1297"/>
    </row>
    <row r="1298" spans="1:20" ht="14.4" x14ac:dyDescent="0.3">
      <c r="A1298">
        <v>1289</v>
      </c>
      <c r="B1298" s="1">
        <v>44204</v>
      </c>
      <c r="C1298" t="s">
        <v>392</v>
      </c>
      <c r="D1298" t="s">
        <v>408</v>
      </c>
      <c r="E1298" t="s">
        <v>95</v>
      </c>
      <c r="F1298" t="s">
        <v>85</v>
      </c>
      <c r="G1298" s="45">
        <v>1.26</v>
      </c>
      <c r="H1298" s="196">
        <v>20</v>
      </c>
      <c r="I1298" s="196">
        <v>20</v>
      </c>
      <c r="J1298" s="196">
        <v>4.96</v>
      </c>
      <c r="K1298" s="196">
        <v>651.41999999999996</v>
      </c>
      <c r="L1298" t="s">
        <v>60</v>
      </c>
      <c r="M1298" s="44"/>
      <c r="N1298" s="1"/>
      <c r="O1298"/>
      <c r="P1298"/>
      <c r="Q1298" s="44"/>
      <c r="R1298" s="1"/>
      <c r="S1298"/>
      <c r="T1298"/>
    </row>
    <row r="1299" spans="1:20" ht="14.4" x14ac:dyDescent="0.3">
      <c r="A1299">
        <v>1290</v>
      </c>
      <c r="B1299" s="1">
        <v>44204</v>
      </c>
      <c r="C1299" t="s">
        <v>392</v>
      </c>
      <c r="D1299" t="s">
        <v>408</v>
      </c>
      <c r="E1299" t="s">
        <v>143</v>
      </c>
      <c r="F1299" t="s">
        <v>85</v>
      </c>
      <c r="G1299" s="45">
        <v>2.44</v>
      </c>
      <c r="H1299" s="196">
        <v>6.19</v>
      </c>
      <c r="I1299" s="196">
        <v>6.19</v>
      </c>
      <c r="J1299" s="196">
        <v>8.92</v>
      </c>
      <c r="K1299" s="196">
        <v>660.34</v>
      </c>
      <c r="L1299" t="s">
        <v>142</v>
      </c>
      <c r="M1299" s="44"/>
      <c r="N1299" s="1"/>
      <c r="O1299"/>
      <c r="P1299"/>
      <c r="Q1299" s="44"/>
      <c r="R1299" s="1"/>
      <c r="S1299"/>
      <c r="T1299"/>
    </row>
    <row r="1300" spans="1:20" ht="14.4" x14ac:dyDescent="0.3">
      <c r="A1300">
        <v>1291</v>
      </c>
      <c r="B1300" s="1">
        <v>44204</v>
      </c>
      <c r="C1300" t="s">
        <v>392</v>
      </c>
      <c r="D1300" t="s">
        <v>408</v>
      </c>
      <c r="E1300" t="s">
        <v>143</v>
      </c>
      <c r="F1300" t="s">
        <v>85</v>
      </c>
      <c r="G1300" s="45">
        <v>1.32</v>
      </c>
      <c r="H1300" s="196">
        <v>20</v>
      </c>
      <c r="I1300" s="196">
        <v>20</v>
      </c>
      <c r="J1300" s="196">
        <v>6.4</v>
      </c>
      <c r="K1300" s="196">
        <v>666.74</v>
      </c>
      <c r="L1300" t="s">
        <v>142</v>
      </c>
      <c r="M1300" s="44"/>
      <c r="N1300" s="1"/>
      <c r="O1300"/>
      <c r="P1300"/>
      <c r="Q1300" s="44"/>
      <c r="R1300" s="1"/>
      <c r="S1300"/>
      <c r="T1300"/>
    </row>
    <row r="1301" spans="1:20" ht="14.4" x14ac:dyDescent="0.3">
      <c r="A1301">
        <v>1292</v>
      </c>
      <c r="B1301" s="1">
        <v>44204</v>
      </c>
      <c r="C1301" t="s">
        <v>392</v>
      </c>
      <c r="D1301" t="s">
        <v>408</v>
      </c>
      <c r="E1301" t="s">
        <v>148</v>
      </c>
      <c r="F1301" t="s">
        <v>93</v>
      </c>
      <c r="G1301" s="45">
        <v>1.1100000000000001</v>
      </c>
      <c r="H1301" s="196">
        <v>11.59</v>
      </c>
      <c r="I1301" s="196">
        <v>1.27</v>
      </c>
      <c r="J1301" s="196">
        <v>-1.27</v>
      </c>
      <c r="K1301" s="196">
        <v>665.47</v>
      </c>
      <c r="L1301" t="s">
        <v>142</v>
      </c>
      <c r="M1301" s="44"/>
      <c r="N1301" s="1"/>
      <c r="O1301"/>
      <c r="P1301"/>
      <c r="Q1301" s="44"/>
      <c r="R1301" s="1"/>
      <c r="S1301"/>
      <c r="T1301"/>
    </row>
    <row r="1302" spans="1:20" ht="14.4" x14ac:dyDescent="0.3">
      <c r="A1302">
        <v>1293</v>
      </c>
      <c r="B1302" s="1">
        <v>44204</v>
      </c>
      <c r="C1302" t="s">
        <v>392</v>
      </c>
      <c r="D1302" t="s">
        <v>408</v>
      </c>
      <c r="E1302" t="s">
        <v>144</v>
      </c>
      <c r="F1302" t="s">
        <v>93</v>
      </c>
      <c r="G1302" s="45">
        <v>2.2999999999999998</v>
      </c>
      <c r="H1302" s="196">
        <v>7</v>
      </c>
      <c r="I1302" s="196">
        <v>9.1</v>
      </c>
      <c r="J1302" s="196">
        <v>-9.1</v>
      </c>
      <c r="K1302" s="196">
        <v>656.37</v>
      </c>
      <c r="L1302" t="s">
        <v>142</v>
      </c>
      <c r="M1302" s="44"/>
      <c r="N1302" s="1"/>
      <c r="O1302"/>
      <c r="P1302"/>
      <c r="Q1302" s="44"/>
      <c r="R1302" s="1"/>
      <c r="S1302"/>
      <c r="T1302"/>
    </row>
    <row r="1303" spans="1:20" ht="14.4" x14ac:dyDescent="0.3">
      <c r="A1303">
        <v>1294</v>
      </c>
      <c r="B1303" s="1">
        <v>44204</v>
      </c>
      <c r="C1303" t="s">
        <v>392</v>
      </c>
      <c r="D1303" t="s">
        <v>408</v>
      </c>
      <c r="E1303" t="s">
        <v>144</v>
      </c>
      <c r="F1303" t="s">
        <v>93</v>
      </c>
      <c r="G1303" s="45">
        <v>1.63</v>
      </c>
      <c r="H1303" s="196">
        <v>7.69</v>
      </c>
      <c r="I1303" s="196">
        <v>4.84</v>
      </c>
      <c r="J1303" s="196">
        <v>-4.84</v>
      </c>
      <c r="K1303" s="196">
        <v>651.53</v>
      </c>
      <c r="L1303" t="s">
        <v>142</v>
      </c>
      <c r="M1303" s="44"/>
      <c r="N1303" s="1"/>
      <c r="O1303"/>
      <c r="P1303"/>
      <c r="Q1303" s="44"/>
      <c r="R1303" s="1"/>
      <c r="S1303"/>
      <c r="T1303"/>
    </row>
    <row r="1304" spans="1:20" ht="14.4" x14ac:dyDescent="0.3">
      <c r="A1304">
        <v>1295</v>
      </c>
      <c r="B1304" s="1">
        <v>44204</v>
      </c>
      <c r="C1304" t="s">
        <v>167</v>
      </c>
      <c r="D1304" t="s">
        <v>409</v>
      </c>
      <c r="E1304" t="s">
        <v>144</v>
      </c>
      <c r="F1304" t="s">
        <v>93</v>
      </c>
      <c r="G1304" s="45">
        <v>1.0900000000000001</v>
      </c>
      <c r="H1304" s="196">
        <v>20.100000000000001</v>
      </c>
      <c r="I1304" s="196">
        <v>1.81</v>
      </c>
      <c r="J1304" s="196">
        <v>-1.81</v>
      </c>
      <c r="K1304" s="196">
        <v>649.72</v>
      </c>
      <c r="L1304" t="s">
        <v>142</v>
      </c>
      <c r="M1304" s="44"/>
      <c r="N1304" s="1"/>
      <c r="O1304"/>
      <c r="P1304"/>
      <c r="Q1304" s="44"/>
      <c r="R1304" s="1"/>
      <c r="S1304"/>
      <c r="T1304"/>
    </row>
    <row r="1305" spans="1:20" ht="14.4" x14ac:dyDescent="0.3">
      <c r="A1305">
        <v>1296</v>
      </c>
      <c r="B1305" s="1">
        <v>44204</v>
      </c>
      <c r="C1305" t="s">
        <v>167</v>
      </c>
      <c r="D1305" t="s">
        <v>409</v>
      </c>
      <c r="E1305" t="s">
        <v>143</v>
      </c>
      <c r="F1305" t="s">
        <v>85</v>
      </c>
      <c r="G1305" s="45">
        <v>1.1399999999999999</v>
      </c>
      <c r="H1305" s="196">
        <v>20</v>
      </c>
      <c r="I1305" s="196">
        <v>20</v>
      </c>
      <c r="J1305" s="196">
        <v>2.76</v>
      </c>
      <c r="K1305" s="196">
        <v>652.48</v>
      </c>
      <c r="L1305" t="s">
        <v>142</v>
      </c>
      <c r="M1305" s="44"/>
      <c r="N1305" s="1"/>
      <c r="O1305"/>
      <c r="P1305"/>
      <c r="Q1305" s="44"/>
      <c r="R1305" s="1"/>
      <c r="S1305"/>
      <c r="T1305"/>
    </row>
    <row r="1306" spans="1:20" ht="14.4" x14ac:dyDescent="0.3">
      <c r="A1306">
        <v>1297</v>
      </c>
      <c r="B1306" s="1">
        <v>44204</v>
      </c>
      <c r="C1306" t="s">
        <v>167</v>
      </c>
      <c r="D1306" t="s">
        <v>409</v>
      </c>
      <c r="E1306" t="s">
        <v>380</v>
      </c>
      <c r="F1306" t="s">
        <v>85</v>
      </c>
      <c r="G1306" s="45">
        <v>1.18</v>
      </c>
      <c r="H1306" s="196">
        <v>20</v>
      </c>
      <c r="I1306" s="196">
        <v>20</v>
      </c>
      <c r="J1306" s="196">
        <v>3.46</v>
      </c>
      <c r="K1306" s="196">
        <v>655.94</v>
      </c>
      <c r="L1306" t="s">
        <v>350</v>
      </c>
      <c r="M1306" s="44"/>
      <c r="N1306" s="1"/>
      <c r="O1306"/>
      <c r="P1306"/>
      <c r="Q1306" s="44"/>
      <c r="R1306" s="1"/>
      <c r="S1306"/>
      <c r="T1306"/>
    </row>
    <row r="1307" spans="1:20" ht="14.4" x14ac:dyDescent="0.3">
      <c r="A1307">
        <v>1298</v>
      </c>
      <c r="B1307" s="1">
        <v>44204</v>
      </c>
      <c r="C1307" t="s">
        <v>167</v>
      </c>
      <c r="D1307" t="s">
        <v>409</v>
      </c>
      <c r="E1307" t="s">
        <v>94</v>
      </c>
      <c r="F1307" t="s">
        <v>93</v>
      </c>
      <c r="G1307" s="45">
        <v>1.06</v>
      </c>
      <c r="H1307" s="196">
        <v>70</v>
      </c>
      <c r="I1307" s="196">
        <v>4.2</v>
      </c>
      <c r="J1307" s="196">
        <v>-4.2</v>
      </c>
      <c r="K1307" s="196">
        <v>651.74</v>
      </c>
      <c r="L1307" t="s">
        <v>77</v>
      </c>
      <c r="M1307" s="44"/>
      <c r="N1307" s="1"/>
      <c r="O1307"/>
      <c r="P1307"/>
      <c r="Q1307" s="44"/>
      <c r="R1307" s="1"/>
      <c r="S1307"/>
      <c r="T1307"/>
    </row>
    <row r="1308" spans="1:20" ht="14.4" x14ac:dyDescent="0.3">
      <c r="A1308">
        <v>1299</v>
      </c>
      <c r="B1308" s="1">
        <v>44204</v>
      </c>
      <c r="C1308" t="s">
        <v>167</v>
      </c>
      <c r="D1308" t="s">
        <v>409</v>
      </c>
      <c r="E1308" t="s">
        <v>113</v>
      </c>
      <c r="F1308" t="s">
        <v>85</v>
      </c>
      <c r="G1308" s="45">
        <v>1.1100000000000001</v>
      </c>
      <c r="H1308" s="196">
        <v>20</v>
      </c>
      <c r="I1308" s="196">
        <v>20</v>
      </c>
      <c r="J1308" s="196">
        <v>2.2000000000000002</v>
      </c>
      <c r="K1308" s="196">
        <v>653.94000000000005</v>
      </c>
      <c r="L1308" t="s">
        <v>77</v>
      </c>
      <c r="M1308" s="44"/>
      <c r="N1308" s="1"/>
      <c r="O1308"/>
      <c r="P1308"/>
      <c r="Q1308" s="44"/>
      <c r="R1308" s="1"/>
      <c r="S1308"/>
      <c r="T1308"/>
    </row>
    <row r="1309" spans="1:20" ht="14.4" x14ac:dyDescent="0.3">
      <c r="A1309">
        <v>1300</v>
      </c>
      <c r="B1309" s="1">
        <v>44204</v>
      </c>
      <c r="C1309" t="s">
        <v>167</v>
      </c>
      <c r="D1309" t="s">
        <v>409</v>
      </c>
      <c r="E1309" t="s">
        <v>113</v>
      </c>
      <c r="F1309" t="s">
        <v>85</v>
      </c>
      <c r="G1309" s="45">
        <v>1.08</v>
      </c>
      <c r="H1309" s="196">
        <v>50</v>
      </c>
      <c r="I1309" s="196">
        <v>50</v>
      </c>
      <c r="J1309" s="196">
        <v>3.92</v>
      </c>
      <c r="K1309" s="196">
        <v>657.86</v>
      </c>
      <c r="L1309" t="s">
        <v>77</v>
      </c>
      <c r="M1309" s="44"/>
      <c r="N1309" s="1"/>
      <c r="O1309"/>
      <c r="P1309"/>
      <c r="Q1309" s="44"/>
      <c r="R1309" s="1"/>
      <c r="S1309"/>
      <c r="T1309"/>
    </row>
    <row r="1310" spans="1:20" ht="14.4" x14ac:dyDescent="0.3">
      <c r="A1310">
        <v>1301</v>
      </c>
      <c r="B1310" s="1">
        <v>44204</v>
      </c>
      <c r="C1310" t="s">
        <v>167</v>
      </c>
      <c r="D1310" t="s">
        <v>409</v>
      </c>
      <c r="E1310" t="s">
        <v>145</v>
      </c>
      <c r="F1310" t="s">
        <v>85</v>
      </c>
      <c r="G1310" s="45">
        <v>1.1200000000000001</v>
      </c>
      <c r="H1310" s="196">
        <v>7</v>
      </c>
      <c r="I1310" s="196">
        <v>7</v>
      </c>
      <c r="J1310" s="196">
        <v>0.84</v>
      </c>
      <c r="K1310" s="196">
        <v>658.7</v>
      </c>
      <c r="L1310" t="s">
        <v>57</v>
      </c>
      <c r="M1310" s="44"/>
      <c r="N1310" s="1"/>
      <c r="O1310"/>
      <c r="P1310"/>
      <c r="Q1310" s="44"/>
      <c r="R1310" s="1"/>
      <c r="S1310"/>
      <c r="T1310"/>
    </row>
    <row r="1311" spans="1:20" ht="14.4" x14ac:dyDescent="0.3">
      <c r="A1311">
        <v>1302</v>
      </c>
      <c r="B1311" s="1">
        <v>44205</v>
      </c>
      <c r="C1311" t="s">
        <v>416</v>
      </c>
      <c r="D1311" t="s">
        <v>418</v>
      </c>
      <c r="E1311" t="s">
        <v>114</v>
      </c>
      <c r="F1311" t="s">
        <v>93</v>
      </c>
      <c r="G1311" s="45">
        <v>1.06</v>
      </c>
      <c r="H1311" s="196">
        <v>100</v>
      </c>
      <c r="I1311" s="196">
        <v>6</v>
      </c>
      <c r="J1311" s="196">
        <v>-6</v>
      </c>
      <c r="K1311" s="196">
        <v>652.70000000000005</v>
      </c>
      <c r="L1311" t="s">
        <v>111</v>
      </c>
      <c r="M1311" s="44"/>
      <c r="N1311" s="1"/>
      <c r="O1311"/>
      <c r="P1311"/>
      <c r="Q1311" s="44"/>
      <c r="R1311" s="1"/>
      <c r="S1311"/>
      <c r="T1311"/>
    </row>
    <row r="1312" spans="1:20" ht="14.4" x14ac:dyDescent="0.3">
      <c r="A1312">
        <v>1303</v>
      </c>
      <c r="B1312" s="1">
        <v>44205</v>
      </c>
      <c r="C1312" t="s">
        <v>416</v>
      </c>
      <c r="D1312" t="s">
        <v>418</v>
      </c>
      <c r="E1312" t="s">
        <v>119</v>
      </c>
      <c r="F1312" t="s">
        <v>85</v>
      </c>
      <c r="G1312" s="45">
        <v>1.1200000000000001</v>
      </c>
      <c r="H1312" s="196">
        <v>100</v>
      </c>
      <c r="I1312" s="196">
        <v>100</v>
      </c>
      <c r="J1312" s="196">
        <v>11.76</v>
      </c>
      <c r="K1312" s="196">
        <v>664.46</v>
      </c>
      <c r="L1312" t="s">
        <v>111</v>
      </c>
      <c r="M1312" s="44"/>
      <c r="N1312" s="1"/>
      <c r="O1312"/>
      <c r="P1312"/>
      <c r="Q1312" s="44"/>
      <c r="R1312" s="1"/>
      <c r="S1312"/>
      <c r="T1312"/>
    </row>
    <row r="1313" spans="1:20" ht="14.4" x14ac:dyDescent="0.3">
      <c r="A1313">
        <v>1304</v>
      </c>
      <c r="B1313" s="1">
        <v>44205</v>
      </c>
      <c r="C1313" t="s">
        <v>188</v>
      </c>
      <c r="D1313" t="s">
        <v>419</v>
      </c>
      <c r="E1313" t="s">
        <v>143</v>
      </c>
      <c r="F1313" t="s">
        <v>85</v>
      </c>
      <c r="G1313" s="45">
        <v>1.1000000000000001</v>
      </c>
      <c r="H1313" s="196">
        <v>100</v>
      </c>
      <c r="I1313" s="196">
        <v>100</v>
      </c>
      <c r="J1313" s="196">
        <v>10</v>
      </c>
      <c r="K1313" s="196">
        <v>674.46</v>
      </c>
      <c r="L1313" t="s">
        <v>142</v>
      </c>
      <c r="M1313" s="44"/>
      <c r="N1313" s="1"/>
      <c r="O1313"/>
      <c r="P1313"/>
      <c r="Q1313" s="44"/>
      <c r="R1313" s="1"/>
      <c r="S1313"/>
      <c r="T1313"/>
    </row>
    <row r="1314" spans="1:20" ht="14.4" x14ac:dyDescent="0.3">
      <c r="A1314">
        <v>1305</v>
      </c>
      <c r="B1314" s="1">
        <v>44205</v>
      </c>
      <c r="C1314" t="s">
        <v>188</v>
      </c>
      <c r="D1314" t="s">
        <v>419</v>
      </c>
      <c r="E1314" t="s">
        <v>144</v>
      </c>
      <c r="F1314" t="s">
        <v>93</v>
      </c>
      <c r="G1314" s="45">
        <v>1.05</v>
      </c>
      <c r="H1314" s="196">
        <v>102</v>
      </c>
      <c r="I1314" s="196">
        <v>5.0999999999999996</v>
      </c>
      <c r="J1314" s="196">
        <v>-5.3</v>
      </c>
      <c r="K1314" s="196">
        <v>669.16</v>
      </c>
      <c r="L1314" t="s">
        <v>142</v>
      </c>
      <c r="M1314" s="44"/>
      <c r="N1314" s="1"/>
      <c r="O1314"/>
      <c r="P1314"/>
      <c r="Q1314" s="44"/>
      <c r="R1314" s="1"/>
      <c r="S1314"/>
      <c r="T1314"/>
    </row>
    <row r="1315" spans="1:20" ht="14.4" x14ac:dyDescent="0.3">
      <c r="A1315">
        <v>1306</v>
      </c>
      <c r="B1315" s="1">
        <v>44205</v>
      </c>
      <c r="C1315" t="s">
        <v>188</v>
      </c>
      <c r="D1315" t="s">
        <v>419</v>
      </c>
      <c r="E1315" t="s">
        <v>95</v>
      </c>
      <c r="F1315" t="s">
        <v>85</v>
      </c>
      <c r="G1315" s="45">
        <v>1.05</v>
      </c>
      <c r="H1315" s="196">
        <v>10</v>
      </c>
      <c r="I1315" s="196">
        <v>10</v>
      </c>
      <c r="J1315" s="196">
        <v>0.5</v>
      </c>
      <c r="K1315" s="196">
        <v>669.66</v>
      </c>
      <c r="L1315" t="s">
        <v>75</v>
      </c>
      <c r="M1315" s="44"/>
      <c r="N1315" s="1"/>
      <c r="O1315"/>
      <c r="P1315"/>
      <c r="Q1315" s="44"/>
      <c r="R1315" s="1"/>
      <c r="S1315"/>
      <c r="T1315"/>
    </row>
    <row r="1316" spans="1:20" ht="14.4" x14ac:dyDescent="0.3">
      <c r="A1316">
        <v>1307</v>
      </c>
      <c r="B1316" s="1">
        <v>44205</v>
      </c>
      <c r="C1316" t="s">
        <v>188</v>
      </c>
      <c r="D1316" t="s">
        <v>419</v>
      </c>
      <c r="E1316" t="s">
        <v>112</v>
      </c>
      <c r="F1316" t="s">
        <v>93</v>
      </c>
      <c r="G1316" s="45">
        <v>1.03</v>
      </c>
      <c r="H1316" s="196">
        <v>61</v>
      </c>
      <c r="I1316" s="196">
        <v>1.83</v>
      </c>
      <c r="J1316" s="196">
        <v>-1.83</v>
      </c>
      <c r="K1316" s="196">
        <v>667.83</v>
      </c>
      <c r="L1316" t="s">
        <v>75</v>
      </c>
      <c r="M1316" s="44"/>
      <c r="N1316" s="1"/>
      <c r="O1316"/>
      <c r="P1316"/>
      <c r="Q1316" s="44"/>
      <c r="R1316" s="1"/>
      <c r="S1316"/>
      <c r="T1316"/>
    </row>
    <row r="1317" spans="1:20" ht="14.4" x14ac:dyDescent="0.3">
      <c r="A1317">
        <v>1308</v>
      </c>
      <c r="B1317" s="1">
        <v>44205</v>
      </c>
      <c r="C1317" t="s">
        <v>188</v>
      </c>
      <c r="D1317" t="s">
        <v>419</v>
      </c>
      <c r="E1317" t="s">
        <v>95</v>
      </c>
      <c r="F1317" t="s">
        <v>85</v>
      </c>
      <c r="G1317" s="45">
        <v>1.05</v>
      </c>
      <c r="H1317" s="196">
        <v>50</v>
      </c>
      <c r="I1317" s="196">
        <v>50</v>
      </c>
      <c r="J1317" s="196">
        <v>2.4500000000000002</v>
      </c>
      <c r="K1317" s="196">
        <v>670.28</v>
      </c>
      <c r="L1317" t="s">
        <v>75</v>
      </c>
      <c r="M1317" s="44"/>
      <c r="N1317" s="1"/>
      <c r="O1317"/>
      <c r="P1317"/>
      <c r="Q1317" s="44"/>
      <c r="R1317" s="1"/>
      <c r="S1317"/>
      <c r="T1317"/>
    </row>
    <row r="1318" spans="1:20" ht="14.4" x14ac:dyDescent="0.3">
      <c r="A1318">
        <v>1309</v>
      </c>
      <c r="B1318" s="1">
        <v>44205</v>
      </c>
      <c r="C1318" t="s">
        <v>160</v>
      </c>
      <c r="D1318" t="s">
        <v>420</v>
      </c>
      <c r="E1318" t="s">
        <v>95</v>
      </c>
      <c r="F1318" t="s">
        <v>85</v>
      </c>
      <c r="G1318" s="45">
        <v>1.42</v>
      </c>
      <c r="H1318" s="196">
        <v>20</v>
      </c>
      <c r="I1318" s="196">
        <v>20</v>
      </c>
      <c r="J1318" s="196">
        <v>8.4</v>
      </c>
      <c r="K1318" s="196">
        <v>678.68</v>
      </c>
      <c r="L1318" t="s">
        <v>60</v>
      </c>
      <c r="M1318" s="44"/>
      <c r="N1318" s="1"/>
      <c r="O1318"/>
      <c r="P1318"/>
      <c r="Q1318" s="44"/>
      <c r="R1318" s="1"/>
      <c r="S1318"/>
      <c r="T1318"/>
    </row>
    <row r="1319" spans="1:20" ht="14.4" x14ac:dyDescent="0.3">
      <c r="A1319">
        <v>1310</v>
      </c>
      <c r="B1319" s="1">
        <v>44205</v>
      </c>
      <c r="C1319" t="s">
        <v>160</v>
      </c>
      <c r="D1319" t="s">
        <v>420</v>
      </c>
      <c r="E1319" t="s">
        <v>149</v>
      </c>
      <c r="F1319" t="s">
        <v>93</v>
      </c>
      <c r="G1319" s="45">
        <v>1.32</v>
      </c>
      <c r="H1319" s="196">
        <v>21.51</v>
      </c>
      <c r="I1319" s="196">
        <v>6.88</v>
      </c>
      <c r="J1319" s="196">
        <v>-6.94</v>
      </c>
      <c r="K1319" s="196">
        <v>671.74</v>
      </c>
      <c r="L1319" t="s">
        <v>60</v>
      </c>
      <c r="M1319" s="44"/>
      <c r="N1319" s="1"/>
      <c r="O1319"/>
      <c r="P1319"/>
      <c r="Q1319" s="44"/>
      <c r="R1319" s="1"/>
      <c r="S1319"/>
      <c r="T1319"/>
    </row>
    <row r="1320" spans="1:20" ht="14.4" x14ac:dyDescent="0.3">
      <c r="A1320">
        <v>1311</v>
      </c>
      <c r="B1320" s="1">
        <v>44205</v>
      </c>
      <c r="C1320" t="s">
        <v>413</v>
      </c>
      <c r="D1320" t="s">
        <v>421</v>
      </c>
      <c r="E1320" t="s">
        <v>95</v>
      </c>
      <c r="F1320" t="s">
        <v>85</v>
      </c>
      <c r="G1320" s="45">
        <v>1.08</v>
      </c>
      <c r="H1320" s="196">
        <v>36.26</v>
      </c>
      <c r="I1320" s="196">
        <v>36.26</v>
      </c>
      <c r="J1320" s="196">
        <v>2.9</v>
      </c>
      <c r="K1320" s="196">
        <v>674.64</v>
      </c>
      <c r="L1320" t="s">
        <v>60</v>
      </c>
      <c r="M1320" s="44"/>
      <c r="N1320" s="1"/>
      <c r="O1320"/>
      <c r="P1320"/>
      <c r="Q1320" s="44"/>
      <c r="R1320" s="1"/>
      <c r="S1320"/>
      <c r="T1320"/>
    </row>
    <row r="1321" spans="1:20" ht="14.4" x14ac:dyDescent="0.3">
      <c r="A1321">
        <v>1312</v>
      </c>
      <c r="B1321" s="1">
        <v>44205</v>
      </c>
      <c r="C1321" t="s">
        <v>413</v>
      </c>
      <c r="D1321" t="s">
        <v>421</v>
      </c>
      <c r="E1321" t="s">
        <v>112</v>
      </c>
      <c r="F1321" t="s">
        <v>93</v>
      </c>
      <c r="G1321" s="45">
        <v>1.04</v>
      </c>
      <c r="H1321" s="196">
        <v>37</v>
      </c>
      <c r="I1321" s="196">
        <v>1.48</v>
      </c>
      <c r="J1321" s="196">
        <v>-1.54</v>
      </c>
      <c r="K1321" s="196">
        <v>673.1</v>
      </c>
      <c r="L1321" t="s">
        <v>60</v>
      </c>
      <c r="M1321" s="44"/>
      <c r="N1321" s="1"/>
      <c r="O1321"/>
      <c r="P1321"/>
      <c r="Q1321" s="44"/>
      <c r="R1321" s="1"/>
      <c r="S1321"/>
      <c r="T1321"/>
    </row>
    <row r="1322" spans="1:20" ht="14.4" x14ac:dyDescent="0.3">
      <c r="A1322">
        <v>1313</v>
      </c>
      <c r="B1322" s="1">
        <v>44205</v>
      </c>
      <c r="C1322" t="s">
        <v>314</v>
      </c>
      <c r="D1322" t="s">
        <v>422</v>
      </c>
      <c r="E1322" t="s">
        <v>96</v>
      </c>
      <c r="F1322" t="s">
        <v>85</v>
      </c>
      <c r="G1322" s="45">
        <v>1.22</v>
      </c>
      <c r="H1322" s="196">
        <v>7</v>
      </c>
      <c r="I1322" s="196">
        <v>7</v>
      </c>
      <c r="J1322" s="196">
        <v>-7</v>
      </c>
      <c r="K1322" s="196">
        <v>666.1</v>
      </c>
      <c r="L1322" t="s">
        <v>73</v>
      </c>
      <c r="M1322" s="44"/>
      <c r="N1322" s="1"/>
      <c r="O1322"/>
      <c r="P1322"/>
      <c r="Q1322" s="44"/>
      <c r="R1322" s="1"/>
      <c r="S1322"/>
      <c r="T1322"/>
    </row>
    <row r="1323" spans="1:20" ht="14.4" x14ac:dyDescent="0.3">
      <c r="A1323">
        <v>1314</v>
      </c>
      <c r="B1323" s="1">
        <v>44205</v>
      </c>
      <c r="C1323" t="s">
        <v>314</v>
      </c>
      <c r="D1323" t="s">
        <v>422</v>
      </c>
      <c r="E1323" t="s">
        <v>113</v>
      </c>
      <c r="F1323" t="s">
        <v>85</v>
      </c>
      <c r="G1323" s="45">
        <v>1.29</v>
      </c>
      <c r="H1323" s="196">
        <v>10</v>
      </c>
      <c r="I1323" s="196">
        <v>10</v>
      </c>
      <c r="J1323" s="196">
        <v>2.9</v>
      </c>
      <c r="K1323" s="196">
        <v>669</v>
      </c>
      <c r="L1323" t="s">
        <v>77</v>
      </c>
      <c r="M1323" s="44"/>
      <c r="N1323" s="1"/>
      <c r="O1323"/>
      <c r="P1323"/>
      <c r="Q1323" s="44"/>
      <c r="R1323" s="1"/>
      <c r="S1323"/>
      <c r="T1323"/>
    </row>
    <row r="1324" spans="1:20" ht="14.4" x14ac:dyDescent="0.3">
      <c r="A1324">
        <v>1315</v>
      </c>
      <c r="B1324" s="1">
        <v>44205</v>
      </c>
      <c r="C1324" t="s">
        <v>314</v>
      </c>
      <c r="D1324" t="s">
        <v>422</v>
      </c>
      <c r="E1324" t="s">
        <v>113</v>
      </c>
      <c r="F1324" t="s">
        <v>85</v>
      </c>
      <c r="G1324" s="45">
        <v>1.3</v>
      </c>
      <c r="H1324" s="196">
        <v>100</v>
      </c>
      <c r="I1324" s="196">
        <v>100</v>
      </c>
      <c r="J1324" s="196">
        <v>30</v>
      </c>
      <c r="K1324" s="196">
        <v>699</v>
      </c>
      <c r="L1324" t="s">
        <v>77</v>
      </c>
      <c r="M1324" s="44"/>
      <c r="N1324" s="1"/>
      <c r="O1324"/>
      <c r="P1324"/>
      <c r="Q1324" s="44"/>
      <c r="R1324" s="1"/>
      <c r="S1324"/>
      <c r="T1324"/>
    </row>
    <row r="1325" spans="1:20" ht="14.4" x14ac:dyDescent="0.3">
      <c r="A1325">
        <v>1316</v>
      </c>
      <c r="B1325" s="1">
        <v>44205</v>
      </c>
      <c r="C1325" t="s">
        <v>314</v>
      </c>
      <c r="D1325" t="s">
        <v>422</v>
      </c>
      <c r="E1325" t="s">
        <v>172</v>
      </c>
      <c r="F1325" t="s">
        <v>93</v>
      </c>
      <c r="G1325" s="45">
        <v>1.1399999999999999</v>
      </c>
      <c r="H1325" s="196">
        <v>125.35</v>
      </c>
      <c r="I1325" s="196">
        <v>17.55</v>
      </c>
      <c r="J1325" s="196">
        <v>-18.16</v>
      </c>
      <c r="K1325" s="196">
        <v>680.84</v>
      </c>
      <c r="L1325" t="s">
        <v>77</v>
      </c>
      <c r="M1325" s="44"/>
      <c r="N1325" s="1"/>
      <c r="O1325"/>
      <c r="P1325"/>
      <c r="Q1325" s="44"/>
      <c r="R1325" s="1"/>
      <c r="S1325"/>
      <c r="T1325"/>
    </row>
    <row r="1326" spans="1:20" ht="14.4" x14ac:dyDescent="0.3">
      <c r="A1326">
        <v>1317</v>
      </c>
      <c r="B1326" s="1">
        <v>44205</v>
      </c>
      <c r="C1326" t="s">
        <v>195</v>
      </c>
      <c r="D1326" t="s">
        <v>423</v>
      </c>
      <c r="E1326" t="s">
        <v>143</v>
      </c>
      <c r="F1326" t="s">
        <v>85</v>
      </c>
      <c r="G1326" s="45">
        <v>1.5</v>
      </c>
      <c r="H1326" s="196">
        <v>9.84</v>
      </c>
      <c r="I1326" s="196">
        <v>9.84</v>
      </c>
      <c r="J1326" s="196">
        <v>4.92</v>
      </c>
      <c r="K1326" s="196">
        <v>685.76</v>
      </c>
      <c r="L1326" t="s">
        <v>142</v>
      </c>
      <c r="M1326" s="44"/>
      <c r="N1326" s="1"/>
      <c r="O1326"/>
      <c r="P1326"/>
      <c r="Q1326" s="44"/>
      <c r="R1326" s="1"/>
      <c r="S1326"/>
      <c r="T1326"/>
    </row>
    <row r="1327" spans="1:20" ht="14.4" x14ac:dyDescent="0.3">
      <c r="A1327">
        <v>1318</v>
      </c>
      <c r="B1327" s="1">
        <v>44205</v>
      </c>
      <c r="C1327" t="s">
        <v>195</v>
      </c>
      <c r="D1327" t="s">
        <v>423</v>
      </c>
      <c r="E1327" t="s">
        <v>143</v>
      </c>
      <c r="F1327" t="s">
        <v>85</v>
      </c>
      <c r="G1327" s="45">
        <v>1.39</v>
      </c>
      <c r="H1327" s="196">
        <v>10</v>
      </c>
      <c r="I1327" s="196">
        <v>10</v>
      </c>
      <c r="J1327" s="196">
        <v>3.9</v>
      </c>
      <c r="K1327" s="196">
        <v>689.66</v>
      </c>
      <c r="L1327" t="s">
        <v>142</v>
      </c>
      <c r="M1327" s="44"/>
      <c r="N1327" s="1"/>
      <c r="O1327"/>
      <c r="P1327"/>
      <c r="Q1327" s="44"/>
      <c r="R1327" s="1"/>
      <c r="S1327"/>
      <c r="T1327"/>
    </row>
    <row r="1328" spans="1:20" ht="14.4" x14ac:dyDescent="0.3">
      <c r="A1328">
        <v>1319</v>
      </c>
      <c r="B1328" s="1">
        <v>44205</v>
      </c>
      <c r="C1328" t="s">
        <v>195</v>
      </c>
      <c r="D1328" t="s">
        <v>423</v>
      </c>
      <c r="E1328" t="s">
        <v>144</v>
      </c>
      <c r="F1328" t="s">
        <v>93</v>
      </c>
      <c r="G1328" s="45">
        <v>1.3</v>
      </c>
      <c r="H1328" s="196">
        <v>31</v>
      </c>
      <c r="I1328" s="196">
        <v>9.3000000000000007</v>
      </c>
      <c r="J1328" s="196">
        <v>-9.3000000000000007</v>
      </c>
      <c r="K1328" s="196">
        <v>680.36</v>
      </c>
      <c r="L1328" t="s">
        <v>142</v>
      </c>
      <c r="M1328" s="44"/>
      <c r="N1328" s="1"/>
      <c r="O1328"/>
      <c r="P1328"/>
      <c r="Q1328" s="44"/>
      <c r="R1328" s="1"/>
      <c r="S1328"/>
      <c r="T1328"/>
    </row>
    <row r="1329" spans="1:20" ht="14.4" x14ac:dyDescent="0.3">
      <c r="A1329">
        <v>1320</v>
      </c>
      <c r="B1329" s="1">
        <v>44205</v>
      </c>
      <c r="C1329" t="s">
        <v>195</v>
      </c>
      <c r="D1329" t="s">
        <v>423</v>
      </c>
      <c r="E1329" t="s">
        <v>143</v>
      </c>
      <c r="F1329" t="s">
        <v>85</v>
      </c>
      <c r="G1329" s="45">
        <v>1.39</v>
      </c>
      <c r="H1329" s="196">
        <v>10</v>
      </c>
      <c r="I1329" s="196">
        <v>10</v>
      </c>
      <c r="J1329" s="196">
        <v>3.76</v>
      </c>
      <c r="K1329" s="196">
        <v>684.12</v>
      </c>
      <c r="L1329" t="s">
        <v>142</v>
      </c>
      <c r="M1329" s="44"/>
      <c r="N1329" s="1"/>
      <c r="O1329"/>
      <c r="P1329"/>
      <c r="Q1329" s="44"/>
      <c r="R1329" s="1"/>
      <c r="S1329"/>
      <c r="T1329"/>
    </row>
    <row r="1330" spans="1:20" ht="14.4" x14ac:dyDescent="0.3">
      <c r="A1330">
        <v>1321</v>
      </c>
      <c r="B1330" s="1">
        <v>44205</v>
      </c>
      <c r="C1330" t="s">
        <v>417</v>
      </c>
      <c r="D1330" t="s">
        <v>424</v>
      </c>
      <c r="E1330" t="s">
        <v>302</v>
      </c>
      <c r="F1330" t="s">
        <v>85</v>
      </c>
      <c r="G1330" s="45">
        <v>6.8</v>
      </c>
      <c r="H1330" s="196">
        <v>9.27</v>
      </c>
      <c r="I1330" s="196">
        <v>9.27</v>
      </c>
      <c r="J1330" s="196">
        <v>-9.27</v>
      </c>
      <c r="K1330" s="196">
        <v>674.85</v>
      </c>
      <c r="L1330" t="s">
        <v>142</v>
      </c>
      <c r="M1330" s="44"/>
      <c r="N1330" s="1"/>
      <c r="O1330"/>
      <c r="P1330"/>
      <c r="Q1330" s="44"/>
      <c r="R1330" s="1"/>
      <c r="S1330"/>
      <c r="T1330"/>
    </row>
    <row r="1331" spans="1:20" ht="14.4" x14ac:dyDescent="0.3">
      <c r="A1331">
        <v>1322</v>
      </c>
      <c r="B1331" s="1">
        <v>44205</v>
      </c>
      <c r="C1331" t="s">
        <v>417</v>
      </c>
      <c r="D1331" t="s">
        <v>424</v>
      </c>
      <c r="E1331" t="s">
        <v>143</v>
      </c>
      <c r="F1331" t="s">
        <v>85</v>
      </c>
      <c r="G1331" s="45">
        <v>1.22</v>
      </c>
      <c r="H1331" s="196">
        <v>50</v>
      </c>
      <c r="I1331" s="196">
        <v>50</v>
      </c>
      <c r="J1331" s="196">
        <v>11.14</v>
      </c>
      <c r="K1331" s="196">
        <v>685.99</v>
      </c>
      <c r="L1331" t="s">
        <v>142</v>
      </c>
      <c r="M1331" s="44"/>
      <c r="N1331" s="1"/>
      <c r="O1331"/>
      <c r="P1331"/>
      <c r="Q1331" s="44"/>
      <c r="R1331" s="1"/>
      <c r="S1331"/>
      <c r="T1331"/>
    </row>
    <row r="1332" spans="1:20" ht="14.4" x14ac:dyDescent="0.3">
      <c r="A1332">
        <v>1323</v>
      </c>
      <c r="B1332" s="1">
        <v>44205</v>
      </c>
      <c r="C1332" t="s">
        <v>417</v>
      </c>
      <c r="D1332" t="s">
        <v>424</v>
      </c>
      <c r="E1332" t="s">
        <v>148</v>
      </c>
      <c r="F1332" t="s">
        <v>93</v>
      </c>
      <c r="G1332" s="45">
        <v>1.2</v>
      </c>
      <c r="H1332" s="196">
        <v>24.83</v>
      </c>
      <c r="I1332" s="196">
        <v>4.97</v>
      </c>
      <c r="J1332" s="196">
        <v>-4.97</v>
      </c>
      <c r="K1332" s="196">
        <v>681.02</v>
      </c>
      <c r="L1332" t="s">
        <v>73</v>
      </c>
      <c r="M1332" s="44"/>
      <c r="N1332" s="1"/>
      <c r="O1332"/>
      <c r="P1332"/>
      <c r="Q1332" s="44"/>
      <c r="R1332" s="1"/>
      <c r="S1332"/>
      <c r="T1332"/>
    </row>
    <row r="1333" spans="1:20" ht="14.4" x14ac:dyDescent="0.3">
      <c r="A1333">
        <v>1324</v>
      </c>
      <c r="B1333" s="1">
        <v>44205</v>
      </c>
      <c r="C1333" t="s">
        <v>417</v>
      </c>
      <c r="D1333" t="s">
        <v>424</v>
      </c>
      <c r="E1333" t="s">
        <v>302</v>
      </c>
      <c r="F1333" t="s">
        <v>85</v>
      </c>
      <c r="G1333" s="45">
        <v>5.6</v>
      </c>
      <c r="H1333" s="196">
        <v>10.09</v>
      </c>
      <c r="I1333" s="196">
        <v>10.09</v>
      </c>
      <c r="J1333" s="196">
        <v>-10.09</v>
      </c>
      <c r="K1333" s="196">
        <v>670.93</v>
      </c>
      <c r="L1333" t="s">
        <v>73</v>
      </c>
      <c r="M1333" s="44"/>
      <c r="N1333" s="1"/>
      <c r="O1333"/>
      <c r="P1333"/>
      <c r="Q1333" s="44"/>
      <c r="R1333" s="1"/>
      <c r="S1333"/>
      <c r="T1333"/>
    </row>
    <row r="1334" spans="1:20" ht="14.4" x14ac:dyDescent="0.3">
      <c r="A1334">
        <v>1325</v>
      </c>
      <c r="B1334" s="1">
        <v>44205</v>
      </c>
      <c r="C1334" t="s">
        <v>417</v>
      </c>
      <c r="D1334" t="s">
        <v>424</v>
      </c>
      <c r="E1334" t="s">
        <v>143</v>
      </c>
      <c r="F1334" t="s">
        <v>85</v>
      </c>
      <c r="G1334" s="45">
        <v>1.25</v>
      </c>
      <c r="H1334" s="196">
        <v>50</v>
      </c>
      <c r="I1334" s="196">
        <v>50</v>
      </c>
      <c r="J1334" s="196">
        <v>12.5</v>
      </c>
      <c r="K1334" s="196">
        <v>683.43</v>
      </c>
      <c r="L1334" t="s">
        <v>73</v>
      </c>
      <c r="M1334" s="44"/>
      <c r="N1334" s="1"/>
      <c r="O1334"/>
      <c r="P1334"/>
      <c r="Q1334" s="44"/>
      <c r="R1334" s="1"/>
      <c r="S1334"/>
      <c r="T1334"/>
    </row>
    <row r="1335" spans="1:20" ht="14.4" x14ac:dyDescent="0.3">
      <c r="A1335">
        <v>1326</v>
      </c>
      <c r="B1335" s="1">
        <v>44205</v>
      </c>
      <c r="C1335" t="s">
        <v>417</v>
      </c>
      <c r="D1335" t="s">
        <v>424</v>
      </c>
      <c r="E1335" t="s">
        <v>143</v>
      </c>
      <c r="F1335" t="s">
        <v>85</v>
      </c>
      <c r="G1335" s="45">
        <v>1.19</v>
      </c>
      <c r="H1335" s="196">
        <v>20</v>
      </c>
      <c r="I1335" s="196">
        <v>20</v>
      </c>
      <c r="J1335" s="196">
        <v>3.75</v>
      </c>
      <c r="K1335" s="196">
        <v>687.18</v>
      </c>
      <c r="L1335" t="s">
        <v>73</v>
      </c>
      <c r="M1335" s="44"/>
      <c r="N1335" s="1"/>
      <c r="O1335"/>
      <c r="P1335"/>
      <c r="Q1335" s="44"/>
      <c r="R1335" s="1"/>
      <c r="S1335"/>
      <c r="T1335"/>
    </row>
    <row r="1336" spans="1:20" ht="14.4" x14ac:dyDescent="0.3">
      <c r="A1336">
        <v>1327</v>
      </c>
      <c r="B1336" s="1">
        <v>44205</v>
      </c>
      <c r="C1336" t="s">
        <v>417</v>
      </c>
      <c r="D1336" t="s">
        <v>424</v>
      </c>
      <c r="E1336" t="s">
        <v>95</v>
      </c>
      <c r="F1336" t="s">
        <v>85</v>
      </c>
      <c r="G1336" s="45">
        <v>1.1599999999999999</v>
      </c>
      <c r="H1336" s="196">
        <v>10</v>
      </c>
      <c r="I1336" s="196">
        <v>10</v>
      </c>
      <c r="J1336" s="196">
        <v>1.6</v>
      </c>
      <c r="K1336" s="196">
        <v>688.78</v>
      </c>
      <c r="L1336" t="s">
        <v>75</v>
      </c>
      <c r="M1336" s="44"/>
      <c r="N1336" s="1"/>
      <c r="O1336"/>
      <c r="P1336"/>
      <c r="Q1336" s="44"/>
      <c r="R1336" s="1"/>
      <c r="S1336"/>
      <c r="T1336"/>
    </row>
    <row r="1337" spans="1:20" ht="14.4" x14ac:dyDescent="0.3">
      <c r="A1337">
        <v>1328</v>
      </c>
      <c r="B1337" s="1">
        <v>44205</v>
      </c>
      <c r="C1337" t="s">
        <v>417</v>
      </c>
      <c r="D1337" t="s">
        <v>424</v>
      </c>
      <c r="E1337" t="s">
        <v>95</v>
      </c>
      <c r="F1337" t="s">
        <v>85</v>
      </c>
      <c r="G1337" s="45">
        <v>1.1100000000000001</v>
      </c>
      <c r="H1337" s="196">
        <v>20</v>
      </c>
      <c r="I1337" s="196">
        <v>20</v>
      </c>
      <c r="J1337" s="196">
        <v>2.2000000000000002</v>
      </c>
      <c r="K1337" s="196">
        <v>690.98</v>
      </c>
      <c r="L1337" t="s">
        <v>75</v>
      </c>
      <c r="M1337" s="44"/>
      <c r="N1337" s="1"/>
      <c r="O1337"/>
      <c r="P1337"/>
      <c r="Q1337" s="44"/>
      <c r="R1337" s="1"/>
      <c r="S1337"/>
      <c r="T1337"/>
    </row>
    <row r="1338" spans="1:20" ht="14.4" x14ac:dyDescent="0.3">
      <c r="A1338">
        <v>1329</v>
      </c>
      <c r="B1338" s="1">
        <v>44205</v>
      </c>
      <c r="C1338" t="s">
        <v>417</v>
      </c>
      <c r="D1338" t="s">
        <v>424</v>
      </c>
      <c r="E1338" t="s">
        <v>112</v>
      </c>
      <c r="F1338" t="s">
        <v>93</v>
      </c>
      <c r="G1338" s="45">
        <v>1.1100000000000001</v>
      </c>
      <c r="H1338" s="196">
        <v>30.5</v>
      </c>
      <c r="I1338" s="196">
        <v>3.36</v>
      </c>
      <c r="J1338" s="196">
        <v>-3.37</v>
      </c>
      <c r="K1338" s="196">
        <v>687.61</v>
      </c>
      <c r="L1338" t="s">
        <v>75</v>
      </c>
      <c r="M1338" s="44"/>
      <c r="N1338" s="1"/>
      <c r="O1338"/>
      <c r="P1338"/>
      <c r="Q1338" s="44"/>
      <c r="R1338" s="1"/>
      <c r="S1338"/>
      <c r="T1338"/>
    </row>
    <row r="1339" spans="1:20" ht="14.4" x14ac:dyDescent="0.3">
      <c r="A1339">
        <v>1330</v>
      </c>
      <c r="B1339" s="1">
        <v>44205</v>
      </c>
      <c r="C1339" t="s">
        <v>170</v>
      </c>
      <c r="D1339" t="s">
        <v>425</v>
      </c>
      <c r="E1339" t="s">
        <v>380</v>
      </c>
      <c r="F1339" t="s">
        <v>85</v>
      </c>
      <c r="G1339" s="45">
        <v>1.44</v>
      </c>
      <c r="H1339" s="196">
        <v>7</v>
      </c>
      <c r="I1339" s="196">
        <v>7</v>
      </c>
      <c r="J1339" s="196">
        <v>2.96</v>
      </c>
      <c r="K1339" s="196">
        <v>690.57</v>
      </c>
      <c r="L1339" t="s">
        <v>174</v>
      </c>
      <c r="M1339" s="44"/>
      <c r="N1339" s="1"/>
      <c r="O1339"/>
      <c r="P1339"/>
      <c r="Q1339" s="44"/>
      <c r="R1339" s="1"/>
      <c r="S1339"/>
      <c r="T1339"/>
    </row>
    <row r="1340" spans="1:20" ht="14.4" x14ac:dyDescent="0.3">
      <c r="A1340">
        <v>1331</v>
      </c>
      <c r="B1340" s="1">
        <v>44205</v>
      </c>
      <c r="C1340" t="s">
        <v>170</v>
      </c>
      <c r="D1340" t="s">
        <v>425</v>
      </c>
      <c r="E1340" t="s">
        <v>143</v>
      </c>
      <c r="F1340" t="s">
        <v>85</v>
      </c>
      <c r="G1340" s="45">
        <v>8</v>
      </c>
      <c r="H1340" s="196">
        <v>7</v>
      </c>
      <c r="I1340" s="196">
        <v>7</v>
      </c>
      <c r="J1340" s="196">
        <v>-7</v>
      </c>
      <c r="K1340" s="196">
        <v>683.57</v>
      </c>
      <c r="L1340" t="s">
        <v>73</v>
      </c>
      <c r="M1340" s="44"/>
      <c r="N1340" s="1"/>
      <c r="O1340"/>
      <c r="P1340"/>
      <c r="Q1340" s="44"/>
      <c r="R1340" s="1"/>
      <c r="S1340"/>
      <c r="T1340"/>
    </row>
    <row r="1341" spans="1:20" ht="14.4" x14ac:dyDescent="0.3">
      <c r="A1341">
        <v>1332</v>
      </c>
      <c r="B1341" s="1">
        <v>44205</v>
      </c>
      <c r="C1341" t="s">
        <v>170</v>
      </c>
      <c r="D1341" t="s">
        <v>425</v>
      </c>
      <c r="E1341" t="s">
        <v>96</v>
      </c>
      <c r="F1341" t="s">
        <v>85</v>
      </c>
      <c r="G1341" s="45">
        <v>1.64</v>
      </c>
      <c r="H1341" s="196">
        <v>100</v>
      </c>
      <c r="I1341" s="196">
        <v>100</v>
      </c>
      <c r="J1341" s="196">
        <v>61.44</v>
      </c>
      <c r="K1341" s="196">
        <v>745.01</v>
      </c>
      <c r="L1341" t="s">
        <v>142</v>
      </c>
      <c r="M1341" s="44"/>
      <c r="N1341" s="1"/>
      <c r="O1341"/>
      <c r="P1341"/>
      <c r="Q1341" s="44"/>
      <c r="R1341" s="1"/>
      <c r="S1341"/>
      <c r="T1341"/>
    </row>
    <row r="1342" spans="1:20" ht="14.4" x14ac:dyDescent="0.3">
      <c r="A1342">
        <v>1333</v>
      </c>
      <c r="B1342" s="1">
        <v>44205</v>
      </c>
      <c r="C1342" t="s">
        <v>170</v>
      </c>
      <c r="D1342" t="s">
        <v>425</v>
      </c>
      <c r="E1342" t="s">
        <v>436</v>
      </c>
      <c r="F1342" t="s">
        <v>93</v>
      </c>
      <c r="G1342" s="45">
        <v>1.04</v>
      </c>
      <c r="H1342" s="196">
        <v>50</v>
      </c>
      <c r="I1342" s="196">
        <v>2</v>
      </c>
      <c r="J1342" s="196">
        <v>-2</v>
      </c>
      <c r="K1342" s="196">
        <v>743.01</v>
      </c>
      <c r="L1342" t="s">
        <v>156</v>
      </c>
      <c r="M1342" s="44"/>
      <c r="N1342" s="1"/>
      <c r="O1342"/>
      <c r="P1342"/>
      <c r="Q1342" s="44"/>
      <c r="R1342" s="1"/>
      <c r="S1342"/>
      <c r="T1342"/>
    </row>
    <row r="1343" spans="1:20" ht="14.4" x14ac:dyDescent="0.3">
      <c r="A1343">
        <v>1334</v>
      </c>
      <c r="B1343" s="1">
        <v>44205</v>
      </c>
      <c r="C1343" t="s">
        <v>170</v>
      </c>
      <c r="D1343" t="s">
        <v>425</v>
      </c>
      <c r="E1343" t="s">
        <v>437</v>
      </c>
      <c r="F1343" t="s">
        <v>85</v>
      </c>
      <c r="G1343" s="45">
        <v>5.6</v>
      </c>
      <c r="H1343" s="196">
        <v>5.88</v>
      </c>
      <c r="I1343" s="196">
        <v>5.88</v>
      </c>
      <c r="J1343" s="196">
        <v>27.05</v>
      </c>
      <c r="K1343" s="196">
        <v>770.06</v>
      </c>
      <c r="L1343" t="s">
        <v>156</v>
      </c>
      <c r="M1343" s="44"/>
      <c r="N1343" s="1"/>
      <c r="O1343"/>
      <c r="P1343"/>
      <c r="Q1343" s="44"/>
      <c r="R1343" s="1"/>
      <c r="S1343"/>
      <c r="T1343"/>
    </row>
    <row r="1344" spans="1:20" ht="14.4" x14ac:dyDescent="0.3">
      <c r="A1344">
        <v>1335</v>
      </c>
      <c r="B1344" s="1">
        <v>44205</v>
      </c>
      <c r="C1344" t="s">
        <v>170</v>
      </c>
      <c r="D1344" t="s">
        <v>425</v>
      </c>
      <c r="E1344" t="s">
        <v>438</v>
      </c>
      <c r="F1344" t="s">
        <v>93</v>
      </c>
      <c r="G1344" s="45">
        <v>1.2</v>
      </c>
      <c r="H1344" s="196">
        <v>26.34</v>
      </c>
      <c r="I1344" s="196">
        <v>5.27</v>
      </c>
      <c r="J1344" s="196">
        <v>-6.06</v>
      </c>
      <c r="K1344" s="196">
        <v>764</v>
      </c>
      <c r="L1344" t="s">
        <v>156</v>
      </c>
      <c r="M1344" s="44"/>
      <c r="N1344" s="1"/>
      <c r="O1344"/>
      <c r="P1344"/>
      <c r="Q1344" s="44"/>
      <c r="R1344" s="1"/>
      <c r="S1344"/>
      <c r="T1344"/>
    </row>
    <row r="1345" spans="1:20" ht="14.4" x14ac:dyDescent="0.3">
      <c r="A1345">
        <v>1336</v>
      </c>
      <c r="B1345" s="1">
        <v>44205</v>
      </c>
      <c r="C1345" t="s">
        <v>170</v>
      </c>
      <c r="D1345" t="s">
        <v>425</v>
      </c>
      <c r="E1345" t="s">
        <v>95</v>
      </c>
      <c r="F1345" t="s">
        <v>85</v>
      </c>
      <c r="G1345" s="45">
        <v>1.36</v>
      </c>
      <c r="H1345" s="196">
        <v>7</v>
      </c>
      <c r="I1345" s="196">
        <v>7</v>
      </c>
      <c r="J1345" s="196">
        <v>2.52</v>
      </c>
      <c r="K1345" s="196">
        <v>766.52</v>
      </c>
      <c r="L1345" t="s">
        <v>60</v>
      </c>
      <c r="M1345" s="44"/>
      <c r="N1345" s="1"/>
      <c r="O1345"/>
      <c r="P1345"/>
      <c r="Q1345" s="44"/>
      <c r="R1345" s="1"/>
      <c r="S1345"/>
      <c r="T1345"/>
    </row>
    <row r="1346" spans="1:20" ht="14.4" x14ac:dyDescent="0.3">
      <c r="A1346">
        <v>1337</v>
      </c>
      <c r="B1346" s="1">
        <v>44205</v>
      </c>
      <c r="C1346" t="s">
        <v>170</v>
      </c>
      <c r="D1346" t="s">
        <v>425</v>
      </c>
      <c r="E1346" t="s">
        <v>95</v>
      </c>
      <c r="F1346" t="s">
        <v>85</v>
      </c>
      <c r="G1346" s="45">
        <v>1.1100000000000001</v>
      </c>
      <c r="H1346" s="196">
        <v>100</v>
      </c>
      <c r="I1346" s="196">
        <v>100</v>
      </c>
      <c r="J1346" s="196">
        <v>11</v>
      </c>
      <c r="K1346" s="196">
        <v>777.52</v>
      </c>
      <c r="L1346" t="s">
        <v>60</v>
      </c>
      <c r="M1346" s="44"/>
      <c r="N1346" s="1"/>
      <c r="O1346"/>
      <c r="P1346"/>
      <c r="Q1346" s="44"/>
      <c r="R1346" s="1"/>
      <c r="S1346"/>
      <c r="T1346"/>
    </row>
    <row r="1347" spans="1:20" ht="14.4" x14ac:dyDescent="0.3">
      <c r="A1347">
        <v>1338</v>
      </c>
      <c r="B1347" s="1">
        <v>44205</v>
      </c>
      <c r="C1347" t="s">
        <v>170</v>
      </c>
      <c r="D1347" t="s">
        <v>425</v>
      </c>
      <c r="E1347" t="s">
        <v>112</v>
      </c>
      <c r="F1347" t="s">
        <v>93</v>
      </c>
      <c r="G1347" s="45">
        <v>1.17</v>
      </c>
      <c r="H1347" s="196">
        <v>10</v>
      </c>
      <c r="I1347" s="196">
        <v>1.7</v>
      </c>
      <c r="J1347" s="196">
        <v>-1.7</v>
      </c>
      <c r="K1347" s="196">
        <v>775.82</v>
      </c>
      <c r="L1347" t="s">
        <v>60</v>
      </c>
      <c r="M1347" s="44"/>
      <c r="N1347" s="1"/>
      <c r="O1347"/>
      <c r="P1347"/>
      <c r="Q1347" s="44"/>
      <c r="R1347" s="1"/>
      <c r="S1347"/>
      <c r="T1347"/>
    </row>
    <row r="1348" spans="1:20" ht="14.4" x14ac:dyDescent="0.3">
      <c r="A1348">
        <v>1339</v>
      </c>
      <c r="B1348" s="1">
        <v>44205</v>
      </c>
      <c r="C1348" t="s">
        <v>170</v>
      </c>
      <c r="D1348" t="s">
        <v>425</v>
      </c>
      <c r="E1348" t="s">
        <v>112</v>
      </c>
      <c r="F1348" t="s">
        <v>93</v>
      </c>
      <c r="G1348" s="45">
        <v>1.1200000000000001</v>
      </c>
      <c r="H1348" s="196">
        <v>20</v>
      </c>
      <c r="I1348" s="196">
        <v>2.4</v>
      </c>
      <c r="J1348" s="196">
        <v>-2.4</v>
      </c>
      <c r="K1348" s="196">
        <v>773.42</v>
      </c>
      <c r="L1348" t="s">
        <v>60</v>
      </c>
      <c r="M1348" s="44"/>
      <c r="N1348" s="1"/>
      <c r="O1348"/>
      <c r="P1348"/>
      <c r="Q1348" s="44"/>
      <c r="R1348" s="1"/>
      <c r="S1348"/>
      <c r="T1348"/>
    </row>
    <row r="1349" spans="1:20" ht="14.4" x14ac:dyDescent="0.3">
      <c r="A1349">
        <v>1340</v>
      </c>
      <c r="B1349" s="1">
        <v>44205</v>
      </c>
      <c r="C1349" t="s">
        <v>170</v>
      </c>
      <c r="D1349" t="s">
        <v>425</v>
      </c>
      <c r="E1349" t="s">
        <v>112</v>
      </c>
      <c r="F1349" t="s">
        <v>93</v>
      </c>
      <c r="G1349" s="45">
        <v>1.1399999999999999</v>
      </c>
      <c r="H1349" s="196">
        <v>10</v>
      </c>
      <c r="I1349" s="196">
        <v>1.4</v>
      </c>
      <c r="J1349" s="196">
        <v>-1.4</v>
      </c>
      <c r="K1349" s="196">
        <v>772.02</v>
      </c>
      <c r="L1349" t="s">
        <v>60</v>
      </c>
      <c r="M1349" s="44"/>
      <c r="N1349" s="1"/>
      <c r="O1349"/>
      <c r="P1349"/>
      <c r="Q1349" s="44"/>
      <c r="R1349" s="1"/>
      <c r="S1349"/>
      <c r="T1349"/>
    </row>
    <row r="1350" spans="1:20" ht="14.4" x14ac:dyDescent="0.3">
      <c r="A1350">
        <v>1341</v>
      </c>
      <c r="B1350" s="1">
        <v>44205</v>
      </c>
      <c r="C1350" t="s">
        <v>170</v>
      </c>
      <c r="D1350" t="s">
        <v>425</v>
      </c>
      <c r="E1350" t="s">
        <v>112</v>
      </c>
      <c r="F1350" t="s">
        <v>93</v>
      </c>
      <c r="G1350" s="45">
        <v>1.22</v>
      </c>
      <c r="H1350" s="196">
        <v>7</v>
      </c>
      <c r="I1350" s="196">
        <v>1.54</v>
      </c>
      <c r="J1350" s="196">
        <v>-1.54</v>
      </c>
      <c r="K1350" s="196">
        <v>770.48</v>
      </c>
      <c r="L1350" t="s">
        <v>60</v>
      </c>
      <c r="M1350" s="44"/>
      <c r="N1350" s="1"/>
      <c r="O1350"/>
      <c r="P1350"/>
      <c r="Q1350" s="44"/>
      <c r="R1350" s="1"/>
      <c r="S1350"/>
      <c r="T1350"/>
    </row>
    <row r="1351" spans="1:20" ht="14.4" x14ac:dyDescent="0.3">
      <c r="A1351">
        <v>1342</v>
      </c>
      <c r="B1351" s="1">
        <v>44205</v>
      </c>
      <c r="C1351" t="s">
        <v>170</v>
      </c>
      <c r="D1351" t="s">
        <v>425</v>
      </c>
      <c r="E1351" t="s">
        <v>149</v>
      </c>
      <c r="F1351" t="s">
        <v>93</v>
      </c>
      <c r="G1351" s="45">
        <v>1.1000000000000001</v>
      </c>
      <c r="H1351" s="196">
        <v>60.43</v>
      </c>
      <c r="I1351" s="196">
        <v>6.04</v>
      </c>
      <c r="J1351" s="196">
        <v>-6.06</v>
      </c>
      <c r="K1351" s="196">
        <v>764.42</v>
      </c>
      <c r="L1351" t="s">
        <v>60</v>
      </c>
      <c r="M1351" s="44"/>
      <c r="N1351" s="1"/>
      <c r="O1351"/>
      <c r="P1351"/>
      <c r="Q1351" s="44"/>
      <c r="R1351" s="1"/>
      <c r="S1351"/>
      <c r="T1351"/>
    </row>
    <row r="1352" spans="1:20" ht="14.4" x14ac:dyDescent="0.3">
      <c r="A1352">
        <v>1343</v>
      </c>
      <c r="B1352" s="1">
        <v>44205</v>
      </c>
      <c r="C1352" t="s">
        <v>170</v>
      </c>
      <c r="D1352" t="s">
        <v>425</v>
      </c>
      <c r="E1352" t="s">
        <v>95</v>
      </c>
      <c r="F1352" t="s">
        <v>85</v>
      </c>
      <c r="G1352" s="45">
        <v>2.38</v>
      </c>
      <c r="H1352" s="196">
        <v>1.21</v>
      </c>
      <c r="I1352" s="196">
        <v>1.21</v>
      </c>
      <c r="J1352" s="196">
        <v>-1.21</v>
      </c>
      <c r="K1352" s="196">
        <v>763.21</v>
      </c>
      <c r="L1352" t="s">
        <v>75</v>
      </c>
      <c r="M1352" s="44"/>
      <c r="N1352" s="1"/>
      <c r="O1352"/>
      <c r="P1352"/>
      <c r="Q1352" s="44"/>
      <c r="R1352" s="1"/>
      <c r="S1352"/>
      <c r="T1352"/>
    </row>
    <row r="1353" spans="1:20" ht="14.4" x14ac:dyDescent="0.3">
      <c r="A1353">
        <v>1344</v>
      </c>
      <c r="B1353" s="1">
        <v>44205</v>
      </c>
      <c r="C1353" t="s">
        <v>170</v>
      </c>
      <c r="D1353" t="s">
        <v>425</v>
      </c>
      <c r="E1353" t="s">
        <v>95</v>
      </c>
      <c r="F1353" t="s">
        <v>85</v>
      </c>
      <c r="G1353" s="45">
        <v>2.36</v>
      </c>
      <c r="H1353" s="196">
        <v>0.13</v>
      </c>
      <c r="I1353" s="196">
        <v>0.13</v>
      </c>
      <c r="J1353" s="196">
        <v>-0.13</v>
      </c>
      <c r="K1353" s="196">
        <v>763.08</v>
      </c>
      <c r="L1353" t="s">
        <v>75</v>
      </c>
      <c r="M1353" s="44"/>
      <c r="N1353" s="1"/>
      <c r="O1353"/>
      <c r="P1353"/>
      <c r="Q1353" s="44"/>
      <c r="R1353" s="1"/>
      <c r="S1353"/>
      <c r="T1353"/>
    </row>
    <row r="1354" spans="1:20" ht="14.4" x14ac:dyDescent="0.3">
      <c r="A1354">
        <v>1345</v>
      </c>
      <c r="B1354" s="1">
        <v>44205</v>
      </c>
      <c r="C1354" t="s">
        <v>170</v>
      </c>
      <c r="D1354" t="s">
        <v>425</v>
      </c>
      <c r="E1354" t="s">
        <v>95</v>
      </c>
      <c r="F1354" t="s">
        <v>85</v>
      </c>
      <c r="G1354" s="45">
        <v>2.34</v>
      </c>
      <c r="H1354" s="196">
        <v>4.37</v>
      </c>
      <c r="I1354" s="196">
        <v>4.37</v>
      </c>
      <c r="J1354" s="196">
        <v>-4.37</v>
      </c>
      <c r="K1354" s="196">
        <v>758.71</v>
      </c>
      <c r="L1354" t="s">
        <v>75</v>
      </c>
      <c r="M1354" s="44"/>
      <c r="N1354" s="1"/>
      <c r="O1354"/>
      <c r="P1354"/>
      <c r="Q1354" s="44"/>
      <c r="R1354" s="1"/>
      <c r="S1354"/>
      <c r="T1354"/>
    </row>
    <row r="1355" spans="1:20" ht="14.4" x14ac:dyDescent="0.3">
      <c r="A1355">
        <v>1346</v>
      </c>
      <c r="B1355" s="1">
        <v>44205</v>
      </c>
      <c r="C1355" t="s">
        <v>170</v>
      </c>
      <c r="D1355" t="s">
        <v>425</v>
      </c>
      <c r="E1355" t="s">
        <v>99</v>
      </c>
      <c r="F1355" t="s">
        <v>85</v>
      </c>
      <c r="G1355" s="45">
        <v>1.31</v>
      </c>
      <c r="H1355" s="196">
        <v>20</v>
      </c>
      <c r="I1355" s="196">
        <v>20</v>
      </c>
      <c r="J1355" s="196">
        <v>6.18</v>
      </c>
      <c r="K1355" s="196">
        <v>764.89</v>
      </c>
      <c r="L1355" t="s">
        <v>75</v>
      </c>
      <c r="M1355" s="44"/>
      <c r="N1355" s="1"/>
      <c r="O1355"/>
      <c r="P1355"/>
      <c r="Q1355" s="44"/>
      <c r="R1355" s="1"/>
      <c r="S1355"/>
      <c r="T1355"/>
    </row>
    <row r="1356" spans="1:20" ht="14.4" x14ac:dyDescent="0.3">
      <c r="A1356">
        <v>1347</v>
      </c>
      <c r="B1356" s="1">
        <v>44205</v>
      </c>
      <c r="C1356" t="s">
        <v>170</v>
      </c>
      <c r="D1356" t="s">
        <v>425</v>
      </c>
      <c r="E1356" t="s">
        <v>119</v>
      </c>
      <c r="F1356" t="s">
        <v>85</v>
      </c>
      <c r="G1356" s="45">
        <v>1.01</v>
      </c>
      <c r="H1356" s="196">
        <v>7</v>
      </c>
      <c r="I1356" s="196">
        <v>7</v>
      </c>
      <c r="J1356" s="196">
        <v>7.0000000000000007E-2</v>
      </c>
      <c r="K1356" s="196">
        <v>764.96</v>
      </c>
      <c r="L1356" t="s">
        <v>111</v>
      </c>
      <c r="M1356" s="44"/>
      <c r="N1356" s="1"/>
      <c r="O1356"/>
      <c r="P1356"/>
      <c r="Q1356" s="44"/>
      <c r="R1356" s="1"/>
      <c r="S1356"/>
      <c r="T1356"/>
    </row>
    <row r="1357" spans="1:20" ht="14.4" x14ac:dyDescent="0.3">
      <c r="A1357">
        <v>1348</v>
      </c>
      <c r="B1357" s="1">
        <v>44205</v>
      </c>
      <c r="C1357" t="s">
        <v>170</v>
      </c>
      <c r="D1357" t="s">
        <v>425</v>
      </c>
      <c r="E1357" t="s">
        <v>97</v>
      </c>
      <c r="F1357" t="s">
        <v>85</v>
      </c>
      <c r="G1357" s="45">
        <v>1.08</v>
      </c>
      <c r="H1357" s="196">
        <v>10</v>
      </c>
      <c r="I1357" s="196">
        <v>10</v>
      </c>
      <c r="J1357" s="196">
        <v>0.8</v>
      </c>
      <c r="K1357" s="196">
        <v>765.76</v>
      </c>
      <c r="L1357" t="s">
        <v>79</v>
      </c>
      <c r="M1357" s="44"/>
      <c r="N1357" s="1"/>
      <c r="O1357"/>
      <c r="P1357"/>
      <c r="Q1357" s="44"/>
      <c r="R1357" s="1"/>
      <c r="S1357"/>
      <c r="T1357"/>
    </row>
    <row r="1358" spans="1:20" ht="14.4" x14ac:dyDescent="0.3">
      <c r="A1358">
        <v>1349</v>
      </c>
      <c r="B1358" s="1">
        <v>44205</v>
      </c>
      <c r="C1358" t="s">
        <v>170</v>
      </c>
      <c r="D1358" t="s">
        <v>425</v>
      </c>
      <c r="E1358" t="s">
        <v>98</v>
      </c>
      <c r="F1358" t="s">
        <v>93</v>
      </c>
      <c r="G1358" s="45">
        <v>1.04</v>
      </c>
      <c r="H1358" s="196">
        <v>13</v>
      </c>
      <c r="I1358" s="196">
        <v>0.52</v>
      </c>
      <c r="J1358" s="196">
        <v>-0.52</v>
      </c>
      <c r="K1358" s="196">
        <v>765.24</v>
      </c>
      <c r="L1358" t="s">
        <v>79</v>
      </c>
      <c r="M1358" s="44"/>
      <c r="N1358" s="1"/>
      <c r="O1358"/>
      <c r="P1358"/>
      <c r="Q1358" s="44"/>
      <c r="R1358" s="1"/>
      <c r="S1358"/>
      <c r="T1358"/>
    </row>
    <row r="1359" spans="1:20" ht="14.4" x14ac:dyDescent="0.3">
      <c r="A1359">
        <v>1350</v>
      </c>
      <c r="B1359" s="1">
        <v>44205</v>
      </c>
      <c r="C1359" t="s">
        <v>170</v>
      </c>
      <c r="D1359" t="s">
        <v>425</v>
      </c>
      <c r="E1359" t="s">
        <v>98</v>
      </c>
      <c r="F1359" t="s">
        <v>93</v>
      </c>
      <c r="G1359" s="45">
        <v>1.06</v>
      </c>
      <c r="H1359" s="196">
        <v>7</v>
      </c>
      <c r="I1359" s="196">
        <v>0.42</v>
      </c>
      <c r="J1359" s="196">
        <v>-0.42</v>
      </c>
      <c r="K1359" s="196">
        <v>764.82</v>
      </c>
      <c r="L1359" t="s">
        <v>79</v>
      </c>
      <c r="M1359" s="44"/>
      <c r="N1359" s="1"/>
      <c r="O1359"/>
      <c r="P1359"/>
      <c r="Q1359" s="44"/>
      <c r="R1359" s="1"/>
      <c r="S1359"/>
      <c r="T1359"/>
    </row>
    <row r="1360" spans="1:20" ht="14.4" x14ac:dyDescent="0.3">
      <c r="A1360">
        <v>1351</v>
      </c>
      <c r="B1360" s="1">
        <v>44205</v>
      </c>
      <c r="C1360" t="s">
        <v>170</v>
      </c>
      <c r="D1360" t="s">
        <v>425</v>
      </c>
      <c r="E1360" t="s">
        <v>97</v>
      </c>
      <c r="F1360" t="s">
        <v>85</v>
      </c>
      <c r="G1360" s="45">
        <v>1.1100000000000001</v>
      </c>
      <c r="H1360" s="196">
        <v>10</v>
      </c>
      <c r="I1360" s="196">
        <v>10</v>
      </c>
      <c r="J1360" s="196">
        <v>1.1000000000000001</v>
      </c>
      <c r="K1360" s="196">
        <v>765.92</v>
      </c>
      <c r="L1360" t="s">
        <v>79</v>
      </c>
      <c r="M1360" s="44"/>
      <c r="N1360" s="1"/>
      <c r="O1360"/>
      <c r="P1360"/>
      <c r="Q1360" s="44"/>
      <c r="R1360" s="1"/>
      <c r="S1360"/>
      <c r="T1360"/>
    </row>
    <row r="1361" spans="1:20" ht="14.4" x14ac:dyDescent="0.3">
      <c r="A1361">
        <v>1352</v>
      </c>
      <c r="B1361" s="1">
        <v>44205</v>
      </c>
      <c r="C1361" t="s">
        <v>170</v>
      </c>
      <c r="D1361" t="s">
        <v>425</v>
      </c>
      <c r="E1361" t="s">
        <v>97</v>
      </c>
      <c r="F1361" t="s">
        <v>85</v>
      </c>
      <c r="G1361" s="45">
        <v>1.79</v>
      </c>
      <c r="H1361" s="196">
        <v>20</v>
      </c>
      <c r="I1361" s="196">
        <v>20</v>
      </c>
      <c r="J1361" s="196">
        <v>15.8</v>
      </c>
      <c r="K1361" s="196">
        <v>781.72</v>
      </c>
      <c r="L1361" t="s">
        <v>79</v>
      </c>
      <c r="M1361" s="44"/>
      <c r="N1361" s="1"/>
      <c r="O1361"/>
      <c r="P1361"/>
      <c r="Q1361" s="44"/>
      <c r="R1361" s="1"/>
      <c r="S1361"/>
      <c r="T1361"/>
    </row>
    <row r="1362" spans="1:20" ht="14.4" x14ac:dyDescent="0.3">
      <c r="A1362">
        <v>1353</v>
      </c>
      <c r="B1362" s="1">
        <v>44205</v>
      </c>
      <c r="C1362" t="s">
        <v>170</v>
      </c>
      <c r="D1362" t="s">
        <v>425</v>
      </c>
      <c r="E1362" t="s">
        <v>98</v>
      </c>
      <c r="F1362" t="s">
        <v>93</v>
      </c>
      <c r="G1362" s="45">
        <v>1.3</v>
      </c>
      <c r="H1362" s="196">
        <v>10</v>
      </c>
      <c r="I1362" s="196">
        <v>3</v>
      </c>
      <c r="J1362" s="196">
        <v>-3</v>
      </c>
      <c r="K1362" s="196">
        <v>778.72</v>
      </c>
      <c r="L1362" t="s">
        <v>79</v>
      </c>
      <c r="M1362" s="44"/>
      <c r="N1362" s="1"/>
      <c r="O1362"/>
      <c r="P1362"/>
      <c r="Q1362" s="44"/>
      <c r="R1362" s="1"/>
      <c r="S1362"/>
      <c r="T1362"/>
    </row>
    <row r="1363" spans="1:20" ht="14.4" x14ac:dyDescent="0.3">
      <c r="A1363">
        <v>1354</v>
      </c>
      <c r="B1363" s="1">
        <v>44205</v>
      </c>
      <c r="C1363" t="s">
        <v>170</v>
      </c>
      <c r="D1363" t="s">
        <v>425</v>
      </c>
      <c r="E1363" t="s">
        <v>98</v>
      </c>
      <c r="F1363" t="s">
        <v>93</v>
      </c>
      <c r="G1363" s="45">
        <v>1.02</v>
      </c>
      <c r="H1363" s="196">
        <v>7</v>
      </c>
      <c r="I1363" s="196">
        <v>0.14000000000000001</v>
      </c>
      <c r="J1363" s="196">
        <v>-0.14000000000000001</v>
      </c>
      <c r="K1363" s="196">
        <v>778.58</v>
      </c>
      <c r="L1363" t="s">
        <v>79</v>
      </c>
      <c r="M1363" s="44"/>
      <c r="N1363" s="1"/>
      <c r="O1363"/>
      <c r="P1363"/>
      <c r="Q1363" s="44"/>
      <c r="R1363" s="1"/>
      <c r="S1363"/>
      <c r="T1363"/>
    </row>
    <row r="1364" spans="1:20" ht="14.4" x14ac:dyDescent="0.3">
      <c r="A1364">
        <v>1355</v>
      </c>
      <c r="B1364" s="1">
        <v>44205</v>
      </c>
      <c r="C1364" t="s">
        <v>170</v>
      </c>
      <c r="D1364" t="s">
        <v>425</v>
      </c>
      <c r="E1364" t="s">
        <v>98</v>
      </c>
      <c r="F1364" t="s">
        <v>93</v>
      </c>
      <c r="G1364" s="45">
        <v>1.43</v>
      </c>
      <c r="H1364" s="196">
        <v>20</v>
      </c>
      <c r="I1364" s="196">
        <v>8.6</v>
      </c>
      <c r="J1364" s="196">
        <v>-8.6</v>
      </c>
      <c r="K1364" s="196">
        <v>769.98</v>
      </c>
      <c r="L1364" t="s">
        <v>79</v>
      </c>
      <c r="M1364" s="44"/>
      <c r="N1364" s="1"/>
      <c r="O1364"/>
      <c r="P1364"/>
      <c r="Q1364" s="44"/>
      <c r="R1364" s="1"/>
      <c r="S1364"/>
      <c r="T1364"/>
    </row>
    <row r="1365" spans="1:20" ht="14.4" x14ac:dyDescent="0.3">
      <c r="A1365">
        <v>1356</v>
      </c>
      <c r="B1365" s="1">
        <v>44205</v>
      </c>
      <c r="C1365" t="s">
        <v>170</v>
      </c>
      <c r="D1365" t="s">
        <v>425</v>
      </c>
      <c r="E1365" t="s">
        <v>98</v>
      </c>
      <c r="F1365" t="s">
        <v>93</v>
      </c>
      <c r="G1365" s="45">
        <v>1.23</v>
      </c>
      <c r="H1365" s="196">
        <v>10</v>
      </c>
      <c r="I1365" s="196">
        <v>2.2999999999999998</v>
      </c>
      <c r="J1365" s="196">
        <v>-2.2999999999999998</v>
      </c>
      <c r="K1365" s="196">
        <v>767.68</v>
      </c>
      <c r="L1365" t="s">
        <v>79</v>
      </c>
      <c r="M1365" s="44"/>
      <c r="N1365" s="1"/>
      <c r="O1365"/>
      <c r="P1365"/>
      <c r="Q1365" s="44"/>
      <c r="R1365" s="1"/>
      <c r="S1365"/>
      <c r="T1365"/>
    </row>
    <row r="1366" spans="1:20" ht="14.4" x14ac:dyDescent="0.3">
      <c r="A1366">
        <v>1357</v>
      </c>
      <c r="B1366" s="1">
        <v>44205</v>
      </c>
      <c r="C1366" t="s">
        <v>170</v>
      </c>
      <c r="D1366" t="s">
        <v>425</v>
      </c>
      <c r="E1366" t="s">
        <v>97</v>
      </c>
      <c r="F1366" t="s">
        <v>85</v>
      </c>
      <c r="G1366" s="45">
        <v>1.1399999999999999</v>
      </c>
      <c r="H1366" s="196">
        <v>2.19</v>
      </c>
      <c r="I1366" s="196">
        <v>2.19</v>
      </c>
      <c r="J1366" s="196">
        <v>0.31</v>
      </c>
      <c r="K1366" s="196">
        <v>767.99</v>
      </c>
      <c r="L1366" t="s">
        <v>79</v>
      </c>
      <c r="M1366" s="44"/>
      <c r="N1366" s="1"/>
      <c r="O1366"/>
      <c r="P1366"/>
      <c r="Q1366" s="44"/>
      <c r="R1366" s="1"/>
      <c r="S1366"/>
      <c r="T1366"/>
    </row>
    <row r="1367" spans="1:20" ht="14.4" x14ac:dyDescent="0.3">
      <c r="A1367">
        <v>1358</v>
      </c>
      <c r="B1367" s="1">
        <v>44205</v>
      </c>
      <c r="C1367" t="s">
        <v>170</v>
      </c>
      <c r="D1367" t="s">
        <v>425</v>
      </c>
      <c r="E1367" t="s">
        <v>97</v>
      </c>
      <c r="F1367" t="s">
        <v>85</v>
      </c>
      <c r="G1367" s="45">
        <v>1.1000000000000001</v>
      </c>
      <c r="H1367" s="196">
        <v>7</v>
      </c>
      <c r="I1367" s="196">
        <v>7</v>
      </c>
      <c r="J1367" s="196">
        <v>0.7</v>
      </c>
      <c r="K1367" s="196">
        <v>768.69</v>
      </c>
      <c r="L1367" t="s">
        <v>79</v>
      </c>
      <c r="M1367" s="44"/>
      <c r="N1367" s="1"/>
      <c r="O1367"/>
      <c r="P1367"/>
      <c r="Q1367" s="44"/>
      <c r="R1367" s="1"/>
      <c r="S1367"/>
      <c r="T1367"/>
    </row>
    <row r="1368" spans="1:20" ht="14.4" x14ac:dyDescent="0.3">
      <c r="A1368">
        <v>1359</v>
      </c>
      <c r="B1368" s="1">
        <v>44205</v>
      </c>
      <c r="C1368" t="s">
        <v>170</v>
      </c>
      <c r="D1368" t="s">
        <v>425</v>
      </c>
      <c r="E1368" t="s">
        <v>97</v>
      </c>
      <c r="F1368" t="s">
        <v>85</v>
      </c>
      <c r="G1368" s="45">
        <v>1.1299999999999999</v>
      </c>
      <c r="H1368" s="196">
        <v>10</v>
      </c>
      <c r="I1368" s="196">
        <v>10</v>
      </c>
      <c r="J1368" s="196">
        <v>1.3</v>
      </c>
      <c r="K1368" s="196">
        <v>769.99</v>
      </c>
      <c r="L1368" t="s">
        <v>79</v>
      </c>
      <c r="M1368" s="44"/>
      <c r="N1368" s="1"/>
      <c r="O1368"/>
      <c r="P1368"/>
      <c r="Q1368" s="44"/>
      <c r="R1368" s="1"/>
      <c r="S1368"/>
      <c r="T1368"/>
    </row>
    <row r="1369" spans="1:20" ht="14.4" x14ac:dyDescent="0.3">
      <c r="A1369">
        <v>1360</v>
      </c>
      <c r="B1369" s="1">
        <v>44205</v>
      </c>
      <c r="C1369" t="s">
        <v>170</v>
      </c>
      <c r="D1369" t="s">
        <v>425</v>
      </c>
      <c r="E1369" t="s">
        <v>98</v>
      </c>
      <c r="F1369" t="s">
        <v>93</v>
      </c>
      <c r="G1369" s="45">
        <v>1.18</v>
      </c>
      <c r="H1369" s="196">
        <v>50</v>
      </c>
      <c r="I1369" s="196">
        <v>9</v>
      </c>
      <c r="J1369" s="196">
        <v>-9</v>
      </c>
      <c r="K1369" s="196">
        <v>760.99</v>
      </c>
      <c r="L1369" t="s">
        <v>79</v>
      </c>
      <c r="M1369" s="44"/>
      <c r="N1369" s="1"/>
      <c r="O1369"/>
      <c r="P1369"/>
      <c r="Q1369" s="44"/>
      <c r="R1369" s="1"/>
      <c r="S1369"/>
      <c r="T1369"/>
    </row>
    <row r="1370" spans="1:20" ht="14.4" x14ac:dyDescent="0.3">
      <c r="A1370">
        <v>1361</v>
      </c>
      <c r="B1370" s="1">
        <v>44205</v>
      </c>
      <c r="C1370" t="s">
        <v>170</v>
      </c>
      <c r="D1370" t="s">
        <v>425</v>
      </c>
      <c r="E1370" t="s">
        <v>97</v>
      </c>
      <c r="F1370" t="s">
        <v>85</v>
      </c>
      <c r="G1370" s="45">
        <v>1.1299999999999999</v>
      </c>
      <c r="H1370" s="196">
        <v>47.81</v>
      </c>
      <c r="I1370" s="196">
        <v>47.81</v>
      </c>
      <c r="J1370" s="196">
        <v>6.22</v>
      </c>
      <c r="K1370" s="196">
        <v>767.21</v>
      </c>
      <c r="L1370" t="s">
        <v>79</v>
      </c>
      <c r="M1370" s="44"/>
      <c r="N1370" s="1"/>
      <c r="O1370"/>
      <c r="P1370"/>
      <c r="Q1370" s="44"/>
      <c r="R1370" s="1"/>
      <c r="S1370"/>
      <c r="T1370"/>
    </row>
    <row r="1371" spans="1:20" ht="14.4" x14ac:dyDescent="0.3">
      <c r="A1371">
        <v>1362</v>
      </c>
      <c r="B1371" s="1">
        <v>44205</v>
      </c>
      <c r="C1371" t="s">
        <v>170</v>
      </c>
      <c r="D1371" t="s">
        <v>425</v>
      </c>
      <c r="E1371" t="s">
        <v>97</v>
      </c>
      <c r="F1371" t="s">
        <v>85</v>
      </c>
      <c r="G1371" s="45">
        <v>1.2</v>
      </c>
      <c r="H1371" s="196">
        <v>10</v>
      </c>
      <c r="I1371" s="196">
        <v>10</v>
      </c>
      <c r="J1371" s="196">
        <v>1.83</v>
      </c>
      <c r="K1371" s="196">
        <v>769.04</v>
      </c>
      <c r="L1371" t="s">
        <v>79</v>
      </c>
      <c r="M1371" s="44"/>
      <c r="N1371" s="1"/>
      <c r="O1371"/>
      <c r="P1371"/>
      <c r="Q1371" s="44"/>
      <c r="R1371" s="1"/>
      <c r="S1371"/>
      <c r="T1371"/>
    </row>
    <row r="1372" spans="1:20" ht="14.4" x14ac:dyDescent="0.3">
      <c r="A1372">
        <v>1363</v>
      </c>
      <c r="B1372" s="1">
        <v>44205</v>
      </c>
      <c r="C1372" t="s">
        <v>170</v>
      </c>
      <c r="D1372" t="s">
        <v>425</v>
      </c>
      <c r="E1372" t="s">
        <v>126</v>
      </c>
      <c r="F1372" t="s">
        <v>85</v>
      </c>
      <c r="G1372" s="45">
        <v>1.33</v>
      </c>
      <c r="H1372" s="196">
        <v>20</v>
      </c>
      <c r="I1372" s="196">
        <v>20</v>
      </c>
      <c r="J1372" s="196">
        <v>-20</v>
      </c>
      <c r="K1372" s="196">
        <v>749.04</v>
      </c>
      <c r="L1372" t="s">
        <v>77</v>
      </c>
      <c r="M1372" s="44"/>
      <c r="N1372" s="1"/>
      <c r="O1372"/>
      <c r="P1372"/>
      <c r="Q1372" s="44"/>
      <c r="R1372" s="1"/>
      <c r="S1372"/>
      <c r="T1372"/>
    </row>
    <row r="1373" spans="1:20" ht="14.4" x14ac:dyDescent="0.3">
      <c r="A1373">
        <v>1364</v>
      </c>
      <c r="B1373" s="1">
        <v>44205</v>
      </c>
      <c r="C1373" t="s">
        <v>415</v>
      </c>
      <c r="D1373" t="s">
        <v>426</v>
      </c>
      <c r="E1373" t="s">
        <v>95</v>
      </c>
      <c r="F1373" t="s">
        <v>85</v>
      </c>
      <c r="G1373" s="45">
        <v>1.0900000000000001</v>
      </c>
      <c r="H1373" s="196">
        <v>100</v>
      </c>
      <c r="I1373" s="196">
        <v>100</v>
      </c>
      <c r="J1373" s="196">
        <v>9</v>
      </c>
      <c r="K1373" s="196">
        <v>758.04</v>
      </c>
      <c r="L1373" t="s">
        <v>60</v>
      </c>
      <c r="M1373" s="44"/>
      <c r="N1373" s="1"/>
      <c r="O1373"/>
      <c r="P1373"/>
      <c r="Q1373" s="44"/>
      <c r="R1373" s="1"/>
      <c r="S1373"/>
      <c r="T1373"/>
    </row>
    <row r="1374" spans="1:20" ht="14.4" x14ac:dyDescent="0.3">
      <c r="A1374">
        <v>1365</v>
      </c>
      <c r="B1374" s="1">
        <v>44205</v>
      </c>
      <c r="C1374" t="s">
        <v>415</v>
      </c>
      <c r="D1374" t="s">
        <v>426</v>
      </c>
      <c r="E1374" t="s">
        <v>95</v>
      </c>
      <c r="F1374" t="s">
        <v>85</v>
      </c>
      <c r="G1374" s="45">
        <v>1.1000000000000001</v>
      </c>
      <c r="H1374" s="196">
        <v>4.7699999999999996</v>
      </c>
      <c r="I1374" s="196">
        <v>4.7699999999999996</v>
      </c>
      <c r="J1374" s="196">
        <v>0.1</v>
      </c>
      <c r="K1374" s="196">
        <v>758.14</v>
      </c>
      <c r="L1374" t="s">
        <v>60</v>
      </c>
      <c r="M1374" s="44"/>
      <c r="N1374" s="1"/>
      <c r="O1374"/>
      <c r="P1374"/>
      <c r="Q1374" s="44"/>
      <c r="R1374" s="1"/>
      <c r="S1374"/>
      <c r="T1374"/>
    </row>
    <row r="1375" spans="1:20" ht="14.4" x14ac:dyDescent="0.3">
      <c r="A1375">
        <v>1366</v>
      </c>
      <c r="B1375" s="1">
        <v>44205</v>
      </c>
      <c r="C1375" t="s">
        <v>163</v>
      </c>
      <c r="D1375" t="s">
        <v>427</v>
      </c>
      <c r="E1375" t="s">
        <v>439</v>
      </c>
      <c r="F1375" t="s">
        <v>85</v>
      </c>
      <c r="G1375" s="45">
        <v>4.5</v>
      </c>
      <c r="H1375" s="196">
        <v>30.66</v>
      </c>
      <c r="I1375" s="196">
        <v>30.66</v>
      </c>
      <c r="J1375" s="196">
        <v>-30.66</v>
      </c>
      <c r="K1375" s="196">
        <v>727.48</v>
      </c>
      <c r="L1375" t="s">
        <v>67</v>
      </c>
      <c r="M1375" s="44"/>
      <c r="N1375" s="1"/>
      <c r="O1375"/>
      <c r="P1375"/>
      <c r="Q1375" s="44"/>
      <c r="R1375" s="1"/>
      <c r="S1375"/>
      <c r="T1375"/>
    </row>
    <row r="1376" spans="1:20" ht="14.4" x14ac:dyDescent="0.3">
      <c r="A1376">
        <v>1367</v>
      </c>
      <c r="B1376" s="1">
        <v>44205</v>
      </c>
      <c r="C1376" t="s">
        <v>163</v>
      </c>
      <c r="D1376" t="s">
        <v>427</v>
      </c>
      <c r="E1376" t="s">
        <v>436</v>
      </c>
      <c r="F1376" t="s">
        <v>93</v>
      </c>
      <c r="G1376" s="45">
        <v>3.45</v>
      </c>
      <c r="H1376" s="196">
        <v>40</v>
      </c>
      <c r="I1376" s="196">
        <v>98</v>
      </c>
      <c r="J1376" s="196">
        <v>39.630000000000003</v>
      </c>
      <c r="K1376" s="196">
        <v>767.11</v>
      </c>
      <c r="L1376" t="s">
        <v>67</v>
      </c>
      <c r="M1376" s="44"/>
      <c r="N1376" s="1"/>
      <c r="O1376"/>
      <c r="P1376"/>
      <c r="Q1376" s="44"/>
      <c r="R1376" s="1"/>
      <c r="S1376"/>
      <c r="T1376"/>
    </row>
    <row r="1377" spans="1:20" ht="14.4" x14ac:dyDescent="0.3">
      <c r="A1377">
        <v>1368</v>
      </c>
      <c r="B1377" s="1">
        <v>44205</v>
      </c>
      <c r="C1377" t="s">
        <v>329</v>
      </c>
      <c r="D1377" t="s">
        <v>428</v>
      </c>
      <c r="E1377" t="s">
        <v>439</v>
      </c>
      <c r="F1377" t="s">
        <v>85</v>
      </c>
      <c r="G1377" s="45">
        <v>8</v>
      </c>
      <c r="H1377" s="196">
        <v>22.18</v>
      </c>
      <c r="I1377" s="196">
        <v>22.18</v>
      </c>
      <c r="J1377" s="196">
        <v>-22.18</v>
      </c>
      <c r="K1377" s="196">
        <v>744.93</v>
      </c>
      <c r="L1377" t="s">
        <v>67</v>
      </c>
      <c r="M1377" s="44"/>
      <c r="N1377" s="1"/>
      <c r="O1377"/>
      <c r="P1377"/>
      <c r="Q1377" s="44"/>
      <c r="R1377" s="1"/>
      <c r="S1377"/>
      <c r="T1377"/>
    </row>
    <row r="1378" spans="1:20" ht="14.4" x14ac:dyDescent="0.3">
      <c r="A1378">
        <v>1369</v>
      </c>
      <c r="B1378" s="1">
        <v>44205</v>
      </c>
      <c r="C1378" t="s">
        <v>329</v>
      </c>
      <c r="D1378" t="s">
        <v>428</v>
      </c>
      <c r="E1378" t="s">
        <v>436</v>
      </c>
      <c r="F1378" t="s">
        <v>93</v>
      </c>
      <c r="G1378" s="45">
        <v>2.36</v>
      </c>
      <c r="H1378" s="196">
        <v>71.430000000000007</v>
      </c>
      <c r="I1378" s="196">
        <v>97.14</v>
      </c>
      <c r="J1378" s="196">
        <v>69.459999999999994</v>
      </c>
      <c r="K1378" s="196">
        <v>814.39</v>
      </c>
      <c r="L1378" t="s">
        <v>67</v>
      </c>
      <c r="M1378" s="44"/>
      <c r="N1378" s="1"/>
      <c r="O1378"/>
      <c r="P1378"/>
      <c r="Q1378" s="44"/>
      <c r="R1378" s="1"/>
      <c r="S1378"/>
      <c r="T1378"/>
    </row>
    <row r="1379" spans="1:20" ht="14.4" x14ac:dyDescent="0.3">
      <c r="A1379">
        <v>1370</v>
      </c>
      <c r="B1379" s="1">
        <v>44205</v>
      </c>
      <c r="C1379" t="s">
        <v>162</v>
      </c>
      <c r="D1379" t="s">
        <v>429</v>
      </c>
      <c r="E1379" t="s">
        <v>436</v>
      </c>
      <c r="F1379" t="s">
        <v>93</v>
      </c>
      <c r="G1379" s="45">
        <v>5.4</v>
      </c>
      <c r="H1379" s="196">
        <v>22.73</v>
      </c>
      <c r="I1379" s="196">
        <v>100.01</v>
      </c>
      <c r="J1379" s="196">
        <v>21.82</v>
      </c>
      <c r="K1379" s="196">
        <v>836.21</v>
      </c>
      <c r="L1379" t="s">
        <v>67</v>
      </c>
      <c r="M1379" s="44"/>
      <c r="N1379" s="1"/>
      <c r="O1379"/>
      <c r="P1379"/>
      <c r="Q1379" s="44"/>
      <c r="R1379" s="1"/>
      <c r="S1379"/>
      <c r="T1379"/>
    </row>
    <row r="1380" spans="1:20" ht="14.4" x14ac:dyDescent="0.3">
      <c r="A1380">
        <v>1371</v>
      </c>
      <c r="B1380" s="1">
        <v>44205</v>
      </c>
      <c r="C1380" t="s">
        <v>162</v>
      </c>
      <c r="D1380" t="s">
        <v>430</v>
      </c>
      <c r="E1380" t="s">
        <v>440</v>
      </c>
      <c r="F1380" t="s">
        <v>93</v>
      </c>
      <c r="G1380" s="45">
        <v>1.1399999999999999</v>
      </c>
      <c r="H1380" s="196">
        <v>123.53</v>
      </c>
      <c r="I1380" s="196">
        <v>17.29</v>
      </c>
      <c r="J1380" s="196">
        <v>-17.29</v>
      </c>
      <c r="K1380" s="196">
        <v>818.92</v>
      </c>
      <c r="L1380" t="s">
        <v>67</v>
      </c>
      <c r="M1380" s="44"/>
      <c r="N1380" s="1"/>
      <c r="O1380"/>
      <c r="P1380"/>
      <c r="Q1380" s="44"/>
      <c r="R1380" s="1"/>
      <c r="S1380"/>
      <c r="T1380"/>
    </row>
    <row r="1381" spans="1:20" ht="14.4" x14ac:dyDescent="0.3">
      <c r="A1381">
        <v>1372</v>
      </c>
      <c r="B1381" s="1">
        <v>44205</v>
      </c>
      <c r="C1381" t="s">
        <v>162</v>
      </c>
      <c r="D1381" t="s">
        <v>430</v>
      </c>
      <c r="E1381" t="s">
        <v>436</v>
      </c>
      <c r="F1381" t="s">
        <v>93</v>
      </c>
      <c r="G1381" s="45">
        <v>3.45</v>
      </c>
      <c r="H1381" s="196">
        <v>40.82</v>
      </c>
      <c r="I1381" s="196">
        <v>100.01</v>
      </c>
      <c r="J1381" s="196">
        <v>39.880000000000003</v>
      </c>
      <c r="K1381" s="196">
        <v>858.8</v>
      </c>
      <c r="L1381" t="s">
        <v>67</v>
      </c>
      <c r="M1381" s="44"/>
      <c r="N1381" s="1"/>
      <c r="O1381"/>
      <c r="P1381"/>
      <c r="Q1381" s="44"/>
      <c r="R1381" s="1"/>
      <c r="S1381"/>
      <c r="T1381"/>
    </row>
    <row r="1382" spans="1:20" ht="14.4" x14ac:dyDescent="0.3">
      <c r="A1382">
        <v>1373</v>
      </c>
      <c r="B1382" s="1">
        <v>44205</v>
      </c>
      <c r="C1382" t="s">
        <v>162</v>
      </c>
      <c r="D1382" t="s">
        <v>431</v>
      </c>
      <c r="E1382" t="s">
        <v>439</v>
      </c>
      <c r="F1382" t="s">
        <v>85</v>
      </c>
      <c r="G1382" s="45">
        <v>5.4</v>
      </c>
      <c r="H1382" s="196">
        <v>40.25</v>
      </c>
      <c r="I1382" s="196">
        <v>40.25</v>
      </c>
      <c r="J1382" s="196">
        <v>-40.25</v>
      </c>
      <c r="K1382" s="196">
        <v>818.55</v>
      </c>
      <c r="L1382" t="s">
        <v>67</v>
      </c>
      <c r="M1382" s="44"/>
      <c r="N1382" s="1"/>
      <c r="O1382"/>
      <c r="P1382"/>
      <c r="Q1382" s="44"/>
      <c r="R1382" s="1"/>
      <c r="S1382"/>
      <c r="T1382"/>
    </row>
    <row r="1383" spans="1:20" ht="14.4" x14ac:dyDescent="0.3">
      <c r="A1383">
        <v>1374</v>
      </c>
      <c r="B1383" s="1">
        <v>44205</v>
      </c>
      <c r="C1383" t="s">
        <v>162</v>
      </c>
      <c r="D1383" t="s">
        <v>431</v>
      </c>
      <c r="E1383" t="s">
        <v>436</v>
      </c>
      <c r="F1383" t="s">
        <v>93</v>
      </c>
      <c r="G1383" s="45">
        <v>5</v>
      </c>
      <c r="H1383" s="196">
        <v>19.48</v>
      </c>
      <c r="I1383" s="196">
        <v>77.92</v>
      </c>
      <c r="J1383" s="196">
        <v>19.48</v>
      </c>
      <c r="K1383" s="196">
        <v>838.03</v>
      </c>
      <c r="L1383" t="s">
        <v>67</v>
      </c>
      <c r="M1383" s="44"/>
      <c r="N1383" s="1"/>
      <c r="O1383"/>
      <c r="P1383"/>
      <c r="Q1383" s="44"/>
      <c r="R1383" s="1"/>
      <c r="S1383"/>
      <c r="T1383"/>
    </row>
    <row r="1384" spans="1:20" ht="14.4" x14ac:dyDescent="0.3">
      <c r="A1384">
        <v>1375</v>
      </c>
      <c r="B1384" s="1">
        <v>44205</v>
      </c>
      <c r="C1384" t="s">
        <v>162</v>
      </c>
      <c r="D1384" t="s">
        <v>431</v>
      </c>
      <c r="E1384" t="s">
        <v>436</v>
      </c>
      <c r="F1384" t="s">
        <v>93</v>
      </c>
      <c r="G1384" s="45">
        <v>5.4</v>
      </c>
      <c r="H1384" s="196">
        <v>22.22</v>
      </c>
      <c r="I1384" s="196">
        <v>97.77</v>
      </c>
      <c r="J1384" s="196">
        <v>22.16</v>
      </c>
      <c r="K1384" s="196">
        <v>860.19</v>
      </c>
      <c r="L1384" t="s">
        <v>67</v>
      </c>
      <c r="M1384" s="44"/>
      <c r="N1384" s="1"/>
      <c r="O1384"/>
      <c r="P1384"/>
      <c r="Q1384" s="44"/>
      <c r="R1384" s="1"/>
      <c r="S1384"/>
      <c r="T1384"/>
    </row>
    <row r="1385" spans="1:20" ht="14.4" x14ac:dyDescent="0.3">
      <c r="A1385">
        <v>1376</v>
      </c>
      <c r="B1385" s="1">
        <v>44205</v>
      </c>
      <c r="C1385" t="s">
        <v>162</v>
      </c>
      <c r="D1385" t="s">
        <v>432</v>
      </c>
      <c r="E1385" t="s">
        <v>436</v>
      </c>
      <c r="F1385" t="s">
        <v>93</v>
      </c>
      <c r="G1385" s="45">
        <v>3.3</v>
      </c>
      <c r="H1385" s="196">
        <v>8.6999999999999993</v>
      </c>
      <c r="I1385" s="196">
        <v>20.010000000000002</v>
      </c>
      <c r="J1385" s="196">
        <v>-20.010000000000002</v>
      </c>
      <c r="K1385" s="196">
        <v>840.18</v>
      </c>
      <c r="L1385" t="s">
        <v>67</v>
      </c>
      <c r="M1385" s="44"/>
      <c r="N1385" s="1"/>
      <c r="O1385"/>
      <c r="P1385"/>
      <c r="Q1385" s="44"/>
      <c r="R1385" s="1"/>
      <c r="S1385"/>
      <c r="T1385"/>
    </row>
    <row r="1386" spans="1:20" ht="14.4" x14ac:dyDescent="0.3">
      <c r="A1386">
        <v>1377</v>
      </c>
      <c r="B1386" s="1">
        <v>44205</v>
      </c>
      <c r="C1386" t="s">
        <v>162</v>
      </c>
      <c r="D1386" t="s">
        <v>432</v>
      </c>
      <c r="E1386" t="s">
        <v>436</v>
      </c>
      <c r="F1386" t="s">
        <v>93</v>
      </c>
      <c r="G1386" s="45">
        <v>3.8</v>
      </c>
      <c r="H1386" s="196">
        <v>35.71</v>
      </c>
      <c r="I1386" s="196">
        <v>99.99</v>
      </c>
      <c r="J1386" s="196">
        <v>-99.99</v>
      </c>
      <c r="K1386" s="196">
        <v>740.19</v>
      </c>
      <c r="L1386" t="s">
        <v>67</v>
      </c>
      <c r="M1386" s="44"/>
      <c r="N1386" s="1"/>
      <c r="O1386"/>
      <c r="P1386"/>
      <c r="Q1386" s="44"/>
      <c r="R1386" s="1"/>
      <c r="S1386"/>
      <c r="T1386"/>
    </row>
    <row r="1387" spans="1:20" ht="14.4" x14ac:dyDescent="0.3">
      <c r="A1387">
        <v>1378</v>
      </c>
      <c r="B1387" s="1">
        <v>44205</v>
      </c>
      <c r="C1387" t="s">
        <v>162</v>
      </c>
      <c r="D1387" t="s">
        <v>432</v>
      </c>
      <c r="E1387" t="s">
        <v>112</v>
      </c>
      <c r="F1387" t="s">
        <v>93</v>
      </c>
      <c r="G1387" s="45">
        <v>1.1000000000000001</v>
      </c>
      <c r="H1387" s="196">
        <v>50</v>
      </c>
      <c r="I1387" s="196">
        <v>5</v>
      </c>
      <c r="J1387" s="196">
        <v>-5</v>
      </c>
      <c r="K1387" s="196">
        <v>735.19</v>
      </c>
      <c r="L1387" t="s">
        <v>75</v>
      </c>
      <c r="M1387" s="44"/>
      <c r="N1387" s="1"/>
      <c r="O1387"/>
      <c r="P1387"/>
      <c r="Q1387" s="44"/>
      <c r="R1387" s="1"/>
      <c r="S1387"/>
      <c r="T1387"/>
    </row>
    <row r="1388" spans="1:20" ht="14.4" x14ac:dyDescent="0.3">
      <c r="A1388">
        <v>1379</v>
      </c>
      <c r="B1388" s="1">
        <v>44205</v>
      </c>
      <c r="C1388" t="s">
        <v>190</v>
      </c>
      <c r="D1388" t="s">
        <v>433</v>
      </c>
      <c r="E1388" t="s">
        <v>441</v>
      </c>
      <c r="F1388" t="s">
        <v>93</v>
      </c>
      <c r="G1388" s="45">
        <v>1.1200000000000001</v>
      </c>
      <c r="H1388" s="196">
        <v>41.67</v>
      </c>
      <c r="I1388" s="196">
        <v>5</v>
      </c>
      <c r="J1388" s="196">
        <v>-5</v>
      </c>
      <c r="K1388" s="196">
        <v>730.19</v>
      </c>
      <c r="L1388" t="s">
        <v>67</v>
      </c>
      <c r="M1388" s="44"/>
      <c r="N1388" s="1"/>
      <c r="O1388"/>
      <c r="P1388"/>
      <c r="Q1388" s="44"/>
      <c r="R1388" s="1"/>
      <c r="S1388"/>
      <c r="T1388"/>
    </row>
    <row r="1389" spans="1:20" ht="14.4" x14ac:dyDescent="0.3">
      <c r="A1389">
        <v>1380</v>
      </c>
      <c r="B1389" s="1">
        <v>44205</v>
      </c>
      <c r="C1389" t="s">
        <v>190</v>
      </c>
      <c r="D1389" t="s">
        <v>433</v>
      </c>
      <c r="E1389" t="s">
        <v>436</v>
      </c>
      <c r="F1389" t="s">
        <v>93</v>
      </c>
      <c r="G1389" s="45">
        <v>2.3199999999999998</v>
      </c>
      <c r="H1389" s="196">
        <v>24.24</v>
      </c>
      <c r="I1389" s="196">
        <v>32</v>
      </c>
      <c r="J1389" s="196">
        <v>24.24</v>
      </c>
      <c r="K1389" s="196">
        <v>754.43</v>
      </c>
      <c r="L1389" t="s">
        <v>67</v>
      </c>
      <c r="M1389" s="44"/>
      <c r="N1389" s="1"/>
      <c r="O1389"/>
      <c r="P1389"/>
      <c r="Q1389" s="44"/>
      <c r="R1389" s="1"/>
      <c r="S1389"/>
      <c r="T1389"/>
    </row>
    <row r="1390" spans="1:20" ht="14.4" x14ac:dyDescent="0.3">
      <c r="A1390">
        <v>1381</v>
      </c>
      <c r="B1390" s="1">
        <v>44205</v>
      </c>
      <c r="C1390" t="s">
        <v>190</v>
      </c>
      <c r="D1390" t="s">
        <v>433</v>
      </c>
      <c r="E1390" t="s">
        <v>442</v>
      </c>
      <c r="F1390" t="s">
        <v>93</v>
      </c>
      <c r="G1390" s="45">
        <v>1.1100000000000001</v>
      </c>
      <c r="H1390" s="196">
        <v>8.6199999999999992</v>
      </c>
      <c r="I1390" s="196">
        <v>0.95</v>
      </c>
      <c r="J1390" s="196">
        <v>-1.68</v>
      </c>
      <c r="K1390" s="196">
        <v>752.75</v>
      </c>
      <c r="L1390" t="s">
        <v>67</v>
      </c>
      <c r="M1390" s="44"/>
      <c r="N1390" s="1"/>
      <c r="O1390"/>
      <c r="P1390"/>
      <c r="Q1390" s="44"/>
      <c r="R1390" s="1"/>
      <c r="S1390"/>
      <c r="T1390"/>
    </row>
    <row r="1391" spans="1:20" ht="14.4" x14ac:dyDescent="0.3">
      <c r="A1391">
        <v>1382</v>
      </c>
      <c r="B1391" s="1">
        <v>44205</v>
      </c>
      <c r="C1391" t="s">
        <v>414</v>
      </c>
      <c r="D1391" t="s">
        <v>434</v>
      </c>
      <c r="E1391" t="s">
        <v>439</v>
      </c>
      <c r="F1391" t="s">
        <v>85</v>
      </c>
      <c r="G1391" s="45">
        <v>4.9000000000000004</v>
      </c>
      <c r="H1391" s="196">
        <v>57.47</v>
      </c>
      <c r="I1391" s="196">
        <v>57.47</v>
      </c>
      <c r="J1391" s="196">
        <v>-57.47</v>
      </c>
      <c r="K1391" s="196">
        <v>695.28</v>
      </c>
      <c r="L1391" t="s">
        <v>67</v>
      </c>
      <c r="M1391" s="44"/>
      <c r="N1391" s="1"/>
      <c r="O1391"/>
      <c r="P1391"/>
      <c r="Q1391" s="44"/>
      <c r="R1391" s="1"/>
      <c r="S1391"/>
      <c r="T1391"/>
    </row>
    <row r="1392" spans="1:20" ht="14.4" x14ac:dyDescent="0.3">
      <c r="A1392">
        <v>1383</v>
      </c>
      <c r="B1392" s="1">
        <v>44205</v>
      </c>
      <c r="C1392" t="s">
        <v>414</v>
      </c>
      <c r="D1392" t="s">
        <v>434</v>
      </c>
      <c r="E1392" t="s">
        <v>436</v>
      </c>
      <c r="F1392" t="s">
        <v>93</v>
      </c>
      <c r="G1392" s="45">
        <v>3.45</v>
      </c>
      <c r="H1392" s="196">
        <v>81.63</v>
      </c>
      <c r="I1392" s="196">
        <v>199.99</v>
      </c>
      <c r="J1392" s="196">
        <v>80.66</v>
      </c>
      <c r="K1392" s="196">
        <v>775.94</v>
      </c>
      <c r="L1392" t="s">
        <v>67</v>
      </c>
      <c r="M1392" s="44"/>
      <c r="N1392" s="1"/>
      <c r="O1392"/>
      <c r="P1392"/>
      <c r="Q1392" s="44"/>
      <c r="R1392" s="1"/>
      <c r="S1392"/>
      <c r="T1392"/>
    </row>
    <row r="1393" spans="1:20" ht="14.4" x14ac:dyDescent="0.3">
      <c r="A1393">
        <v>1384</v>
      </c>
      <c r="B1393" s="1">
        <v>44205</v>
      </c>
      <c r="C1393" t="s">
        <v>412</v>
      </c>
      <c r="D1393" t="s">
        <v>435</v>
      </c>
      <c r="E1393" t="s">
        <v>97</v>
      </c>
      <c r="F1393" t="s">
        <v>85</v>
      </c>
      <c r="G1393" s="45">
        <v>2.2400000000000002</v>
      </c>
      <c r="H1393" s="196">
        <v>7</v>
      </c>
      <c r="I1393" s="196">
        <v>7</v>
      </c>
      <c r="J1393" s="196">
        <v>-7</v>
      </c>
      <c r="K1393" s="196">
        <v>768.94</v>
      </c>
      <c r="L1393" t="s">
        <v>79</v>
      </c>
      <c r="M1393" s="44"/>
      <c r="N1393" s="1"/>
      <c r="O1393"/>
      <c r="P1393"/>
      <c r="Q1393" s="44"/>
      <c r="R1393" s="1"/>
      <c r="S1393"/>
      <c r="T1393"/>
    </row>
    <row r="1394" spans="1:20" ht="14.4" x14ac:dyDescent="0.3">
      <c r="A1394">
        <v>1385</v>
      </c>
      <c r="B1394" s="1">
        <v>44205</v>
      </c>
      <c r="C1394" t="s">
        <v>412</v>
      </c>
      <c r="D1394" t="s">
        <v>435</v>
      </c>
      <c r="E1394" t="s">
        <v>119</v>
      </c>
      <c r="F1394" t="s">
        <v>85</v>
      </c>
      <c r="G1394" s="45">
        <v>1.8</v>
      </c>
      <c r="H1394" s="196">
        <v>11</v>
      </c>
      <c r="I1394" s="196">
        <v>11</v>
      </c>
      <c r="J1394" s="196">
        <v>8.8000000000000007</v>
      </c>
      <c r="K1394" s="196">
        <v>777.74</v>
      </c>
      <c r="L1394" t="s">
        <v>111</v>
      </c>
      <c r="M1394" s="44"/>
      <c r="N1394" s="1"/>
      <c r="O1394"/>
      <c r="P1394"/>
      <c r="Q1394" s="44"/>
      <c r="R1394" s="1"/>
      <c r="S1394"/>
      <c r="T1394"/>
    </row>
    <row r="1395" spans="1:20" ht="14.4" x14ac:dyDescent="0.3">
      <c r="A1395">
        <v>1386</v>
      </c>
      <c r="B1395" s="1">
        <v>44205</v>
      </c>
      <c r="C1395" t="s">
        <v>412</v>
      </c>
      <c r="D1395" t="s">
        <v>435</v>
      </c>
      <c r="E1395" t="s">
        <v>307</v>
      </c>
      <c r="F1395" t="s">
        <v>85</v>
      </c>
      <c r="G1395" s="45">
        <v>8.8000000000000007</v>
      </c>
      <c r="H1395" s="196">
        <v>7</v>
      </c>
      <c r="I1395" s="196">
        <v>7</v>
      </c>
      <c r="J1395" s="196">
        <v>-7.07</v>
      </c>
      <c r="K1395" s="196">
        <v>770.67</v>
      </c>
      <c r="L1395" t="s">
        <v>111</v>
      </c>
      <c r="M1395" s="44"/>
      <c r="N1395" s="1"/>
      <c r="O1395"/>
      <c r="P1395"/>
      <c r="Q1395" s="44"/>
      <c r="R1395" s="1"/>
      <c r="S1395"/>
      <c r="T1395"/>
    </row>
    <row r="1396" spans="1:20" ht="14.4" x14ac:dyDescent="0.3">
      <c r="A1396">
        <v>1387</v>
      </c>
      <c r="B1396" s="1">
        <v>44205</v>
      </c>
      <c r="C1396" t="s">
        <v>412</v>
      </c>
      <c r="D1396" t="s">
        <v>435</v>
      </c>
      <c r="E1396" t="s">
        <v>436</v>
      </c>
      <c r="F1396" t="s">
        <v>93</v>
      </c>
      <c r="G1396" s="45">
        <v>2.76</v>
      </c>
      <c r="H1396" s="196">
        <v>56.82</v>
      </c>
      <c r="I1396" s="196">
        <v>100</v>
      </c>
      <c r="J1396" s="196">
        <v>56.82</v>
      </c>
      <c r="K1396" s="196">
        <v>827.49</v>
      </c>
      <c r="L1396" t="s">
        <v>67</v>
      </c>
      <c r="M1396" s="44"/>
      <c r="N1396" s="1"/>
      <c r="O1396"/>
      <c r="P1396"/>
      <c r="Q1396" s="44"/>
      <c r="R1396" s="1"/>
      <c r="S1396"/>
      <c r="T1396"/>
    </row>
    <row r="1397" spans="1:20" ht="14.4" x14ac:dyDescent="0.3">
      <c r="A1397">
        <v>1388</v>
      </c>
      <c r="B1397" s="1">
        <v>44205</v>
      </c>
      <c r="C1397" t="s">
        <v>412</v>
      </c>
      <c r="D1397" t="s">
        <v>435</v>
      </c>
      <c r="E1397" t="s">
        <v>443</v>
      </c>
      <c r="F1397" t="s">
        <v>93</v>
      </c>
      <c r="G1397" s="45">
        <v>1.08</v>
      </c>
      <c r="H1397" s="196">
        <v>145.19999999999999</v>
      </c>
      <c r="I1397" s="196">
        <v>11.62</v>
      </c>
      <c r="J1397" s="196">
        <v>-13.43</v>
      </c>
      <c r="K1397" s="196">
        <v>814.06</v>
      </c>
      <c r="L1397" t="s">
        <v>67</v>
      </c>
      <c r="M1397" s="44"/>
      <c r="N1397" s="1"/>
      <c r="O1397"/>
      <c r="P1397"/>
      <c r="Q1397" s="44"/>
      <c r="R1397" s="1"/>
      <c r="S1397"/>
      <c r="T1397"/>
    </row>
    <row r="1398" spans="1:20" ht="14.4" x14ac:dyDescent="0.3">
      <c r="A1398">
        <v>1389</v>
      </c>
      <c r="B1398" s="1">
        <v>44205</v>
      </c>
      <c r="C1398" t="s">
        <v>412</v>
      </c>
      <c r="D1398" t="s">
        <v>435</v>
      </c>
      <c r="E1398" t="s">
        <v>128</v>
      </c>
      <c r="F1398" t="s">
        <v>85</v>
      </c>
      <c r="G1398" s="45">
        <v>1.0900000000000001</v>
      </c>
      <c r="H1398" s="196">
        <v>10</v>
      </c>
      <c r="I1398" s="196">
        <v>10</v>
      </c>
      <c r="J1398" s="196">
        <v>0.9</v>
      </c>
      <c r="K1398" s="196">
        <v>814.96</v>
      </c>
      <c r="L1398" t="s">
        <v>124</v>
      </c>
      <c r="M1398" s="44"/>
      <c r="N1398" s="1"/>
      <c r="O1398"/>
      <c r="P1398"/>
      <c r="Q1398" s="44"/>
      <c r="R1398" s="1"/>
      <c r="S1398"/>
      <c r="T1398"/>
    </row>
    <row r="1399" spans="1:20" ht="14.4" x14ac:dyDescent="0.3">
      <c r="A1399">
        <v>1390</v>
      </c>
      <c r="B1399" s="1">
        <v>44205</v>
      </c>
      <c r="C1399" t="s">
        <v>412</v>
      </c>
      <c r="D1399" t="s">
        <v>435</v>
      </c>
      <c r="E1399" t="s">
        <v>147</v>
      </c>
      <c r="F1399" t="s">
        <v>93</v>
      </c>
      <c r="G1399" s="45">
        <v>1.06</v>
      </c>
      <c r="H1399" s="196">
        <v>10.28</v>
      </c>
      <c r="I1399" s="196">
        <v>0.62</v>
      </c>
      <c r="J1399" s="196">
        <v>-0.63</v>
      </c>
      <c r="K1399" s="196">
        <v>814.33</v>
      </c>
      <c r="L1399" t="s">
        <v>124</v>
      </c>
      <c r="M1399" s="44"/>
      <c r="N1399" s="1"/>
      <c r="O1399"/>
      <c r="P1399"/>
      <c r="Q1399" s="44"/>
      <c r="R1399" s="1"/>
      <c r="S1399"/>
      <c r="T1399"/>
    </row>
    <row r="1400" spans="1:20" ht="14.4" x14ac:dyDescent="0.3">
      <c r="A1400">
        <v>1391</v>
      </c>
      <c r="B1400" s="1">
        <v>44206</v>
      </c>
      <c r="C1400" t="s">
        <v>447</v>
      </c>
      <c r="D1400" t="s">
        <v>448</v>
      </c>
      <c r="E1400" t="s">
        <v>95</v>
      </c>
      <c r="F1400" t="s">
        <v>85</v>
      </c>
      <c r="G1400" s="45">
        <v>1.24</v>
      </c>
      <c r="H1400" s="196">
        <v>20</v>
      </c>
      <c r="I1400" s="196">
        <v>20</v>
      </c>
      <c r="J1400" s="196">
        <v>4.84</v>
      </c>
      <c r="K1400" s="196">
        <v>819.17</v>
      </c>
      <c r="L1400" t="s">
        <v>60</v>
      </c>
      <c r="M1400" s="44"/>
      <c r="N1400" s="1"/>
      <c r="O1400"/>
      <c r="P1400"/>
      <c r="Q1400" s="44"/>
      <c r="R1400" s="1"/>
      <c r="S1400"/>
      <c r="T1400"/>
    </row>
    <row r="1401" spans="1:20" ht="14.4" x14ac:dyDescent="0.3">
      <c r="A1401">
        <v>1392</v>
      </c>
      <c r="B1401" s="1">
        <v>44206</v>
      </c>
      <c r="C1401" t="s">
        <v>447</v>
      </c>
      <c r="D1401" t="s">
        <v>448</v>
      </c>
      <c r="E1401" t="s">
        <v>95</v>
      </c>
      <c r="F1401" t="s">
        <v>85</v>
      </c>
      <c r="G1401" s="45">
        <v>1.07</v>
      </c>
      <c r="H1401" s="196">
        <v>26.03</v>
      </c>
      <c r="I1401" s="196">
        <v>26.03</v>
      </c>
      <c r="J1401" s="196">
        <v>1.82</v>
      </c>
      <c r="K1401" s="196">
        <v>820.99</v>
      </c>
      <c r="L1401" t="s">
        <v>60</v>
      </c>
      <c r="M1401" s="44"/>
      <c r="N1401" s="1"/>
      <c r="O1401"/>
      <c r="P1401"/>
      <c r="Q1401" s="44"/>
      <c r="R1401" s="1"/>
      <c r="S1401"/>
      <c r="T1401"/>
    </row>
    <row r="1402" spans="1:20" ht="14.4" x14ac:dyDescent="0.3">
      <c r="A1402">
        <v>1393</v>
      </c>
      <c r="B1402" s="1">
        <v>44206</v>
      </c>
      <c r="C1402" t="s">
        <v>447</v>
      </c>
      <c r="D1402" t="s">
        <v>448</v>
      </c>
      <c r="E1402" t="s">
        <v>95</v>
      </c>
      <c r="F1402" t="s">
        <v>85</v>
      </c>
      <c r="G1402" s="45">
        <v>1.24</v>
      </c>
      <c r="H1402" s="196">
        <v>50</v>
      </c>
      <c r="I1402" s="196">
        <v>50</v>
      </c>
      <c r="J1402" s="196">
        <v>12.07</v>
      </c>
      <c r="K1402" s="196">
        <v>833.06</v>
      </c>
      <c r="L1402" t="s">
        <v>60</v>
      </c>
      <c r="M1402" s="44"/>
      <c r="N1402" s="1"/>
      <c r="O1402"/>
      <c r="P1402"/>
      <c r="Q1402" s="44"/>
      <c r="R1402" s="1"/>
      <c r="S1402"/>
      <c r="T1402"/>
    </row>
    <row r="1403" spans="1:20" ht="14.4" x14ac:dyDescent="0.3">
      <c r="A1403">
        <v>1394</v>
      </c>
      <c r="B1403" s="1">
        <v>44206</v>
      </c>
      <c r="C1403" t="s">
        <v>447</v>
      </c>
      <c r="D1403" t="s">
        <v>448</v>
      </c>
      <c r="E1403" t="s">
        <v>95</v>
      </c>
      <c r="F1403" t="s">
        <v>85</v>
      </c>
      <c r="G1403" s="45">
        <v>1.08</v>
      </c>
      <c r="H1403" s="196">
        <v>3.97</v>
      </c>
      <c r="I1403" s="196">
        <v>3.97</v>
      </c>
      <c r="J1403" s="196">
        <v>0.32</v>
      </c>
      <c r="K1403" s="196">
        <v>833.38</v>
      </c>
      <c r="L1403" t="s">
        <v>60</v>
      </c>
      <c r="M1403" s="44"/>
      <c r="N1403" s="1"/>
      <c r="O1403"/>
      <c r="P1403"/>
      <c r="Q1403" s="44"/>
      <c r="R1403" s="1"/>
      <c r="S1403"/>
      <c r="T1403"/>
    </row>
    <row r="1404" spans="1:20" ht="14.4" x14ac:dyDescent="0.3">
      <c r="A1404">
        <v>1395</v>
      </c>
      <c r="B1404" s="1">
        <v>44206</v>
      </c>
      <c r="C1404" t="s">
        <v>447</v>
      </c>
      <c r="D1404" t="s">
        <v>448</v>
      </c>
      <c r="E1404" t="s">
        <v>95</v>
      </c>
      <c r="F1404" t="s">
        <v>85</v>
      </c>
      <c r="G1404" s="45">
        <v>1.08</v>
      </c>
      <c r="H1404" s="196">
        <v>10.93</v>
      </c>
      <c r="I1404" s="196">
        <v>10.93</v>
      </c>
      <c r="J1404" s="196">
        <v>0.87</v>
      </c>
      <c r="K1404" s="196">
        <v>834.25</v>
      </c>
      <c r="L1404" t="s">
        <v>60</v>
      </c>
      <c r="M1404" s="44"/>
      <c r="N1404" s="1"/>
      <c r="O1404"/>
      <c r="P1404"/>
      <c r="Q1404" s="44"/>
      <c r="R1404" s="1"/>
      <c r="S1404"/>
      <c r="T1404"/>
    </row>
    <row r="1405" spans="1:20" ht="14.4" x14ac:dyDescent="0.3">
      <c r="A1405">
        <v>1396</v>
      </c>
      <c r="B1405" s="1">
        <v>44206</v>
      </c>
      <c r="C1405" t="s">
        <v>447</v>
      </c>
      <c r="D1405" t="s">
        <v>448</v>
      </c>
      <c r="E1405" t="s">
        <v>112</v>
      </c>
      <c r="F1405" t="s">
        <v>93</v>
      </c>
      <c r="G1405" s="45">
        <v>1.18</v>
      </c>
      <c r="H1405" s="196">
        <v>72</v>
      </c>
      <c r="I1405" s="196">
        <v>12.96</v>
      </c>
      <c r="J1405" s="196">
        <v>-12.96</v>
      </c>
      <c r="K1405" s="196">
        <v>821.29</v>
      </c>
      <c r="L1405" t="s">
        <v>60</v>
      </c>
      <c r="M1405" s="44"/>
      <c r="N1405" s="1"/>
      <c r="O1405"/>
      <c r="P1405"/>
      <c r="Q1405" s="44"/>
      <c r="R1405" s="1"/>
      <c r="S1405"/>
      <c r="T1405"/>
    </row>
    <row r="1406" spans="1:20" ht="14.4" x14ac:dyDescent="0.3">
      <c r="A1406">
        <v>1397</v>
      </c>
      <c r="B1406" s="1">
        <v>44206</v>
      </c>
      <c r="C1406" t="s">
        <v>447</v>
      </c>
      <c r="D1406" t="s">
        <v>448</v>
      </c>
      <c r="E1406" t="s">
        <v>112</v>
      </c>
      <c r="F1406" t="s">
        <v>93</v>
      </c>
      <c r="G1406" s="45">
        <v>1.04</v>
      </c>
      <c r="H1406" s="196">
        <v>42</v>
      </c>
      <c r="I1406" s="196">
        <v>1.68</v>
      </c>
      <c r="J1406" s="196">
        <v>-1.89</v>
      </c>
      <c r="K1406" s="196">
        <v>819.4</v>
      </c>
      <c r="L1406" t="s">
        <v>60</v>
      </c>
      <c r="M1406" s="44"/>
      <c r="N1406" s="1"/>
      <c r="O1406"/>
      <c r="P1406"/>
      <c r="Q1406" s="44"/>
      <c r="R1406" s="1"/>
      <c r="S1406"/>
      <c r="T1406"/>
    </row>
    <row r="1407" spans="1:20" ht="14.4" x14ac:dyDescent="0.3">
      <c r="A1407">
        <v>1398</v>
      </c>
      <c r="B1407" s="1">
        <v>44206</v>
      </c>
      <c r="C1407" t="s">
        <v>447</v>
      </c>
      <c r="D1407" t="s">
        <v>448</v>
      </c>
      <c r="E1407" t="s">
        <v>96</v>
      </c>
      <c r="F1407" t="s">
        <v>85</v>
      </c>
      <c r="G1407" s="45">
        <v>1.34</v>
      </c>
      <c r="H1407" s="196">
        <v>7</v>
      </c>
      <c r="I1407" s="196">
        <v>7</v>
      </c>
      <c r="J1407" s="196">
        <v>2.2799999999999998</v>
      </c>
      <c r="K1407" s="196">
        <v>821.68</v>
      </c>
      <c r="L1407" t="s">
        <v>73</v>
      </c>
      <c r="M1407" s="44"/>
      <c r="N1407" s="1"/>
      <c r="O1407"/>
      <c r="P1407"/>
      <c r="Q1407" s="44"/>
      <c r="R1407" s="1"/>
      <c r="S1407"/>
      <c r="T1407"/>
    </row>
    <row r="1408" spans="1:20" ht="14.4" x14ac:dyDescent="0.3">
      <c r="A1408">
        <v>1399</v>
      </c>
      <c r="B1408" s="1">
        <v>44206</v>
      </c>
      <c r="C1408" t="s">
        <v>447</v>
      </c>
      <c r="D1408" t="s">
        <v>448</v>
      </c>
      <c r="E1408" t="s">
        <v>177</v>
      </c>
      <c r="F1408" t="s">
        <v>85</v>
      </c>
      <c r="G1408" s="45">
        <v>1.22</v>
      </c>
      <c r="H1408" s="196">
        <v>20</v>
      </c>
      <c r="I1408" s="196">
        <v>20</v>
      </c>
      <c r="J1408" s="196">
        <v>4.22</v>
      </c>
      <c r="K1408" s="196">
        <v>825.9</v>
      </c>
      <c r="L1408" t="s">
        <v>445</v>
      </c>
      <c r="M1408" s="44"/>
      <c r="N1408" s="1"/>
      <c r="O1408"/>
      <c r="P1408"/>
      <c r="Q1408" s="44"/>
      <c r="R1408" s="1"/>
      <c r="S1408"/>
      <c r="T1408"/>
    </row>
    <row r="1409" spans="1:20" ht="14.4" x14ac:dyDescent="0.3">
      <c r="A1409">
        <v>1400</v>
      </c>
      <c r="B1409" s="1">
        <v>44206</v>
      </c>
      <c r="C1409" t="s">
        <v>447</v>
      </c>
      <c r="D1409" t="s">
        <v>448</v>
      </c>
      <c r="E1409" t="s">
        <v>172</v>
      </c>
      <c r="F1409" t="s">
        <v>93</v>
      </c>
      <c r="G1409" s="45">
        <v>1.1000000000000001</v>
      </c>
      <c r="H1409" s="196">
        <v>104.54</v>
      </c>
      <c r="I1409" s="196">
        <v>10.45</v>
      </c>
      <c r="J1409" s="196">
        <v>-10.45</v>
      </c>
      <c r="K1409" s="196">
        <v>815.45</v>
      </c>
      <c r="L1409" t="s">
        <v>77</v>
      </c>
      <c r="M1409" s="44"/>
      <c r="N1409" s="1"/>
      <c r="O1409"/>
      <c r="P1409"/>
      <c r="Q1409" s="44"/>
      <c r="R1409" s="1"/>
      <c r="S1409"/>
      <c r="T1409"/>
    </row>
    <row r="1410" spans="1:20" ht="14.4" x14ac:dyDescent="0.3">
      <c r="A1410">
        <v>1401</v>
      </c>
      <c r="B1410" s="1">
        <v>44206</v>
      </c>
      <c r="C1410" t="s">
        <v>447</v>
      </c>
      <c r="D1410" t="s">
        <v>448</v>
      </c>
      <c r="E1410" t="s">
        <v>113</v>
      </c>
      <c r="F1410" t="s">
        <v>85</v>
      </c>
      <c r="G1410" s="45">
        <v>1.1499999999999999</v>
      </c>
      <c r="H1410" s="196">
        <v>100</v>
      </c>
      <c r="I1410" s="196">
        <v>100</v>
      </c>
      <c r="J1410" s="196">
        <v>14.82</v>
      </c>
      <c r="K1410" s="196">
        <v>830.27</v>
      </c>
      <c r="L1410" t="s">
        <v>77</v>
      </c>
      <c r="M1410" s="44"/>
      <c r="N1410" s="1"/>
      <c r="O1410"/>
      <c r="P1410"/>
      <c r="Q1410" s="44"/>
      <c r="R1410" s="1"/>
      <c r="S1410"/>
      <c r="T1410"/>
    </row>
    <row r="1411" spans="1:20" ht="14.4" x14ac:dyDescent="0.3">
      <c r="A1411">
        <v>1402</v>
      </c>
      <c r="B1411" s="1">
        <v>44206</v>
      </c>
      <c r="C1411" t="s">
        <v>413</v>
      </c>
      <c r="D1411" t="s">
        <v>449</v>
      </c>
      <c r="E1411" t="s">
        <v>95</v>
      </c>
      <c r="F1411" t="s">
        <v>85</v>
      </c>
      <c r="G1411" s="45">
        <v>1.18</v>
      </c>
      <c r="H1411" s="196">
        <v>20</v>
      </c>
      <c r="I1411" s="196">
        <v>20</v>
      </c>
      <c r="J1411" s="196">
        <v>-20</v>
      </c>
      <c r="K1411" s="196">
        <v>810.27</v>
      </c>
      <c r="L1411" t="s">
        <v>60</v>
      </c>
      <c r="M1411" s="44"/>
      <c r="N1411" s="1"/>
      <c r="O1411"/>
      <c r="P1411"/>
      <c r="Q1411" s="44"/>
      <c r="R1411" s="1"/>
      <c r="S1411"/>
      <c r="T1411"/>
    </row>
    <row r="1412" spans="1:20" ht="14.4" x14ac:dyDescent="0.3">
      <c r="A1412">
        <v>1403</v>
      </c>
      <c r="B1412" s="1">
        <v>44206</v>
      </c>
      <c r="C1412" t="s">
        <v>413</v>
      </c>
      <c r="D1412" t="s">
        <v>449</v>
      </c>
      <c r="E1412" t="s">
        <v>112</v>
      </c>
      <c r="F1412" t="s">
        <v>93</v>
      </c>
      <c r="G1412" s="45">
        <v>1.08</v>
      </c>
      <c r="H1412" s="196">
        <v>22</v>
      </c>
      <c r="I1412" s="196">
        <v>1.76</v>
      </c>
      <c r="J1412" s="196">
        <v>21.92</v>
      </c>
      <c r="K1412" s="196">
        <v>832.19</v>
      </c>
      <c r="L1412" t="s">
        <v>60</v>
      </c>
      <c r="M1412" s="44"/>
      <c r="N1412" s="1"/>
      <c r="O1412"/>
      <c r="P1412"/>
      <c r="Q1412" s="44"/>
      <c r="R1412" s="1"/>
      <c r="S1412"/>
      <c r="T1412"/>
    </row>
    <row r="1413" spans="1:20" ht="14.4" x14ac:dyDescent="0.3">
      <c r="A1413">
        <v>1404</v>
      </c>
      <c r="B1413" s="1">
        <v>44206</v>
      </c>
      <c r="C1413" t="s">
        <v>413</v>
      </c>
      <c r="D1413" t="s">
        <v>449</v>
      </c>
      <c r="E1413" t="s">
        <v>272</v>
      </c>
      <c r="F1413" t="s">
        <v>93</v>
      </c>
      <c r="G1413" s="45">
        <v>1.24</v>
      </c>
      <c r="H1413" s="196">
        <v>27.25</v>
      </c>
      <c r="I1413" s="196">
        <v>6.54</v>
      </c>
      <c r="J1413" s="196">
        <v>-6.54</v>
      </c>
      <c r="K1413" s="196">
        <v>825.65</v>
      </c>
      <c r="L1413" t="s">
        <v>79</v>
      </c>
      <c r="M1413" s="44"/>
      <c r="N1413" s="1"/>
      <c r="O1413"/>
      <c r="P1413"/>
      <c r="Q1413" s="44"/>
      <c r="R1413" s="1"/>
      <c r="S1413"/>
      <c r="T1413"/>
    </row>
    <row r="1414" spans="1:20" ht="14.4" x14ac:dyDescent="0.3">
      <c r="A1414">
        <v>1405</v>
      </c>
      <c r="B1414" s="1">
        <v>44206</v>
      </c>
      <c r="C1414" t="s">
        <v>413</v>
      </c>
      <c r="D1414" t="s">
        <v>449</v>
      </c>
      <c r="E1414" t="s">
        <v>173</v>
      </c>
      <c r="F1414" t="s">
        <v>85</v>
      </c>
      <c r="G1414" s="45">
        <v>1.69</v>
      </c>
      <c r="H1414" s="196">
        <v>20</v>
      </c>
      <c r="I1414" s="196">
        <v>20</v>
      </c>
      <c r="J1414" s="196">
        <v>13.51</v>
      </c>
      <c r="K1414" s="196">
        <v>839.16</v>
      </c>
      <c r="L1414" t="s">
        <v>79</v>
      </c>
      <c r="M1414" s="44"/>
      <c r="N1414" s="1"/>
      <c r="O1414"/>
      <c r="P1414"/>
      <c r="Q1414" s="44"/>
      <c r="R1414" s="1"/>
      <c r="S1414"/>
      <c r="T1414"/>
    </row>
    <row r="1415" spans="1:20" ht="14.4" x14ac:dyDescent="0.3">
      <c r="A1415">
        <v>1406</v>
      </c>
      <c r="B1415" s="1">
        <v>44206</v>
      </c>
      <c r="C1415" t="s">
        <v>413</v>
      </c>
      <c r="D1415" t="s">
        <v>449</v>
      </c>
      <c r="E1415" t="s">
        <v>119</v>
      </c>
      <c r="F1415" t="s">
        <v>85</v>
      </c>
      <c r="G1415" s="45">
        <v>1.96</v>
      </c>
      <c r="H1415" s="196">
        <v>10</v>
      </c>
      <c r="I1415" s="196">
        <v>10</v>
      </c>
      <c r="J1415" s="196">
        <v>-10</v>
      </c>
      <c r="K1415" s="196">
        <v>829.16</v>
      </c>
      <c r="L1415" t="s">
        <v>111</v>
      </c>
      <c r="M1415" s="44"/>
      <c r="N1415" s="1"/>
      <c r="O1415"/>
      <c r="P1415"/>
      <c r="Q1415" s="44"/>
      <c r="R1415" s="1"/>
      <c r="S1415"/>
      <c r="T1415"/>
    </row>
    <row r="1416" spans="1:20" ht="14.4" x14ac:dyDescent="0.3">
      <c r="A1416">
        <v>1407</v>
      </c>
      <c r="B1416" s="1">
        <v>44206</v>
      </c>
      <c r="C1416" t="s">
        <v>413</v>
      </c>
      <c r="D1416" t="s">
        <v>449</v>
      </c>
      <c r="E1416" t="s">
        <v>307</v>
      </c>
      <c r="F1416" t="s">
        <v>85</v>
      </c>
      <c r="G1416" s="45">
        <v>1.57</v>
      </c>
      <c r="H1416" s="196">
        <v>100</v>
      </c>
      <c r="I1416" s="196">
        <v>100</v>
      </c>
      <c r="J1416" s="196">
        <v>57</v>
      </c>
      <c r="K1416" s="196">
        <v>886.16</v>
      </c>
      <c r="L1416" t="s">
        <v>111</v>
      </c>
      <c r="M1416" s="44"/>
      <c r="N1416" s="1"/>
      <c r="O1416"/>
      <c r="P1416"/>
      <c r="Q1416" s="44"/>
      <c r="R1416" s="1"/>
      <c r="S1416"/>
      <c r="T1416"/>
    </row>
    <row r="1417" spans="1:20" ht="14.4" x14ac:dyDescent="0.3">
      <c r="A1417">
        <v>1408</v>
      </c>
      <c r="B1417" s="1">
        <v>44206</v>
      </c>
      <c r="C1417" t="s">
        <v>413</v>
      </c>
      <c r="D1417" t="s">
        <v>449</v>
      </c>
      <c r="E1417" t="s">
        <v>119</v>
      </c>
      <c r="F1417" t="s">
        <v>85</v>
      </c>
      <c r="G1417" s="45">
        <v>1.19</v>
      </c>
      <c r="H1417" s="196">
        <v>2.19</v>
      </c>
      <c r="I1417" s="196">
        <v>2.19</v>
      </c>
      <c r="J1417" s="196">
        <v>-2.19</v>
      </c>
      <c r="K1417" s="196">
        <v>883.97</v>
      </c>
      <c r="L1417" t="s">
        <v>111</v>
      </c>
      <c r="M1417" s="44"/>
      <c r="N1417" s="1"/>
      <c r="O1417"/>
      <c r="P1417"/>
      <c r="Q1417" s="44"/>
      <c r="R1417" s="1"/>
      <c r="S1417"/>
      <c r="T1417"/>
    </row>
    <row r="1418" spans="1:20" ht="14.4" x14ac:dyDescent="0.3">
      <c r="A1418">
        <v>1409</v>
      </c>
      <c r="B1418" s="1">
        <v>44206</v>
      </c>
      <c r="C1418" t="s">
        <v>413</v>
      </c>
      <c r="D1418" t="s">
        <v>449</v>
      </c>
      <c r="E1418" t="s">
        <v>119</v>
      </c>
      <c r="F1418" t="s">
        <v>85</v>
      </c>
      <c r="G1418" s="45">
        <v>1.07</v>
      </c>
      <c r="H1418" s="196">
        <v>50</v>
      </c>
      <c r="I1418" s="196">
        <v>50</v>
      </c>
      <c r="J1418" s="196">
        <v>-50</v>
      </c>
      <c r="K1418" s="196">
        <v>833.97</v>
      </c>
      <c r="L1418" t="s">
        <v>111</v>
      </c>
      <c r="M1418" s="44"/>
      <c r="N1418" s="1"/>
      <c r="O1418"/>
      <c r="P1418"/>
      <c r="Q1418" s="44"/>
      <c r="R1418" s="1"/>
      <c r="S1418"/>
      <c r="T1418"/>
    </row>
    <row r="1419" spans="1:20" ht="14.4" x14ac:dyDescent="0.3">
      <c r="A1419">
        <v>1410</v>
      </c>
      <c r="B1419" s="1">
        <v>44206</v>
      </c>
      <c r="C1419" t="s">
        <v>413</v>
      </c>
      <c r="D1419" t="s">
        <v>449</v>
      </c>
      <c r="E1419" t="s">
        <v>119</v>
      </c>
      <c r="F1419" t="s">
        <v>85</v>
      </c>
      <c r="G1419" s="45">
        <v>1.08</v>
      </c>
      <c r="H1419" s="196">
        <v>20</v>
      </c>
      <c r="I1419" s="196">
        <v>20</v>
      </c>
      <c r="J1419" s="196">
        <v>-20</v>
      </c>
      <c r="K1419" s="196">
        <v>813.97</v>
      </c>
      <c r="L1419" t="s">
        <v>111</v>
      </c>
      <c r="M1419" s="44"/>
      <c r="N1419" s="1"/>
      <c r="O1419"/>
      <c r="P1419"/>
      <c r="Q1419" s="44"/>
      <c r="R1419" s="1"/>
      <c r="S1419"/>
      <c r="T1419"/>
    </row>
    <row r="1420" spans="1:20" ht="14.4" x14ac:dyDescent="0.3">
      <c r="A1420">
        <v>1411</v>
      </c>
      <c r="B1420" s="1">
        <v>44206</v>
      </c>
      <c r="C1420" t="s">
        <v>413</v>
      </c>
      <c r="D1420" t="s">
        <v>449</v>
      </c>
      <c r="E1420" t="s">
        <v>471</v>
      </c>
      <c r="F1420" t="s">
        <v>85</v>
      </c>
      <c r="G1420" s="45">
        <v>1.52</v>
      </c>
      <c r="H1420" s="196">
        <v>23.27</v>
      </c>
      <c r="I1420" s="196">
        <v>23.27</v>
      </c>
      <c r="J1420" s="196">
        <v>11.99</v>
      </c>
      <c r="K1420" s="196">
        <v>825.96</v>
      </c>
      <c r="L1420" t="s">
        <v>111</v>
      </c>
      <c r="M1420" s="44"/>
      <c r="N1420" s="1"/>
      <c r="O1420"/>
      <c r="P1420"/>
      <c r="Q1420" s="44"/>
      <c r="R1420" s="1"/>
      <c r="S1420"/>
      <c r="T1420"/>
    </row>
    <row r="1421" spans="1:20" ht="14.4" x14ac:dyDescent="0.3">
      <c r="A1421">
        <v>1412</v>
      </c>
      <c r="B1421" s="1">
        <v>44206</v>
      </c>
      <c r="C1421" t="s">
        <v>413</v>
      </c>
      <c r="D1421" t="s">
        <v>449</v>
      </c>
      <c r="E1421" t="s">
        <v>119</v>
      </c>
      <c r="F1421" t="s">
        <v>85</v>
      </c>
      <c r="G1421" s="45">
        <v>1.53</v>
      </c>
      <c r="H1421" s="196">
        <v>20</v>
      </c>
      <c r="I1421" s="196">
        <v>20</v>
      </c>
      <c r="J1421" s="196">
        <v>-20</v>
      </c>
      <c r="K1421" s="196">
        <v>805.96</v>
      </c>
      <c r="L1421" t="s">
        <v>111</v>
      </c>
      <c r="M1421" s="44"/>
      <c r="N1421" s="1"/>
      <c r="O1421"/>
      <c r="P1421"/>
      <c r="Q1421" s="44"/>
      <c r="R1421" s="1"/>
      <c r="S1421"/>
      <c r="T1421"/>
    </row>
    <row r="1422" spans="1:20" ht="14.4" x14ac:dyDescent="0.3">
      <c r="A1422">
        <v>1413</v>
      </c>
      <c r="B1422" s="1">
        <v>44206</v>
      </c>
      <c r="C1422" t="s">
        <v>413</v>
      </c>
      <c r="D1422" t="s">
        <v>449</v>
      </c>
      <c r="E1422" t="s">
        <v>114</v>
      </c>
      <c r="F1422" t="s">
        <v>93</v>
      </c>
      <c r="G1422" s="45">
        <v>1.8</v>
      </c>
      <c r="H1422" s="196">
        <v>10</v>
      </c>
      <c r="I1422" s="196">
        <v>8</v>
      </c>
      <c r="J1422" s="196">
        <v>10</v>
      </c>
      <c r="K1422" s="196">
        <v>815.96</v>
      </c>
      <c r="L1422" t="s">
        <v>111</v>
      </c>
      <c r="M1422" s="44"/>
      <c r="N1422" s="1"/>
      <c r="O1422"/>
      <c r="P1422"/>
      <c r="Q1422" s="44"/>
      <c r="R1422" s="1"/>
      <c r="S1422"/>
      <c r="T1422"/>
    </row>
    <row r="1423" spans="1:20" ht="14.4" x14ac:dyDescent="0.3">
      <c r="A1423">
        <v>1414</v>
      </c>
      <c r="B1423" s="1">
        <v>44206</v>
      </c>
      <c r="C1423" t="s">
        <v>413</v>
      </c>
      <c r="D1423" t="s">
        <v>449</v>
      </c>
      <c r="E1423" t="s">
        <v>307</v>
      </c>
      <c r="F1423" t="s">
        <v>85</v>
      </c>
      <c r="G1423" s="45">
        <v>1.5</v>
      </c>
      <c r="H1423" s="196">
        <v>50</v>
      </c>
      <c r="I1423" s="196">
        <v>50</v>
      </c>
      <c r="J1423" s="196">
        <v>25</v>
      </c>
      <c r="K1423" s="196">
        <v>840.96</v>
      </c>
      <c r="L1423" t="s">
        <v>111</v>
      </c>
      <c r="M1423" s="44"/>
      <c r="N1423" s="1"/>
      <c r="O1423"/>
      <c r="P1423"/>
      <c r="Q1423" s="44"/>
      <c r="R1423" s="1"/>
      <c r="S1423"/>
      <c r="T1423"/>
    </row>
    <row r="1424" spans="1:20" ht="14.4" x14ac:dyDescent="0.3">
      <c r="A1424">
        <v>1415</v>
      </c>
      <c r="B1424" s="1">
        <v>44206</v>
      </c>
      <c r="C1424" t="s">
        <v>413</v>
      </c>
      <c r="D1424" t="s">
        <v>449</v>
      </c>
      <c r="E1424" t="s">
        <v>307</v>
      </c>
      <c r="F1424" t="s">
        <v>85</v>
      </c>
      <c r="G1424" s="45">
        <v>3.2</v>
      </c>
      <c r="H1424" s="196">
        <v>7</v>
      </c>
      <c r="I1424" s="196">
        <v>7</v>
      </c>
      <c r="J1424" s="196">
        <v>14.71</v>
      </c>
      <c r="K1424" s="196">
        <v>855.67</v>
      </c>
      <c r="L1424" t="s">
        <v>111</v>
      </c>
      <c r="M1424" s="44"/>
      <c r="N1424" s="1"/>
      <c r="O1424"/>
      <c r="P1424"/>
      <c r="Q1424" s="44"/>
      <c r="R1424" s="1"/>
      <c r="S1424"/>
      <c r="T1424"/>
    </row>
    <row r="1425" spans="1:20" ht="14.4" x14ac:dyDescent="0.3">
      <c r="A1425">
        <v>1416</v>
      </c>
      <c r="B1425" s="1">
        <v>44206</v>
      </c>
      <c r="C1425" t="s">
        <v>413</v>
      </c>
      <c r="D1425" t="s">
        <v>449</v>
      </c>
      <c r="E1425" t="s">
        <v>472</v>
      </c>
      <c r="F1425" t="s">
        <v>93</v>
      </c>
      <c r="G1425" s="45">
        <v>1.03</v>
      </c>
      <c r="H1425" s="196">
        <v>133.33000000000001</v>
      </c>
      <c r="I1425" s="196">
        <v>4</v>
      </c>
      <c r="J1425" s="196">
        <v>-4</v>
      </c>
      <c r="K1425" s="196">
        <v>851.67</v>
      </c>
      <c r="L1425" t="s">
        <v>446</v>
      </c>
      <c r="M1425" s="44"/>
      <c r="N1425" s="1"/>
      <c r="O1425"/>
      <c r="P1425"/>
      <c r="Q1425" s="44"/>
      <c r="R1425" s="1"/>
      <c r="S1425"/>
      <c r="T1425"/>
    </row>
    <row r="1426" spans="1:20" ht="14.4" x14ac:dyDescent="0.3">
      <c r="A1426">
        <v>1417</v>
      </c>
      <c r="B1426" s="1">
        <v>44206</v>
      </c>
      <c r="C1426" t="s">
        <v>413</v>
      </c>
      <c r="D1426" t="s">
        <v>449</v>
      </c>
      <c r="E1426" t="s">
        <v>377</v>
      </c>
      <c r="F1426" t="s">
        <v>85</v>
      </c>
      <c r="G1426" s="45">
        <v>1.04</v>
      </c>
      <c r="H1426" s="196">
        <v>20</v>
      </c>
      <c r="I1426" s="196">
        <v>20</v>
      </c>
      <c r="J1426" s="196">
        <v>0.8</v>
      </c>
      <c r="K1426" s="196">
        <v>852.47</v>
      </c>
      <c r="L1426" t="s">
        <v>351</v>
      </c>
      <c r="M1426" s="44"/>
      <c r="N1426" s="1"/>
      <c r="O1426"/>
      <c r="P1426"/>
      <c r="Q1426" s="44"/>
      <c r="R1426" s="1"/>
      <c r="S1426"/>
      <c r="T1426"/>
    </row>
    <row r="1427" spans="1:20" ht="14.4" x14ac:dyDescent="0.3">
      <c r="A1427">
        <v>1418</v>
      </c>
      <c r="B1427" s="1">
        <v>44206</v>
      </c>
      <c r="C1427" t="s">
        <v>413</v>
      </c>
      <c r="D1427" t="s">
        <v>449</v>
      </c>
      <c r="E1427" t="s">
        <v>377</v>
      </c>
      <c r="F1427" t="s">
        <v>85</v>
      </c>
      <c r="G1427" s="45">
        <v>1.07</v>
      </c>
      <c r="H1427" s="196">
        <v>7</v>
      </c>
      <c r="I1427" s="196">
        <v>7</v>
      </c>
      <c r="J1427" s="196">
        <v>0.49</v>
      </c>
      <c r="K1427" s="196">
        <v>852.96</v>
      </c>
      <c r="L1427" t="s">
        <v>351</v>
      </c>
      <c r="M1427" s="44"/>
      <c r="N1427" s="1"/>
      <c r="O1427"/>
      <c r="P1427"/>
      <c r="Q1427" s="44"/>
      <c r="R1427" s="1"/>
      <c r="S1427"/>
      <c r="T1427"/>
    </row>
    <row r="1428" spans="1:20" ht="14.4" x14ac:dyDescent="0.3">
      <c r="A1428">
        <v>1419</v>
      </c>
      <c r="B1428" s="1">
        <v>44206</v>
      </c>
      <c r="C1428" t="s">
        <v>413</v>
      </c>
      <c r="D1428" t="s">
        <v>449</v>
      </c>
      <c r="E1428" t="s">
        <v>378</v>
      </c>
      <c r="F1428" t="s">
        <v>93</v>
      </c>
      <c r="G1428" s="45">
        <v>1.01</v>
      </c>
      <c r="H1428" s="196">
        <v>50</v>
      </c>
      <c r="I1428" s="196">
        <v>0.5</v>
      </c>
      <c r="J1428" s="196">
        <v>-0.5</v>
      </c>
      <c r="K1428" s="196">
        <v>852.46</v>
      </c>
      <c r="L1428" t="s">
        <v>351</v>
      </c>
      <c r="M1428" s="44"/>
      <c r="N1428" s="1"/>
      <c r="O1428"/>
      <c r="P1428"/>
      <c r="Q1428" s="44"/>
      <c r="R1428" s="1"/>
      <c r="S1428"/>
      <c r="T1428"/>
    </row>
    <row r="1429" spans="1:20" ht="14.4" x14ac:dyDescent="0.3">
      <c r="A1429">
        <v>1420</v>
      </c>
      <c r="B1429" s="1">
        <v>44206</v>
      </c>
      <c r="C1429" t="s">
        <v>413</v>
      </c>
      <c r="D1429" t="s">
        <v>449</v>
      </c>
      <c r="E1429" t="s">
        <v>473</v>
      </c>
      <c r="F1429" t="s">
        <v>93</v>
      </c>
      <c r="G1429" s="45">
        <v>1.01</v>
      </c>
      <c r="H1429" s="196">
        <v>28</v>
      </c>
      <c r="I1429" s="196">
        <v>0.28000000000000003</v>
      </c>
      <c r="J1429" s="196">
        <v>-0.3</v>
      </c>
      <c r="K1429" s="196">
        <v>852.16</v>
      </c>
      <c r="L1429" t="s">
        <v>351</v>
      </c>
      <c r="M1429" s="44"/>
      <c r="N1429" s="1"/>
      <c r="O1429"/>
      <c r="P1429"/>
      <c r="Q1429" s="44"/>
      <c r="R1429" s="1"/>
      <c r="S1429"/>
      <c r="T1429"/>
    </row>
    <row r="1430" spans="1:20" ht="14.4" x14ac:dyDescent="0.3">
      <c r="A1430">
        <v>1421</v>
      </c>
      <c r="B1430" s="1">
        <v>44206</v>
      </c>
      <c r="C1430" t="s">
        <v>413</v>
      </c>
      <c r="D1430" t="s">
        <v>449</v>
      </c>
      <c r="E1430" t="s">
        <v>384</v>
      </c>
      <c r="F1430" t="s">
        <v>85</v>
      </c>
      <c r="G1430" s="45">
        <v>4</v>
      </c>
      <c r="H1430" s="196">
        <v>7</v>
      </c>
      <c r="I1430" s="196">
        <v>7</v>
      </c>
      <c r="J1430" s="196">
        <v>-7</v>
      </c>
      <c r="K1430" s="196">
        <v>845.16</v>
      </c>
      <c r="L1430" t="s">
        <v>124</v>
      </c>
      <c r="M1430" s="44"/>
      <c r="N1430" s="1"/>
      <c r="O1430"/>
      <c r="P1430"/>
      <c r="Q1430" s="44"/>
      <c r="R1430" s="1"/>
      <c r="S1430"/>
      <c r="T1430"/>
    </row>
    <row r="1431" spans="1:20" ht="14.4" x14ac:dyDescent="0.3">
      <c r="A1431">
        <v>1422</v>
      </c>
      <c r="B1431" s="1">
        <v>44206</v>
      </c>
      <c r="C1431" t="s">
        <v>413</v>
      </c>
      <c r="D1431" t="s">
        <v>449</v>
      </c>
      <c r="E1431" t="s">
        <v>147</v>
      </c>
      <c r="F1431" t="s">
        <v>93</v>
      </c>
      <c r="G1431" s="45">
        <v>1.1299999999999999</v>
      </c>
      <c r="H1431" s="196">
        <v>31.32</v>
      </c>
      <c r="I1431" s="196">
        <v>4.07</v>
      </c>
      <c r="J1431" s="196">
        <v>-4.07</v>
      </c>
      <c r="K1431" s="196">
        <v>841.09</v>
      </c>
      <c r="L1431" t="s">
        <v>124</v>
      </c>
      <c r="M1431" s="44"/>
      <c r="N1431" s="1"/>
      <c r="O1431"/>
      <c r="P1431"/>
      <c r="Q1431" s="44"/>
      <c r="R1431" s="1"/>
      <c r="S1431"/>
      <c r="T1431"/>
    </row>
    <row r="1432" spans="1:20" ht="14.4" x14ac:dyDescent="0.3">
      <c r="A1432">
        <v>1423</v>
      </c>
      <c r="B1432" s="1">
        <v>44206</v>
      </c>
      <c r="C1432" t="s">
        <v>413</v>
      </c>
      <c r="D1432" t="s">
        <v>449</v>
      </c>
      <c r="E1432" t="s">
        <v>128</v>
      </c>
      <c r="F1432" t="s">
        <v>85</v>
      </c>
      <c r="G1432" s="45">
        <v>1.26</v>
      </c>
      <c r="H1432" s="196">
        <v>10</v>
      </c>
      <c r="I1432" s="196">
        <v>10</v>
      </c>
      <c r="J1432" s="196">
        <v>2.6</v>
      </c>
      <c r="K1432" s="196">
        <v>843.69</v>
      </c>
      <c r="L1432" t="s">
        <v>124</v>
      </c>
      <c r="M1432" s="44"/>
      <c r="N1432" s="1"/>
      <c r="O1432"/>
      <c r="P1432"/>
      <c r="Q1432" s="44"/>
      <c r="R1432" s="1"/>
      <c r="S1432"/>
      <c r="T1432"/>
    </row>
    <row r="1433" spans="1:20" ht="14.4" x14ac:dyDescent="0.3">
      <c r="A1433">
        <v>1424</v>
      </c>
      <c r="B1433" s="1">
        <v>44206</v>
      </c>
      <c r="C1433" t="s">
        <v>413</v>
      </c>
      <c r="D1433" t="s">
        <v>449</v>
      </c>
      <c r="E1433" t="s">
        <v>128</v>
      </c>
      <c r="F1433" t="s">
        <v>85</v>
      </c>
      <c r="G1433" s="45">
        <v>1.1399999999999999</v>
      </c>
      <c r="H1433" s="196">
        <v>20</v>
      </c>
      <c r="I1433" s="196">
        <v>20</v>
      </c>
      <c r="J1433" s="196">
        <v>2.8</v>
      </c>
      <c r="K1433" s="196">
        <v>846.49</v>
      </c>
      <c r="L1433" t="s">
        <v>124</v>
      </c>
      <c r="M1433" s="44"/>
      <c r="N1433" s="1"/>
      <c r="O1433"/>
      <c r="P1433"/>
      <c r="Q1433" s="44"/>
      <c r="R1433" s="1"/>
      <c r="S1433"/>
      <c r="T1433"/>
    </row>
    <row r="1434" spans="1:20" ht="14.4" x14ac:dyDescent="0.3">
      <c r="A1434">
        <v>1425</v>
      </c>
      <c r="B1434" s="1">
        <v>44206</v>
      </c>
      <c r="C1434" t="s">
        <v>170</v>
      </c>
      <c r="D1434" t="s">
        <v>450</v>
      </c>
      <c r="E1434" t="s">
        <v>474</v>
      </c>
      <c r="F1434" t="s">
        <v>93</v>
      </c>
      <c r="G1434" s="45">
        <v>1.02</v>
      </c>
      <c r="H1434" s="196">
        <v>254.9</v>
      </c>
      <c r="I1434" s="196">
        <v>5.0999999999999996</v>
      </c>
      <c r="J1434" s="196">
        <v>-5.0999999999999996</v>
      </c>
      <c r="K1434" s="196">
        <v>841.39</v>
      </c>
      <c r="L1434" t="s">
        <v>67</v>
      </c>
      <c r="M1434" s="44"/>
      <c r="N1434" s="1"/>
      <c r="O1434"/>
      <c r="P1434"/>
      <c r="Q1434" s="44"/>
      <c r="R1434" s="1"/>
      <c r="S1434"/>
      <c r="T1434"/>
    </row>
    <row r="1435" spans="1:20" ht="14.4" x14ac:dyDescent="0.3">
      <c r="A1435">
        <v>1426</v>
      </c>
      <c r="B1435" s="1">
        <v>44206</v>
      </c>
      <c r="C1435" t="s">
        <v>170</v>
      </c>
      <c r="D1435" t="s">
        <v>450</v>
      </c>
      <c r="E1435" t="s">
        <v>436</v>
      </c>
      <c r="F1435" t="s">
        <v>93</v>
      </c>
      <c r="G1435" s="45">
        <v>2.6</v>
      </c>
      <c r="H1435" s="196">
        <v>100</v>
      </c>
      <c r="I1435" s="196">
        <v>160</v>
      </c>
      <c r="J1435" s="196">
        <v>96.2</v>
      </c>
      <c r="K1435" s="196">
        <v>937.59</v>
      </c>
      <c r="L1435" t="s">
        <v>67</v>
      </c>
      <c r="M1435" s="44"/>
      <c r="N1435" s="1"/>
      <c r="O1435"/>
      <c r="P1435"/>
      <c r="Q1435" s="44"/>
      <c r="R1435" s="1"/>
      <c r="S1435"/>
      <c r="T1435"/>
    </row>
    <row r="1436" spans="1:20" ht="14.4" x14ac:dyDescent="0.3">
      <c r="A1436">
        <v>1427</v>
      </c>
      <c r="B1436" s="1">
        <v>44206</v>
      </c>
      <c r="C1436" t="s">
        <v>153</v>
      </c>
      <c r="D1436" t="s">
        <v>451</v>
      </c>
      <c r="E1436" t="s">
        <v>113</v>
      </c>
      <c r="F1436" t="s">
        <v>85</v>
      </c>
      <c r="G1436" s="45">
        <v>1.06</v>
      </c>
      <c r="H1436" s="196">
        <v>30</v>
      </c>
      <c r="I1436" s="196">
        <v>30</v>
      </c>
      <c r="J1436" s="196">
        <v>1.8</v>
      </c>
      <c r="K1436" s="196">
        <v>939.39</v>
      </c>
      <c r="L1436" t="s">
        <v>77</v>
      </c>
      <c r="M1436" s="44"/>
      <c r="N1436" s="1"/>
      <c r="O1436"/>
      <c r="P1436"/>
      <c r="Q1436" s="44"/>
      <c r="R1436" s="1"/>
      <c r="S1436"/>
      <c r="T1436"/>
    </row>
    <row r="1437" spans="1:20" ht="14.4" x14ac:dyDescent="0.3">
      <c r="A1437">
        <v>1428</v>
      </c>
      <c r="B1437" s="1">
        <v>44206</v>
      </c>
      <c r="C1437" t="s">
        <v>153</v>
      </c>
      <c r="D1437" t="s">
        <v>451</v>
      </c>
      <c r="E1437" t="s">
        <v>94</v>
      </c>
      <c r="F1437" t="s">
        <v>93</v>
      </c>
      <c r="G1437" s="45">
        <v>1.03</v>
      </c>
      <c r="H1437" s="196">
        <v>30</v>
      </c>
      <c r="I1437" s="196">
        <v>0.9</v>
      </c>
      <c r="J1437" s="196">
        <v>-0.94</v>
      </c>
      <c r="K1437" s="196">
        <v>938.45</v>
      </c>
      <c r="L1437" t="s">
        <v>77</v>
      </c>
      <c r="M1437" s="44"/>
      <c r="N1437" s="1"/>
      <c r="O1437"/>
      <c r="P1437"/>
      <c r="Q1437" s="44"/>
      <c r="R1437" s="1"/>
      <c r="S1437"/>
      <c r="T1437"/>
    </row>
    <row r="1438" spans="1:20" ht="14.4" x14ac:dyDescent="0.3">
      <c r="A1438">
        <v>1429</v>
      </c>
      <c r="B1438" s="1">
        <v>44206</v>
      </c>
      <c r="C1438" t="s">
        <v>166</v>
      </c>
      <c r="D1438" t="s">
        <v>452</v>
      </c>
      <c r="E1438" t="s">
        <v>143</v>
      </c>
      <c r="F1438" t="s">
        <v>85</v>
      </c>
      <c r="G1438" s="45">
        <v>1.1499999999999999</v>
      </c>
      <c r="H1438" s="196">
        <v>30</v>
      </c>
      <c r="I1438" s="196">
        <v>30</v>
      </c>
      <c r="J1438" s="196">
        <v>4.5</v>
      </c>
      <c r="K1438" s="196">
        <v>942.95</v>
      </c>
      <c r="L1438" t="s">
        <v>142</v>
      </c>
      <c r="M1438" s="44"/>
      <c r="N1438" s="1"/>
      <c r="O1438"/>
      <c r="P1438"/>
      <c r="Q1438" s="44"/>
      <c r="R1438" s="1"/>
      <c r="S1438"/>
      <c r="T1438"/>
    </row>
    <row r="1439" spans="1:20" ht="14.4" x14ac:dyDescent="0.3">
      <c r="A1439">
        <v>1430</v>
      </c>
      <c r="B1439" s="1">
        <v>44206</v>
      </c>
      <c r="C1439" t="s">
        <v>166</v>
      </c>
      <c r="D1439" t="s">
        <v>452</v>
      </c>
      <c r="E1439" t="s">
        <v>144</v>
      </c>
      <c r="F1439" t="s">
        <v>93</v>
      </c>
      <c r="G1439" s="45">
        <v>1.1000000000000001</v>
      </c>
      <c r="H1439" s="196">
        <v>30.6</v>
      </c>
      <c r="I1439" s="196">
        <v>3.06</v>
      </c>
      <c r="J1439" s="196">
        <v>-3.12</v>
      </c>
      <c r="K1439" s="196">
        <v>939.83</v>
      </c>
      <c r="L1439" t="s">
        <v>142</v>
      </c>
      <c r="M1439" s="44"/>
      <c r="N1439" s="1"/>
      <c r="O1439"/>
      <c r="P1439"/>
      <c r="Q1439" s="44"/>
      <c r="R1439" s="1"/>
      <c r="S1439"/>
      <c r="T1439"/>
    </row>
    <row r="1440" spans="1:20" ht="14.4" x14ac:dyDescent="0.3">
      <c r="A1440">
        <v>1431</v>
      </c>
      <c r="B1440" s="1">
        <v>44206</v>
      </c>
      <c r="C1440" t="s">
        <v>166</v>
      </c>
      <c r="D1440" t="s">
        <v>452</v>
      </c>
      <c r="E1440" t="s">
        <v>94</v>
      </c>
      <c r="F1440" t="s">
        <v>93</v>
      </c>
      <c r="G1440" s="45">
        <v>1.1399999999999999</v>
      </c>
      <c r="H1440" s="196">
        <v>7</v>
      </c>
      <c r="I1440" s="196">
        <v>0.98</v>
      </c>
      <c r="J1440" s="196">
        <v>-0.98</v>
      </c>
      <c r="K1440" s="196">
        <v>938.85</v>
      </c>
      <c r="L1440" t="s">
        <v>77</v>
      </c>
      <c r="M1440" s="44"/>
      <c r="N1440" s="1"/>
      <c r="O1440"/>
      <c r="P1440"/>
      <c r="Q1440" s="44"/>
      <c r="R1440" s="1"/>
      <c r="S1440"/>
      <c r="T1440"/>
    </row>
    <row r="1441" spans="1:20" ht="14.4" x14ac:dyDescent="0.3">
      <c r="A1441">
        <v>1432</v>
      </c>
      <c r="B1441" s="1">
        <v>44206</v>
      </c>
      <c r="C1441" t="s">
        <v>166</v>
      </c>
      <c r="D1441" t="s">
        <v>452</v>
      </c>
      <c r="E1441" t="s">
        <v>94</v>
      </c>
      <c r="F1441" t="s">
        <v>93</v>
      </c>
      <c r="G1441" s="45">
        <v>1.07</v>
      </c>
      <c r="H1441" s="196">
        <v>7</v>
      </c>
      <c r="I1441" s="196">
        <v>0.49</v>
      </c>
      <c r="J1441" s="196">
        <v>-0.49</v>
      </c>
      <c r="K1441" s="196">
        <v>938.36</v>
      </c>
      <c r="L1441" t="s">
        <v>77</v>
      </c>
      <c r="M1441" s="44"/>
      <c r="N1441" s="1"/>
      <c r="O1441"/>
      <c r="P1441"/>
      <c r="Q1441" s="44"/>
      <c r="R1441" s="1"/>
      <c r="S1441"/>
      <c r="T1441"/>
    </row>
    <row r="1442" spans="1:20" ht="14.4" x14ac:dyDescent="0.3">
      <c r="A1442">
        <v>1433</v>
      </c>
      <c r="B1442" s="1">
        <v>44206</v>
      </c>
      <c r="C1442" t="s">
        <v>166</v>
      </c>
      <c r="D1442" t="s">
        <v>452</v>
      </c>
      <c r="E1442" t="s">
        <v>113</v>
      </c>
      <c r="F1442" t="s">
        <v>85</v>
      </c>
      <c r="G1442" s="45">
        <v>1.0900000000000001</v>
      </c>
      <c r="H1442" s="196">
        <v>7</v>
      </c>
      <c r="I1442" s="196">
        <v>7</v>
      </c>
      <c r="J1442" s="196">
        <v>0.63</v>
      </c>
      <c r="K1442" s="196">
        <v>938.99</v>
      </c>
      <c r="L1442" t="s">
        <v>77</v>
      </c>
      <c r="M1442" s="44"/>
      <c r="N1442" s="1"/>
      <c r="O1442"/>
      <c r="P1442"/>
      <c r="Q1442" s="44"/>
      <c r="R1442" s="1"/>
      <c r="S1442"/>
      <c r="T1442"/>
    </row>
    <row r="1443" spans="1:20" ht="14.4" x14ac:dyDescent="0.3">
      <c r="A1443">
        <v>1434</v>
      </c>
      <c r="B1443" s="1">
        <v>44206</v>
      </c>
      <c r="C1443" t="s">
        <v>166</v>
      </c>
      <c r="D1443" t="s">
        <v>452</v>
      </c>
      <c r="E1443" t="s">
        <v>113</v>
      </c>
      <c r="F1443" t="s">
        <v>85</v>
      </c>
      <c r="G1443" s="45">
        <v>1.17</v>
      </c>
      <c r="H1443" s="196">
        <v>7</v>
      </c>
      <c r="I1443" s="196">
        <v>7</v>
      </c>
      <c r="J1443" s="196">
        <v>1.18</v>
      </c>
      <c r="K1443" s="196">
        <v>940.17</v>
      </c>
      <c r="L1443" t="s">
        <v>77</v>
      </c>
      <c r="M1443" s="44"/>
      <c r="N1443" s="1"/>
      <c r="O1443"/>
      <c r="P1443"/>
      <c r="Q1443" s="44"/>
      <c r="R1443" s="1"/>
      <c r="S1443"/>
      <c r="T1443"/>
    </row>
    <row r="1444" spans="1:20" ht="14.4" x14ac:dyDescent="0.3">
      <c r="A1444">
        <v>1435</v>
      </c>
      <c r="B1444" s="1">
        <v>44206</v>
      </c>
      <c r="C1444" t="s">
        <v>166</v>
      </c>
      <c r="D1444" t="s">
        <v>452</v>
      </c>
      <c r="E1444" t="s">
        <v>97</v>
      </c>
      <c r="F1444" t="s">
        <v>85</v>
      </c>
      <c r="G1444" s="45">
        <v>1.02</v>
      </c>
      <c r="H1444" s="196">
        <v>7</v>
      </c>
      <c r="I1444" s="196">
        <v>7</v>
      </c>
      <c r="J1444" s="196">
        <v>0.13</v>
      </c>
      <c r="K1444" s="196">
        <v>940.3</v>
      </c>
      <c r="L1444" t="s">
        <v>79</v>
      </c>
      <c r="M1444" s="44"/>
      <c r="N1444" s="1"/>
      <c r="O1444"/>
      <c r="P1444"/>
      <c r="Q1444" s="44"/>
      <c r="R1444" s="1"/>
      <c r="S1444"/>
      <c r="T1444"/>
    </row>
    <row r="1445" spans="1:20" ht="14.4" x14ac:dyDescent="0.3">
      <c r="A1445">
        <v>1436</v>
      </c>
      <c r="B1445" s="1">
        <v>44206</v>
      </c>
      <c r="C1445" t="s">
        <v>166</v>
      </c>
      <c r="D1445" t="s">
        <v>453</v>
      </c>
      <c r="E1445" t="s">
        <v>436</v>
      </c>
      <c r="F1445" t="s">
        <v>93</v>
      </c>
      <c r="G1445" s="45">
        <v>4.7</v>
      </c>
      <c r="H1445" s="196">
        <v>30.3</v>
      </c>
      <c r="I1445" s="196">
        <v>112.11</v>
      </c>
      <c r="J1445" s="196">
        <v>30.3</v>
      </c>
      <c r="K1445" s="196">
        <v>970.6</v>
      </c>
      <c r="L1445" t="s">
        <v>67</v>
      </c>
      <c r="M1445" s="44"/>
      <c r="N1445" s="1"/>
      <c r="O1445"/>
      <c r="P1445"/>
      <c r="Q1445" s="44"/>
      <c r="R1445" s="1"/>
      <c r="S1445"/>
      <c r="T1445"/>
    </row>
    <row r="1446" spans="1:20" ht="14.4" x14ac:dyDescent="0.3">
      <c r="A1446">
        <v>1437</v>
      </c>
      <c r="B1446" s="1">
        <v>44206</v>
      </c>
      <c r="C1446" t="s">
        <v>166</v>
      </c>
      <c r="D1446" t="s">
        <v>453</v>
      </c>
      <c r="E1446" t="s">
        <v>439</v>
      </c>
      <c r="F1446" t="s">
        <v>85</v>
      </c>
      <c r="G1446" s="45">
        <v>15</v>
      </c>
      <c r="H1446" s="196">
        <v>9.49</v>
      </c>
      <c r="I1446" s="196">
        <v>9.49</v>
      </c>
      <c r="J1446" s="196">
        <v>-10.32</v>
      </c>
      <c r="K1446" s="196">
        <v>960.28</v>
      </c>
      <c r="L1446" t="s">
        <v>67</v>
      </c>
      <c r="M1446" s="44"/>
      <c r="N1446" s="1"/>
      <c r="O1446"/>
      <c r="P1446"/>
      <c r="Q1446" s="44"/>
      <c r="R1446" s="1"/>
      <c r="S1446"/>
      <c r="T1446"/>
    </row>
    <row r="1447" spans="1:20" ht="14.4" x14ac:dyDescent="0.3">
      <c r="A1447">
        <v>1438</v>
      </c>
      <c r="B1447" s="1">
        <v>44206</v>
      </c>
      <c r="C1447" t="s">
        <v>313</v>
      </c>
      <c r="D1447" t="s">
        <v>454</v>
      </c>
      <c r="E1447" t="s">
        <v>127</v>
      </c>
      <c r="F1447" t="s">
        <v>85</v>
      </c>
      <c r="G1447" s="45">
        <v>1.1399999999999999</v>
      </c>
      <c r="H1447" s="196">
        <v>10</v>
      </c>
      <c r="I1447" s="196">
        <v>10</v>
      </c>
      <c r="J1447" s="196">
        <v>-10</v>
      </c>
      <c r="K1447" s="196">
        <v>950.28</v>
      </c>
      <c r="L1447" t="s">
        <v>57</v>
      </c>
      <c r="M1447" s="44"/>
      <c r="N1447" s="1"/>
      <c r="O1447"/>
      <c r="P1447"/>
      <c r="Q1447" s="44"/>
      <c r="R1447" s="1"/>
      <c r="S1447"/>
      <c r="T1447"/>
    </row>
    <row r="1448" spans="1:20" ht="14.4" x14ac:dyDescent="0.3">
      <c r="A1448">
        <v>1439</v>
      </c>
      <c r="B1448" s="1">
        <v>44206</v>
      </c>
      <c r="C1448" t="s">
        <v>313</v>
      </c>
      <c r="D1448" t="s">
        <v>454</v>
      </c>
      <c r="E1448" t="s">
        <v>439</v>
      </c>
      <c r="F1448" t="s">
        <v>85</v>
      </c>
      <c r="G1448" s="45">
        <v>5.9</v>
      </c>
      <c r="H1448" s="196">
        <v>29.97</v>
      </c>
      <c r="I1448" s="196">
        <v>29.97</v>
      </c>
      <c r="J1448" s="196">
        <v>-29.97</v>
      </c>
      <c r="K1448" s="196">
        <v>920.31</v>
      </c>
      <c r="L1448" t="s">
        <v>67</v>
      </c>
      <c r="M1448" s="44"/>
      <c r="N1448" s="1"/>
      <c r="O1448"/>
      <c r="P1448"/>
      <c r="Q1448" s="44"/>
      <c r="R1448" s="1"/>
      <c r="S1448"/>
      <c r="T1448"/>
    </row>
    <row r="1449" spans="1:20" ht="14.4" x14ac:dyDescent="0.3">
      <c r="A1449">
        <v>1440</v>
      </c>
      <c r="B1449" s="1">
        <v>44206</v>
      </c>
      <c r="C1449" t="s">
        <v>313</v>
      </c>
      <c r="D1449" t="s">
        <v>454</v>
      </c>
      <c r="E1449" t="s">
        <v>436</v>
      </c>
      <c r="F1449" t="s">
        <v>93</v>
      </c>
      <c r="G1449" s="45">
        <v>2.2999999999999998</v>
      </c>
      <c r="H1449" s="196">
        <v>76.92</v>
      </c>
      <c r="I1449" s="196">
        <v>100</v>
      </c>
      <c r="J1449" s="196">
        <v>75.040000000000006</v>
      </c>
      <c r="K1449" s="196">
        <v>995.35</v>
      </c>
      <c r="L1449" t="s">
        <v>67</v>
      </c>
      <c r="M1449" s="44"/>
      <c r="N1449" s="1"/>
      <c r="O1449"/>
      <c r="P1449"/>
      <c r="Q1449" s="44"/>
      <c r="R1449" s="1"/>
      <c r="S1449"/>
      <c r="T1449"/>
    </row>
    <row r="1450" spans="1:20" ht="14.4" x14ac:dyDescent="0.3">
      <c r="A1450">
        <v>1441</v>
      </c>
      <c r="B1450" s="1">
        <v>44206</v>
      </c>
      <c r="C1450" t="s">
        <v>414</v>
      </c>
      <c r="D1450" t="s">
        <v>455</v>
      </c>
      <c r="E1450" t="s">
        <v>475</v>
      </c>
      <c r="F1450" t="s">
        <v>93</v>
      </c>
      <c r="G1450" s="45">
        <v>1.07</v>
      </c>
      <c r="H1450" s="196">
        <v>114.21</v>
      </c>
      <c r="I1450" s="196">
        <v>7.99</v>
      </c>
      <c r="J1450" s="196">
        <v>-7.99</v>
      </c>
      <c r="K1450" s="196">
        <v>987.36</v>
      </c>
      <c r="L1450" t="s">
        <v>67</v>
      </c>
      <c r="M1450" s="44"/>
      <c r="N1450" s="1"/>
      <c r="O1450"/>
      <c r="P1450"/>
      <c r="Q1450" s="44"/>
      <c r="R1450" s="1"/>
      <c r="S1450"/>
      <c r="T1450"/>
    </row>
    <row r="1451" spans="1:20" ht="14.4" x14ac:dyDescent="0.3">
      <c r="A1451">
        <v>1442</v>
      </c>
      <c r="B1451" s="1">
        <v>44206</v>
      </c>
      <c r="C1451" t="s">
        <v>414</v>
      </c>
      <c r="D1451" t="s">
        <v>455</v>
      </c>
      <c r="E1451" t="s">
        <v>436</v>
      </c>
      <c r="F1451" t="s">
        <v>93</v>
      </c>
      <c r="G1451" s="45">
        <v>5.5</v>
      </c>
      <c r="H1451" s="196">
        <v>22.22</v>
      </c>
      <c r="I1451" s="196">
        <v>99.99</v>
      </c>
      <c r="J1451" s="196">
        <v>21.65</v>
      </c>
      <c r="K1451" s="196">
        <v>1009.01</v>
      </c>
      <c r="L1451" t="s">
        <v>67</v>
      </c>
      <c r="M1451" s="44"/>
      <c r="N1451" s="1"/>
      <c r="O1451"/>
      <c r="P1451"/>
      <c r="Q1451" s="44"/>
      <c r="R1451" s="1"/>
      <c r="S1451"/>
      <c r="T1451"/>
    </row>
    <row r="1452" spans="1:20" ht="14.4" x14ac:dyDescent="0.3">
      <c r="A1452">
        <v>1443</v>
      </c>
      <c r="B1452" s="1">
        <v>44206</v>
      </c>
      <c r="C1452" t="s">
        <v>412</v>
      </c>
      <c r="D1452" t="s">
        <v>456</v>
      </c>
      <c r="E1452" t="s">
        <v>476</v>
      </c>
      <c r="F1452" t="s">
        <v>93</v>
      </c>
      <c r="G1452" s="45">
        <v>1.1000000000000001</v>
      </c>
      <c r="H1452" s="196">
        <v>133.63</v>
      </c>
      <c r="I1452" s="196">
        <v>13.36</v>
      </c>
      <c r="J1452" s="196">
        <v>-13.36</v>
      </c>
      <c r="K1452" s="196">
        <v>995.65</v>
      </c>
      <c r="L1452" t="s">
        <v>67</v>
      </c>
      <c r="M1452" s="44"/>
      <c r="N1452" s="1"/>
      <c r="O1452"/>
      <c r="P1452"/>
      <c r="Q1452" s="44"/>
      <c r="R1452" s="1"/>
      <c r="S1452"/>
      <c r="T1452"/>
    </row>
    <row r="1453" spans="1:20" ht="14.4" x14ac:dyDescent="0.3">
      <c r="A1453">
        <v>1444</v>
      </c>
      <c r="B1453" s="1">
        <v>44206</v>
      </c>
      <c r="C1453" t="s">
        <v>412</v>
      </c>
      <c r="D1453" t="s">
        <v>456</v>
      </c>
      <c r="E1453" t="s">
        <v>436</v>
      </c>
      <c r="F1453" t="s">
        <v>93</v>
      </c>
      <c r="G1453" s="45">
        <v>2.94</v>
      </c>
      <c r="H1453" s="196">
        <v>50</v>
      </c>
      <c r="I1453" s="196">
        <v>97</v>
      </c>
      <c r="J1453" s="196">
        <v>48.53</v>
      </c>
      <c r="K1453" s="196">
        <v>1044.18</v>
      </c>
      <c r="L1453" t="s">
        <v>67</v>
      </c>
      <c r="M1453" s="44"/>
      <c r="N1453" s="1"/>
      <c r="O1453"/>
      <c r="P1453"/>
      <c r="Q1453" s="44"/>
      <c r="R1453" s="1"/>
      <c r="S1453"/>
      <c r="T1453"/>
    </row>
    <row r="1454" spans="1:20" ht="14.4" x14ac:dyDescent="0.3">
      <c r="A1454">
        <v>1445</v>
      </c>
      <c r="B1454" s="1">
        <v>44206</v>
      </c>
      <c r="C1454" t="s">
        <v>163</v>
      </c>
      <c r="D1454" t="s">
        <v>457</v>
      </c>
      <c r="E1454" t="s">
        <v>439</v>
      </c>
      <c r="F1454" t="s">
        <v>85</v>
      </c>
      <c r="G1454" s="45">
        <v>11.5</v>
      </c>
      <c r="H1454" s="196">
        <v>16.059999999999999</v>
      </c>
      <c r="I1454" s="196">
        <v>16.059999999999999</v>
      </c>
      <c r="J1454" s="196">
        <v>-16.059999999999999</v>
      </c>
      <c r="K1454" s="196">
        <v>1028.1199999999999</v>
      </c>
      <c r="L1454" t="s">
        <v>67</v>
      </c>
      <c r="M1454" s="44"/>
      <c r="N1454" s="1"/>
      <c r="O1454"/>
      <c r="P1454"/>
      <c r="Q1454" s="44"/>
      <c r="R1454" s="1"/>
      <c r="S1454"/>
      <c r="T1454"/>
    </row>
    <row r="1455" spans="1:20" ht="14.4" x14ac:dyDescent="0.3">
      <c r="A1455">
        <v>1446</v>
      </c>
      <c r="B1455" s="1">
        <v>44206</v>
      </c>
      <c r="C1455" t="s">
        <v>163</v>
      </c>
      <c r="D1455" t="s">
        <v>457</v>
      </c>
      <c r="E1455" t="s">
        <v>436</v>
      </c>
      <c r="F1455" t="s">
        <v>93</v>
      </c>
      <c r="G1455" s="45">
        <v>3.65</v>
      </c>
      <c r="H1455" s="196">
        <v>37.74</v>
      </c>
      <c r="I1455" s="196">
        <v>100.01</v>
      </c>
      <c r="J1455" s="196">
        <v>37.74</v>
      </c>
      <c r="K1455" s="196">
        <v>1065.8599999999999</v>
      </c>
      <c r="L1455" t="s">
        <v>67</v>
      </c>
      <c r="M1455" s="44"/>
      <c r="N1455" s="1"/>
      <c r="O1455"/>
      <c r="P1455"/>
      <c r="Q1455" s="44"/>
      <c r="R1455" s="1"/>
      <c r="S1455"/>
      <c r="T1455"/>
    </row>
    <row r="1456" spans="1:20" ht="14.4" x14ac:dyDescent="0.3">
      <c r="A1456">
        <v>1447</v>
      </c>
      <c r="B1456" s="1">
        <v>44206</v>
      </c>
      <c r="C1456" t="s">
        <v>163</v>
      </c>
      <c r="D1456" t="s">
        <v>457</v>
      </c>
      <c r="E1456" t="s">
        <v>436</v>
      </c>
      <c r="F1456" t="s">
        <v>93</v>
      </c>
      <c r="G1456" s="45">
        <v>2.76</v>
      </c>
      <c r="H1456" s="196">
        <v>17.05</v>
      </c>
      <c r="I1456" s="196">
        <v>30.01</v>
      </c>
      <c r="J1456" s="196">
        <v>15.5</v>
      </c>
      <c r="K1456" s="196">
        <v>1081.3599999999999</v>
      </c>
      <c r="L1456" t="s">
        <v>67</v>
      </c>
      <c r="M1456" s="44"/>
      <c r="N1456" s="1"/>
      <c r="O1456"/>
      <c r="P1456"/>
      <c r="Q1456" s="44"/>
      <c r="R1456" s="1"/>
      <c r="S1456"/>
      <c r="T1456"/>
    </row>
    <row r="1457" spans="1:20" ht="14.4" x14ac:dyDescent="0.3">
      <c r="A1457">
        <v>1448</v>
      </c>
      <c r="B1457" s="1">
        <v>44206</v>
      </c>
      <c r="C1457" t="s">
        <v>163</v>
      </c>
      <c r="D1457" t="s">
        <v>458</v>
      </c>
      <c r="E1457" t="s">
        <v>126</v>
      </c>
      <c r="F1457" t="s">
        <v>85</v>
      </c>
      <c r="G1457" s="45">
        <v>3.4</v>
      </c>
      <c r="H1457" s="196">
        <v>7</v>
      </c>
      <c r="I1457" s="196">
        <v>7</v>
      </c>
      <c r="J1457" s="196">
        <v>-7</v>
      </c>
      <c r="K1457" s="196">
        <v>1074.3599999999999</v>
      </c>
      <c r="L1457" t="s">
        <v>77</v>
      </c>
      <c r="M1457" s="44"/>
      <c r="N1457" s="1"/>
      <c r="O1457"/>
      <c r="P1457"/>
      <c r="Q1457" s="44"/>
      <c r="R1457" s="1"/>
      <c r="S1457"/>
      <c r="T1457"/>
    </row>
    <row r="1458" spans="1:20" ht="14.4" x14ac:dyDescent="0.3">
      <c r="A1458">
        <v>1449</v>
      </c>
      <c r="B1458" s="1">
        <v>44206</v>
      </c>
      <c r="C1458" t="s">
        <v>163</v>
      </c>
      <c r="D1458" t="s">
        <v>458</v>
      </c>
      <c r="E1458" t="s">
        <v>382</v>
      </c>
      <c r="F1458" t="s">
        <v>93</v>
      </c>
      <c r="G1458" s="45">
        <v>1.75</v>
      </c>
      <c r="H1458" s="196">
        <v>13.6</v>
      </c>
      <c r="I1458" s="196">
        <v>10.199999999999999</v>
      </c>
      <c r="J1458" s="196">
        <v>13.34</v>
      </c>
      <c r="K1458" s="196">
        <v>1087.7</v>
      </c>
      <c r="L1458" t="s">
        <v>77</v>
      </c>
      <c r="M1458" s="44"/>
      <c r="N1458" s="1"/>
      <c r="O1458"/>
      <c r="P1458"/>
      <c r="Q1458" s="44"/>
      <c r="R1458" s="1"/>
      <c r="S1458"/>
      <c r="T1458"/>
    </row>
    <row r="1459" spans="1:20" ht="14.4" x14ac:dyDescent="0.3">
      <c r="A1459">
        <v>1450</v>
      </c>
      <c r="B1459" s="1">
        <v>44206</v>
      </c>
      <c r="C1459" t="s">
        <v>163</v>
      </c>
      <c r="D1459" t="s">
        <v>458</v>
      </c>
      <c r="E1459" t="s">
        <v>436</v>
      </c>
      <c r="F1459" t="s">
        <v>93</v>
      </c>
      <c r="G1459" s="45">
        <v>3.55</v>
      </c>
      <c r="H1459" s="196">
        <v>39.22</v>
      </c>
      <c r="I1459" s="196">
        <v>100.01</v>
      </c>
      <c r="J1459" s="196">
        <v>39.22</v>
      </c>
      <c r="K1459" s="196">
        <v>1126.92</v>
      </c>
      <c r="L1459" t="s">
        <v>67</v>
      </c>
      <c r="M1459" s="44"/>
      <c r="N1459" s="1"/>
      <c r="O1459"/>
      <c r="P1459"/>
      <c r="Q1459" s="44"/>
      <c r="R1459" s="1"/>
      <c r="S1459"/>
      <c r="T1459"/>
    </row>
    <row r="1460" spans="1:20" ht="14.4" x14ac:dyDescent="0.3">
      <c r="A1460">
        <v>1451</v>
      </c>
      <c r="B1460" s="1">
        <v>44206</v>
      </c>
      <c r="C1460" t="s">
        <v>163</v>
      </c>
      <c r="D1460" t="s">
        <v>458</v>
      </c>
      <c r="E1460" t="s">
        <v>439</v>
      </c>
      <c r="F1460" t="s">
        <v>85</v>
      </c>
      <c r="G1460" s="45">
        <v>14.5</v>
      </c>
      <c r="H1460" s="196">
        <v>9.6</v>
      </c>
      <c r="I1460" s="196">
        <v>9.6</v>
      </c>
      <c r="J1460" s="196">
        <v>-10.78</v>
      </c>
      <c r="K1460" s="196">
        <v>1116.1400000000001</v>
      </c>
      <c r="L1460" t="s">
        <v>67</v>
      </c>
      <c r="M1460" s="44"/>
      <c r="N1460" s="1"/>
      <c r="O1460"/>
      <c r="P1460"/>
      <c r="Q1460" s="44"/>
      <c r="R1460" s="1"/>
      <c r="S1460"/>
      <c r="T1460"/>
    </row>
    <row r="1461" spans="1:20" ht="14.4" x14ac:dyDescent="0.3">
      <c r="A1461">
        <v>1452</v>
      </c>
      <c r="B1461" s="1">
        <v>44206</v>
      </c>
      <c r="C1461" t="s">
        <v>414</v>
      </c>
      <c r="D1461" t="s">
        <v>459</v>
      </c>
      <c r="E1461" t="s">
        <v>99</v>
      </c>
      <c r="F1461" t="s">
        <v>85</v>
      </c>
      <c r="G1461" s="45">
        <v>1.06</v>
      </c>
      <c r="H1461" s="196">
        <v>20</v>
      </c>
      <c r="I1461" s="196">
        <v>20</v>
      </c>
      <c r="J1461" s="196">
        <v>1.1499999999999999</v>
      </c>
      <c r="K1461" s="196">
        <v>1117.29</v>
      </c>
      <c r="L1461" t="s">
        <v>75</v>
      </c>
      <c r="M1461" s="44"/>
      <c r="N1461" s="1"/>
      <c r="O1461"/>
      <c r="P1461"/>
      <c r="Q1461" s="44"/>
      <c r="R1461" s="1"/>
      <c r="S1461"/>
      <c r="T1461"/>
    </row>
    <row r="1462" spans="1:20" ht="14.4" x14ac:dyDescent="0.3">
      <c r="A1462">
        <v>1453</v>
      </c>
      <c r="B1462" s="1">
        <v>44206</v>
      </c>
      <c r="C1462" t="s">
        <v>414</v>
      </c>
      <c r="D1462" t="s">
        <v>459</v>
      </c>
      <c r="E1462" t="s">
        <v>477</v>
      </c>
      <c r="F1462" t="s">
        <v>93</v>
      </c>
      <c r="G1462" s="45">
        <v>1.1100000000000001</v>
      </c>
      <c r="H1462" s="196">
        <v>116.57</v>
      </c>
      <c r="I1462" s="196">
        <v>12.82</v>
      </c>
      <c r="J1462" s="196">
        <v>-12.82</v>
      </c>
      <c r="K1462" s="196">
        <v>1104.47</v>
      </c>
      <c r="L1462" t="s">
        <v>67</v>
      </c>
      <c r="M1462" s="44"/>
      <c r="N1462" s="1"/>
      <c r="O1462"/>
      <c r="P1462"/>
      <c r="Q1462" s="44"/>
      <c r="R1462" s="1"/>
      <c r="S1462"/>
      <c r="T1462"/>
    </row>
    <row r="1463" spans="1:20" ht="14.4" x14ac:dyDescent="0.3">
      <c r="A1463">
        <v>1454</v>
      </c>
      <c r="B1463" s="1">
        <v>44206</v>
      </c>
      <c r="C1463" t="s">
        <v>414</v>
      </c>
      <c r="D1463" t="s">
        <v>459</v>
      </c>
      <c r="E1463" t="s">
        <v>436</v>
      </c>
      <c r="F1463" t="s">
        <v>93</v>
      </c>
      <c r="G1463" s="45">
        <v>4.4000000000000004</v>
      </c>
      <c r="H1463" s="196">
        <v>29.41</v>
      </c>
      <c r="I1463" s="196">
        <v>99.99</v>
      </c>
      <c r="J1463" s="196">
        <v>28.75</v>
      </c>
      <c r="K1463" s="196">
        <v>1133.22</v>
      </c>
      <c r="L1463" t="s">
        <v>67</v>
      </c>
      <c r="M1463" s="44"/>
      <c r="N1463" s="1"/>
      <c r="O1463"/>
      <c r="P1463"/>
      <c r="Q1463" s="44"/>
      <c r="R1463" s="1"/>
      <c r="S1463"/>
      <c r="T1463"/>
    </row>
    <row r="1464" spans="1:20" ht="14.4" x14ac:dyDescent="0.3">
      <c r="A1464">
        <v>1455</v>
      </c>
      <c r="B1464" s="1">
        <v>44206</v>
      </c>
      <c r="C1464" t="s">
        <v>414</v>
      </c>
      <c r="D1464" t="s">
        <v>460</v>
      </c>
      <c r="E1464" t="s">
        <v>96</v>
      </c>
      <c r="F1464" t="s">
        <v>85</v>
      </c>
      <c r="G1464" s="45">
        <v>1.08</v>
      </c>
      <c r="H1464" s="196">
        <v>20</v>
      </c>
      <c r="I1464" s="196">
        <v>20</v>
      </c>
      <c r="J1464" s="196">
        <v>1.54</v>
      </c>
      <c r="K1464" s="196">
        <v>1134.76</v>
      </c>
      <c r="L1464" t="s">
        <v>73</v>
      </c>
      <c r="M1464" s="44"/>
      <c r="N1464" s="1"/>
      <c r="O1464"/>
      <c r="P1464"/>
      <c r="Q1464" s="44"/>
      <c r="R1464" s="1"/>
      <c r="S1464"/>
      <c r="T1464"/>
    </row>
    <row r="1465" spans="1:20" ht="14.4" x14ac:dyDescent="0.3">
      <c r="A1465">
        <v>1456</v>
      </c>
      <c r="B1465" s="1">
        <v>44206</v>
      </c>
      <c r="C1465" t="s">
        <v>414</v>
      </c>
      <c r="D1465" t="s">
        <v>460</v>
      </c>
      <c r="E1465" t="s">
        <v>439</v>
      </c>
      <c r="F1465" t="s">
        <v>85</v>
      </c>
      <c r="G1465" s="45">
        <v>5.0999999999999996</v>
      </c>
      <c r="H1465" s="196">
        <v>26.36</v>
      </c>
      <c r="I1465" s="196">
        <v>26.36</v>
      </c>
      <c r="J1465" s="196">
        <v>-26.36</v>
      </c>
      <c r="K1465" s="196">
        <v>1108.4000000000001</v>
      </c>
      <c r="L1465" t="s">
        <v>67</v>
      </c>
      <c r="M1465" s="44"/>
      <c r="N1465" s="1"/>
      <c r="O1465"/>
      <c r="P1465"/>
      <c r="Q1465" s="44"/>
      <c r="R1465" s="1"/>
      <c r="S1465"/>
      <c r="T1465"/>
    </row>
    <row r="1466" spans="1:20" ht="14.4" x14ac:dyDescent="0.3">
      <c r="A1466">
        <v>1457</v>
      </c>
      <c r="B1466" s="1">
        <v>44206</v>
      </c>
      <c r="C1466" t="s">
        <v>414</v>
      </c>
      <c r="D1466" t="s">
        <v>460</v>
      </c>
      <c r="E1466" t="s">
        <v>436</v>
      </c>
      <c r="F1466" t="s">
        <v>93</v>
      </c>
      <c r="G1466" s="45">
        <v>3.9</v>
      </c>
      <c r="H1466" s="196">
        <v>34.479999999999997</v>
      </c>
      <c r="I1466" s="196">
        <v>99.99</v>
      </c>
      <c r="J1466" s="196">
        <v>34.159999999999997</v>
      </c>
      <c r="K1466" s="196">
        <v>1142.56</v>
      </c>
      <c r="L1466" t="s">
        <v>67</v>
      </c>
      <c r="M1466" s="44"/>
      <c r="N1466" s="1"/>
      <c r="O1466"/>
      <c r="P1466"/>
      <c r="Q1466" s="44"/>
      <c r="R1466" s="1"/>
      <c r="S1466"/>
      <c r="T1466"/>
    </row>
    <row r="1467" spans="1:20" ht="14.4" x14ac:dyDescent="0.3">
      <c r="A1467">
        <v>1458</v>
      </c>
      <c r="B1467" s="1">
        <v>44206</v>
      </c>
      <c r="C1467" t="s">
        <v>329</v>
      </c>
      <c r="D1467" t="s">
        <v>461</v>
      </c>
      <c r="E1467" t="s">
        <v>436</v>
      </c>
      <c r="F1467" t="s">
        <v>93</v>
      </c>
      <c r="G1467" s="45">
        <v>3.15</v>
      </c>
      <c r="H1467" s="196">
        <v>46.51</v>
      </c>
      <c r="I1467" s="196">
        <v>100</v>
      </c>
      <c r="J1467" s="196">
        <v>46.51</v>
      </c>
      <c r="K1467" s="196">
        <v>1189.07</v>
      </c>
      <c r="L1467" t="s">
        <v>67</v>
      </c>
      <c r="M1467" s="44"/>
      <c r="N1467" s="1"/>
      <c r="O1467"/>
      <c r="P1467"/>
      <c r="Q1467" s="44"/>
      <c r="R1467" s="1"/>
      <c r="S1467"/>
      <c r="T1467"/>
    </row>
    <row r="1468" spans="1:20" ht="14.4" x14ac:dyDescent="0.3">
      <c r="A1468">
        <v>1459</v>
      </c>
      <c r="B1468" s="1">
        <v>44206</v>
      </c>
      <c r="C1468" t="s">
        <v>329</v>
      </c>
      <c r="D1468" t="s">
        <v>461</v>
      </c>
      <c r="E1468" t="s">
        <v>478</v>
      </c>
      <c r="F1468" t="s">
        <v>93</v>
      </c>
      <c r="G1468" s="45">
        <v>1.01</v>
      </c>
      <c r="H1468" s="196">
        <v>145.05000000000001</v>
      </c>
      <c r="I1468" s="196">
        <v>1.45</v>
      </c>
      <c r="J1468" s="196">
        <v>-3.25</v>
      </c>
      <c r="K1468" s="196">
        <v>1185.82</v>
      </c>
      <c r="L1468" t="s">
        <v>67</v>
      </c>
      <c r="M1468" s="44"/>
      <c r="N1468" s="1"/>
      <c r="O1468"/>
      <c r="P1468"/>
      <c r="Q1468" s="44"/>
      <c r="R1468" s="1"/>
      <c r="S1468"/>
      <c r="T1468"/>
    </row>
    <row r="1469" spans="1:20" ht="14.4" x14ac:dyDescent="0.3">
      <c r="A1469">
        <v>1460</v>
      </c>
      <c r="B1469" s="1">
        <v>44206</v>
      </c>
      <c r="C1469" t="s">
        <v>329</v>
      </c>
      <c r="D1469" t="s">
        <v>462</v>
      </c>
      <c r="E1469" t="s">
        <v>95</v>
      </c>
      <c r="F1469" t="s">
        <v>85</v>
      </c>
      <c r="G1469" s="45">
        <v>1.34</v>
      </c>
      <c r="H1469" s="196">
        <v>10</v>
      </c>
      <c r="I1469" s="196">
        <v>10</v>
      </c>
      <c r="J1469" s="196">
        <v>-10</v>
      </c>
      <c r="K1469" s="196">
        <v>1175.82</v>
      </c>
      <c r="L1469" t="s">
        <v>75</v>
      </c>
      <c r="M1469" s="44"/>
      <c r="N1469" s="1"/>
      <c r="O1469"/>
      <c r="P1469"/>
      <c r="Q1469" s="44"/>
      <c r="R1469" s="1"/>
      <c r="S1469"/>
      <c r="T1469"/>
    </row>
    <row r="1470" spans="1:20" ht="14.4" x14ac:dyDescent="0.3">
      <c r="A1470">
        <v>1461</v>
      </c>
      <c r="B1470" s="1">
        <v>44206</v>
      </c>
      <c r="C1470" t="s">
        <v>329</v>
      </c>
      <c r="D1470" t="s">
        <v>462</v>
      </c>
      <c r="E1470" t="s">
        <v>112</v>
      </c>
      <c r="F1470" t="s">
        <v>93</v>
      </c>
      <c r="G1470" s="45">
        <v>1.21</v>
      </c>
      <c r="H1470" s="196">
        <v>10.01</v>
      </c>
      <c r="I1470" s="196">
        <v>2.1</v>
      </c>
      <c r="J1470" s="196">
        <v>10.01</v>
      </c>
      <c r="K1470" s="196">
        <v>1185.83</v>
      </c>
      <c r="L1470" t="s">
        <v>75</v>
      </c>
      <c r="M1470" s="44"/>
      <c r="N1470" s="1"/>
      <c r="O1470"/>
      <c r="P1470"/>
      <c r="Q1470" s="44"/>
      <c r="R1470" s="1"/>
      <c r="S1470"/>
      <c r="T1470"/>
    </row>
    <row r="1471" spans="1:20" ht="14.4" x14ac:dyDescent="0.3">
      <c r="A1471">
        <v>1462</v>
      </c>
      <c r="B1471" s="1">
        <v>44206</v>
      </c>
      <c r="C1471" t="s">
        <v>329</v>
      </c>
      <c r="D1471" t="s">
        <v>462</v>
      </c>
      <c r="E1471" t="s">
        <v>479</v>
      </c>
      <c r="F1471" t="s">
        <v>93</v>
      </c>
      <c r="G1471" s="45">
        <v>1.05</v>
      </c>
      <c r="H1471" s="196">
        <v>132.6</v>
      </c>
      <c r="I1471" s="196">
        <v>6.63</v>
      </c>
      <c r="J1471" s="196">
        <v>-6.63</v>
      </c>
      <c r="K1471" s="196">
        <v>1179.2</v>
      </c>
      <c r="L1471" t="s">
        <v>67</v>
      </c>
      <c r="M1471" s="44"/>
      <c r="N1471" s="1"/>
      <c r="O1471"/>
      <c r="P1471"/>
      <c r="Q1471" s="44"/>
      <c r="R1471" s="1"/>
      <c r="S1471"/>
      <c r="T1471"/>
    </row>
    <row r="1472" spans="1:20" ht="14.4" x14ac:dyDescent="0.3">
      <c r="A1472">
        <v>1463</v>
      </c>
      <c r="B1472" s="1">
        <v>44206</v>
      </c>
      <c r="C1472" t="s">
        <v>329</v>
      </c>
      <c r="D1472" t="s">
        <v>462</v>
      </c>
      <c r="E1472" t="s">
        <v>436</v>
      </c>
      <c r="F1472" t="s">
        <v>93</v>
      </c>
      <c r="G1472" s="45">
        <v>3.55</v>
      </c>
      <c r="H1472" s="196">
        <v>39.22</v>
      </c>
      <c r="I1472" s="196">
        <v>100.01</v>
      </c>
      <c r="J1472" s="196">
        <v>37.92</v>
      </c>
      <c r="K1472" s="196">
        <v>1217.1199999999999</v>
      </c>
      <c r="L1472" t="s">
        <v>67</v>
      </c>
      <c r="M1472" s="44"/>
      <c r="N1472" s="1"/>
      <c r="O1472"/>
      <c r="P1472"/>
      <c r="Q1472" s="44"/>
      <c r="R1472" s="1"/>
      <c r="S1472"/>
      <c r="T1472"/>
    </row>
    <row r="1473" spans="1:20" ht="14.4" x14ac:dyDescent="0.3">
      <c r="A1473">
        <v>1464</v>
      </c>
      <c r="B1473" s="1">
        <v>44206</v>
      </c>
      <c r="C1473" t="s">
        <v>329</v>
      </c>
      <c r="D1473" t="s">
        <v>462</v>
      </c>
      <c r="E1473" t="s">
        <v>113</v>
      </c>
      <c r="F1473" t="s">
        <v>85</v>
      </c>
      <c r="G1473" s="45">
        <v>1.04</v>
      </c>
      <c r="H1473" s="196">
        <v>10</v>
      </c>
      <c r="I1473" s="196">
        <v>10</v>
      </c>
      <c r="J1473" s="196">
        <v>0.4</v>
      </c>
      <c r="K1473" s="196">
        <v>1217.52</v>
      </c>
      <c r="L1473" t="s">
        <v>77</v>
      </c>
      <c r="M1473" s="44"/>
      <c r="N1473" s="1"/>
      <c r="O1473"/>
      <c r="P1473"/>
      <c r="Q1473" s="44"/>
      <c r="R1473" s="1"/>
      <c r="S1473"/>
      <c r="T1473"/>
    </row>
    <row r="1474" spans="1:20" ht="14.4" x14ac:dyDescent="0.3">
      <c r="A1474">
        <v>1465</v>
      </c>
      <c r="B1474" s="1">
        <v>44206</v>
      </c>
      <c r="C1474" t="s">
        <v>329</v>
      </c>
      <c r="D1474" t="s">
        <v>462</v>
      </c>
      <c r="E1474" t="s">
        <v>113</v>
      </c>
      <c r="F1474" t="s">
        <v>85</v>
      </c>
      <c r="G1474" s="45">
        <v>1.18</v>
      </c>
      <c r="H1474" s="196">
        <v>30</v>
      </c>
      <c r="I1474" s="196">
        <v>30</v>
      </c>
      <c r="J1474" s="196">
        <v>5.4</v>
      </c>
      <c r="K1474" s="196">
        <v>1222.92</v>
      </c>
      <c r="L1474" t="s">
        <v>77</v>
      </c>
      <c r="M1474" s="44"/>
      <c r="N1474" s="1"/>
      <c r="O1474"/>
      <c r="P1474"/>
      <c r="Q1474" s="44"/>
      <c r="R1474" s="1"/>
      <c r="S1474"/>
      <c r="T1474"/>
    </row>
    <row r="1475" spans="1:20" ht="14.4" x14ac:dyDescent="0.3">
      <c r="A1475">
        <v>1466</v>
      </c>
      <c r="B1475" s="1">
        <v>44206</v>
      </c>
      <c r="C1475" t="s">
        <v>329</v>
      </c>
      <c r="D1475" t="s">
        <v>462</v>
      </c>
      <c r="E1475" t="s">
        <v>94</v>
      </c>
      <c r="F1475" t="s">
        <v>93</v>
      </c>
      <c r="G1475" s="45">
        <v>1.02</v>
      </c>
      <c r="H1475" s="196">
        <v>10</v>
      </c>
      <c r="I1475" s="196">
        <v>0.2</v>
      </c>
      <c r="J1475" s="196">
        <v>-0.2</v>
      </c>
      <c r="K1475" s="196">
        <v>1222.72</v>
      </c>
      <c r="L1475" t="s">
        <v>77</v>
      </c>
      <c r="M1475" s="44"/>
      <c r="N1475" s="1"/>
      <c r="O1475"/>
      <c r="P1475"/>
      <c r="Q1475" s="44"/>
      <c r="R1475" s="1"/>
      <c r="S1475"/>
      <c r="T1475"/>
    </row>
    <row r="1476" spans="1:20" ht="14.4" x14ac:dyDescent="0.3">
      <c r="A1476">
        <v>1467</v>
      </c>
      <c r="B1476" s="1">
        <v>44206</v>
      </c>
      <c r="C1476" t="s">
        <v>329</v>
      </c>
      <c r="D1476" t="s">
        <v>462</v>
      </c>
      <c r="E1476" t="s">
        <v>94</v>
      </c>
      <c r="F1476" t="s">
        <v>93</v>
      </c>
      <c r="G1476" s="45">
        <v>1.1499999999999999</v>
      </c>
      <c r="H1476" s="196">
        <v>30</v>
      </c>
      <c r="I1476" s="196">
        <v>4.5</v>
      </c>
      <c r="J1476" s="196">
        <v>-4.54</v>
      </c>
      <c r="K1476" s="196">
        <v>1218.18</v>
      </c>
      <c r="L1476" t="s">
        <v>77</v>
      </c>
      <c r="M1476" s="44"/>
      <c r="N1476" s="1"/>
      <c r="O1476"/>
      <c r="P1476"/>
      <c r="Q1476" s="44"/>
      <c r="R1476" s="1"/>
      <c r="S1476"/>
      <c r="T1476"/>
    </row>
    <row r="1477" spans="1:20" ht="14.4" x14ac:dyDescent="0.3">
      <c r="A1477">
        <v>1468</v>
      </c>
      <c r="B1477" s="1">
        <v>44206</v>
      </c>
      <c r="C1477" t="s">
        <v>162</v>
      </c>
      <c r="D1477" t="s">
        <v>463</v>
      </c>
      <c r="E1477" t="s">
        <v>177</v>
      </c>
      <c r="F1477" t="s">
        <v>85</v>
      </c>
      <c r="G1477" s="45">
        <v>1.58</v>
      </c>
      <c r="H1477" s="196">
        <v>10</v>
      </c>
      <c r="I1477" s="196">
        <v>10</v>
      </c>
      <c r="J1477" s="196">
        <v>5.57</v>
      </c>
      <c r="K1477" s="196">
        <v>1223.75</v>
      </c>
      <c r="L1477" t="s">
        <v>445</v>
      </c>
      <c r="M1477" s="44"/>
      <c r="N1477" s="1"/>
      <c r="O1477"/>
      <c r="P1477"/>
      <c r="Q1477" s="44"/>
      <c r="R1477" s="1"/>
      <c r="S1477"/>
      <c r="T1477"/>
    </row>
    <row r="1478" spans="1:20" ht="14.4" x14ac:dyDescent="0.3">
      <c r="A1478">
        <v>1469</v>
      </c>
      <c r="B1478" s="1">
        <v>44206</v>
      </c>
      <c r="C1478" t="s">
        <v>162</v>
      </c>
      <c r="D1478" t="s">
        <v>463</v>
      </c>
      <c r="E1478" t="s">
        <v>272</v>
      </c>
      <c r="F1478" t="s">
        <v>93</v>
      </c>
      <c r="G1478" s="45">
        <v>1.36</v>
      </c>
      <c r="H1478" s="196">
        <v>8.6</v>
      </c>
      <c r="I1478" s="196">
        <v>3.1</v>
      </c>
      <c r="J1478" s="196">
        <v>-3.1</v>
      </c>
      <c r="K1478" s="196">
        <v>1220.6500000000001</v>
      </c>
      <c r="L1478" t="s">
        <v>79</v>
      </c>
      <c r="M1478" s="44"/>
      <c r="N1478" s="1"/>
      <c r="O1478"/>
      <c r="P1478"/>
      <c r="Q1478" s="44"/>
      <c r="R1478" s="1"/>
      <c r="S1478"/>
      <c r="T1478"/>
    </row>
    <row r="1479" spans="1:20" ht="14.4" x14ac:dyDescent="0.3">
      <c r="A1479">
        <v>1470</v>
      </c>
      <c r="B1479" s="1">
        <v>44206</v>
      </c>
      <c r="C1479" t="s">
        <v>162</v>
      </c>
      <c r="D1479" t="s">
        <v>463</v>
      </c>
      <c r="E1479" t="s">
        <v>173</v>
      </c>
      <c r="F1479" t="s">
        <v>85</v>
      </c>
      <c r="G1479" s="45">
        <v>1.7</v>
      </c>
      <c r="H1479" s="196">
        <v>7</v>
      </c>
      <c r="I1479" s="196">
        <v>7</v>
      </c>
      <c r="J1479" s="196">
        <v>4.8099999999999996</v>
      </c>
      <c r="K1479" s="196">
        <v>1225.46</v>
      </c>
      <c r="L1479" t="s">
        <v>79</v>
      </c>
      <c r="M1479" s="44"/>
      <c r="N1479" s="1"/>
      <c r="O1479"/>
      <c r="P1479"/>
      <c r="Q1479" s="44"/>
      <c r="R1479" s="1"/>
      <c r="S1479"/>
      <c r="T1479"/>
    </row>
    <row r="1480" spans="1:20" ht="14.4" x14ac:dyDescent="0.3">
      <c r="A1480">
        <v>1471</v>
      </c>
      <c r="B1480" s="1">
        <v>44206</v>
      </c>
      <c r="C1480" t="s">
        <v>162</v>
      </c>
      <c r="D1480" t="s">
        <v>463</v>
      </c>
      <c r="E1480" t="s">
        <v>437</v>
      </c>
      <c r="F1480" t="s">
        <v>85</v>
      </c>
      <c r="G1480" s="45">
        <v>24</v>
      </c>
      <c r="H1480" s="196">
        <v>7</v>
      </c>
      <c r="I1480" s="196">
        <v>7</v>
      </c>
      <c r="J1480" s="196">
        <v>-7</v>
      </c>
      <c r="K1480" s="196">
        <v>1218.46</v>
      </c>
      <c r="L1480" t="s">
        <v>67</v>
      </c>
      <c r="M1480" s="44"/>
      <c r="N1480" s="1"/>
      <c r="O1480"/>
      <c r="P1480"/>
      <c r="Q1480" s="44"/>
      <c r="R1480" s="1"/>
      <c r="S1480"/>
      <c r="T1480"/>
    </row>
    <row r="1481" spans="1:20" ht="14.4" x14ac:dyDescent="0.3">
      <c r="A1481">
        <v>1472</v>
      </c>
      <c r="B1481" s="1">
        <v>44206</v>
      </c>
      <c r="C1481" t="s">
        <v>162</v>
      </c>
      <c r="D1481" t="s">
        <v>463</v>
      </c>
      <c r="E1481" t="s">
        <v>436</v>
      </c>
      <c r="F1481" t="s">
        <v>93</v>
      </c>
      <c r="G1481" s="45">
        <v>5.9</v>
      </c>
      <c r="H1481" s="196">
        <v>20.41</v>
      </c>
      <c r="I1481" s="196">
        <v>100.01</v>
      </c>
      <c r="J1481" s="196">
        <v>19.87</v>
      </c>
      <c r="K1481" s="196">
        <v>1238.33</v>
      </c>
      <c r="L1481" t="s">
        <v>67</v>
      </c>
      <c r="M1481" s="44"/>
      <c r="N1481" s="1"/>
      <c r="O1481"/>
      <c r="P1481"/>
      <c r="Q1481" s="44"/>
      <c r="R1481" s="1"/>
      <c r="S1481"/>
      <c r="T1481"/>
    </row>
    <row r="1482" spans="1:20" ht="14.4" x14ac:dyDescent="0.3">
      <c r="A1482">
        <v>1473</v>
      </c>
      <c r="B1482" s="1">
        <v>44206</v>
      </c>
      <c r="C1482" t="s">
        <v>162</v>
      </c>
      <c r="D1482" t="s">
        <v>463</v>
      </c>
      <c r="E1482" t="s">
        <v>146</v>
      </c>
      <c r="F1482" t="s">
        <v>93</v>
      </c>
      <c r="G1482" s="45">
        <v>1.05</v>
      </c>
      <c r="H1482" s="196">
        <v>20</v>
      </c>
      <c r="I1482" s="196">
        <v>1</v>
      </c>
      <c r="J1482" s="196">
        <v>-1</v>
      </c>
      <c r="K1482" s="196">
        <v>1237.33</v>
      </c>
      <c r="L1482" t="s">
        <v>124</v>
      </c>
      <c r="M1482" s="44"/>
      <c r="N1482" s="1"/>
      <c r="O1482"/>
      <c r="P1482"/>
      <c r="Q1482" s="44"/>
      <c r="R1482" s="1"/>
      <c r="S1482"/>
      <c r="T1482"/>
    </row>
    <row r="1483" spans="1:20" ht="14.4" x14ac:dyDescent="0.3">
      <c r="A1483">
        <v>1474</v>
      </c>
      <c r="B1483" s="1">
        <v>44206</v>
      </c>
      <c r="C1483" t="s">
        <v>162</v>
      </c>
      <c r="D1483" t="s">
        <v>463</v>
      </c>
      <c r="E1483" t="s">
        <v>146</v>
      </c>
      <c r="F1483" t="s">
        <v>93</v>
      </c>
      <c r="G1483" s="45">
        <v>1.02</v>
      </c>
      <c r="H1483" s="196">
        <v>25</v>
      </c>
      <c r="I1483" s="196">
        <v>0.5</v>
      </c>
      <c r="J1483" s="196">
        <v>-0.5</v>
      </c>
      <c r="K1483" s="196">
        <v>1236.83</v>
      </c>
      <c r="L1483" t="s">
        <v>124</v>
      </c>
      <c r="M1483" s="44"/>
      <c r="N1483" s="1"/>
      <c r="O1483"/>
      <c r="P1483"/>
      <c r="Q1483" s="44"/>
      <c r="R1483" s="1"/>
      <c r="S1483"/>
      <c r="T1483"/>
    </row>
    <row r="1484" spans="1:20" ht="14.4" x14ac:dyDescent="0.3">
      <c r="A1484">
        <v>1475</v>
      </c>
      <c r="B1484" s="1">
        <v>44206</v>
      </c>
      <c r="C1484" t="s">
        <v>162</v>
      </c>
      <c r="D1484" t="s">
        <v>463</v>
      </c>
      <c r="E1484" t="s">
        <v>128</v>
      </c>
      <c r="F1484" t="s">
        <v>85</v>
      </c>
      <c r="G1484" s="45">
        <v>1.0900000000000001</v>
      </c>
      <c r="H1484" s="196">
        <v>20</v>
      </c>
      <c r="I1484" s="196">
        <v>20</v>
      </c>
      <c r="J1484" s="196">
        <v>1.8</v>
      </c>
      <c r="K1484" s="196">
        <v>1238.6300000000001</v>
      </c>
      <c r="L1484" t="s">
        <v>124</v>
      </c>
      <c r="M1484" s="44"/>
      <c r="N1484" s="1"/>
      <c r="O1484"/>
      <c r="P1484"/>
      <c r="Q1484" s="44"/>
      <c r="R1484" s="1"/>
      <c r="S1484"/>
      <c r="T1484"/>
    </row>
    <row r="1485" spans="1:20" ht="14.4" x14ac:dyDescent="0.3">
      <c r="A1485">
        <v>1476</v>
      </c>
      <c r="B1485" s="1">
        <v>44206</v>
      </c>
      <c r="C1485" t="s">
        <v>162</v>
      </c>
      <c r="D1485" t="s">
        <v>463</v>
      </c>
      <c r="E1485" t="s">
        <v>128</v>
      </c>
      <c r="F1485" t="s">
        <v>85</v>
      </c>
      <c r="G1485" s="45">
        <v>1.03</v>
      </c>
      <c r="H1485" s="196">
        <v>20</v>
      </c>
      <c r="I1485" s="196">
        <v>20</v>
      </c>
      <c r="J1485" s="196">
        <v>0.6</v>
      </c>
      <c r="K1485" s="196">
        <v>1239.23</v>
      </c>
      <c r="L1485" t="s">
        <v>124</v>
      </c>
      <c r="M1485" s="44"/>
      <c r="N1485" s="1"/>
      <c r="O1485"/>
      <c r="P1485"/>
      <c r="Q1485" s="44"/>
      <c r="R1485" s="1"/>
      <c r="S1485"/>
      <c r="T1485"/>
    </row>
    <row r="1486" spans="1:20" ht="14.4" x14ac:dyDescent="0.3">
      <c r="A1486">
        <v>1477</v>
      </c>
      <c r="B1486" s="1">
        <v>44206</v>
      </c>
      <c r="C1486" t="s">
        <v>162</v>
      </c>
      <c r="D1486" t="s">
        <v>463</v>
      </c>
      <c r="E1486" t="s">
        <v>147</v>
      </c>
      <c r="F1486" t="s">
        <v>93</v>
      </c>
      <c r="G1486" s="45">
        <v>1.02</v>
      </c>
      <c r="H1486" s="196">
        <v>20.77</v>
      </c>
      <c r="I1486" s="196">
        <v>0.42</v>
      </c>
      <c r="J1486" s="196">
        <v>-0.44</v>
      </c>
      <c r="K1486" s="196">
        <v>1238.79</v>
      </c>
      <c r="L1486" t="s">
        <v>124</v>
      </c>
      <c r="M1486" s="44"/>
      <c r="N1486" s="1"/>
      <c r="O1486"/>
      <c r="P1486"/>
      <c r="Q1486" s="44"/>
      <c r="R1486" s="1"/>
      <c r="S1486"/>
      <c r="T1486"/>
    </row>
    <row r="1487" spans="1:20" ht="14.4" x14ac:dyDescent="0.3">
      <c r="A1487">
        <v>1478</v>
      </c>
      <c r="B1487" s="1">
        <v>44206</v>
      </c>
      <c r="C1487" t="s">
        <v>162</v>
      </c>
      <c r="D1487" t="s">
        <v>463</v>
      </c>
      <c r="E1487" t="s">
        <v>119</v>
      </c>
      <c r="F1487" t="s">
        <v>85</v>
      </c>
      <c r="G1487" s="45">
        <v>1.22</v>
      </c>
      <c r="H1487" s="196">
        <v>10</v>
      </c>
      <c r="I1487" s="196">
        <v>10</v>
      </c>
      <c r="J1487" s="196">
        <v>2.2000000000000002</v>
      </c>
      <c r="K1487" s="196">
        <v>1240.99</v>
      </c>
      <c r="L1487" t="s">
        <v>111</v>
      </c>
      <c r="M1487" s="44"/>
      <c r="N1487" s="1"/>
      <c r="O1487"/>
      <c r="P1487"/>
      <c r="Q1487" s="44"/>
      <c r="R1487" s="1"/>
      <c r="S1487"/>
      <c r="T1487"/>
    </row>
    <row r="1488" spans="1:20" ht="14.4" x14ac:dyDescent="0.3">
      <c r="A1488">
        <v>1479</v>
      </c>
      <c r="B1488" s="1">
        <v>44206</v>
      </c>
      <c r="C1488" t="s">
        <v>162</v>
      </c>
      <c r="D1488" t="s">
        <v>463</v>
      </c>
      <c r="E1488" t="s">
        <v>114</v>
      </c>
      <c r="F1488" t="s">
        <v>93</v>
      </c>
      <c r="G1488" s="45">
        <v>1.0900000000000001</v>
      </c>
      <c r="H1488" s="196">
        <v>7.1</v>
      </c>
      <c r="I1488" s="196">
        <v>0.64</v>
      </c>
      <c r="J1488" s="196">
        <v>-0.64</v>
      </c>
      <c r="K1488" s="196">
        <v>1240.3499999999999</v>
      </c>
      <c r="L1488" t="s">
        <v>111</v>
      </c>
      <c r="M1488" s="44"/>
      <c r="N1488" s="1"/>
      <c r="O1488"/>
      <c r="P1488"/>
      <c r="Q1488" s="44"/>
      <c r="R1488" s="1"/>
      <c r="S1488"/>
      <c r="T1488"/>
    </row>
    <row r="1489" spans="1:20" ht="14.4" x14ac:dyDescent="0.3">
      <c r="A1489">
        <v>1480</v>
      </c>
      <c r="B1489" s="1">
        <v>44206</v>
      </c>
      <c r="C1489" t="s">
        <v>162</v>
      </c>
      <c r="D1489" t="s">
        <v>463</v>
      </c>
      <c r="E1489" t="s">
        <v>114</v>
      </c>
      <c r="F1489" t="s">
        <v>93</v>
      </c>
      <c r="G1489" s="45">
        <v>1.18</v>
      </c>
      <c r="H1489" s="196">
        <v>10</v>
      </c>
      <c r="I1489" s="196">
        <v>1.8</v>
      </c>
      <c r="J1489" s="196">
        <v>-1.8</v>
      </c>
      <c r="K1489" s="196">
        <v>1238.55</v>
      </c>
      <c r="L1489" t="s">
        <v>111</v>
      </c>
      <c r="M1489" s="44"/>
      <c r="N1489" s="1"/>
      <c r="O1489"/>
      <c r="P1489"/>
      <c r="Q1489" s="44"/>
      <c r="R1489" s="1"/>
      <c r="S1489"/>
      <c r="T1489"/>
    </row>
    <row r="1490" spans="1:20" ht="14.4" x14ac:dyDescent="0.3">
      <c r="A1490">
        <v>1481</v>
      </c>
      <c r="B1490" s="1">
        <v>44206</v>
      </c>
      <c r="C1490" t="s">
        <v>162</v>
      </c>
      <c r="D1490" t="s">
        <v>463</v>
      </c>
      <c r="E1490" t="s">
        <v>119</v>
      </c>
      <c r="F1490" t="s">
        <v>85</v>
      </c>
      <c r="G1490" s="45">
        <v>1.1399999999999999</v>
      </c>
      <c r="H1490" s="196">
        <v>7</v>
      </c>
      <c r="I1490" s="196">
        <v>7</v>
      </c>
      <c r="J1490" s="196">
        <v>0.95</v>
      </c>
      <c r="K1490" s="196">
        <v>1239.5</v>
      </c>
      <c r="L1490" t="s">
        <v>111</v>
      </c>
      <c r="M1490" s="44"/>
      <c r="N1490" s="1"/>
      <c r="O1490"/>
      <c r="P1490"/>
      <c r="Q1490" s="44"/>
      <c r="R1490" s="1"/>
      <c r="S1490"/>
      <c r="T1490"/>
    </row>
    <row r="1491" spans="1:20" ht="14.4" x14ac:dyDescent="0.3">
      <c r="A1491">
        <v>1482</v>
      </c>
      <c r="B1491" s="1">
        <v>44206</v>
      </c>
      <c r="C1491" t="s">
        <v>412</v>
      </c>
      <c r="D1491" t="s">
        <v>464</v>
      </c>
      <c r="E1491" t="s">
        <v>113</v>
      </c>
      <c r="F1491" t="s">
        <v>85</v>
      </c>
      <c r="G1491" s="45">
        <v>1.08</v>
      </c>
      <c r="H1491" s="196">
        <v>20</v>
      </c>
      <c r="I1491" s="196">
        <v>20</v>
      </c>
      <c r="J1491" s="196">
        <v>1.6</v>
      </c>
      <c r="K1491" s="196">
        <v>1241.0999999999999</v>
      </c>
      <c r="L1491" t="s">
        <v>77</v>
      </c>
      <c r="M1491" s="44"/>
      <c r="N1491" s="1"/>
      <c r="O1491"/>
      <c r="P1491"/>
      <c r="Q1491" s="44"/>
      <c r="R1491" s="1"/>
      <c r="S1491"/>
      <c r="T1491"/>
    </row>
    <row r="1492" spans="1:20" ht="14.4" x14ac:dyDescent="0.3">
      <c r="A1492">
        <v>1483</v>
      </c>
      <c r="B1492" s="1">
        <v>44206</v>
      </c>
      <c r="C1492" t="s">
        <v>412</v>
      </c>
      <c r="D1492" t="s">
        <v>464</v>
      </c>
      <c r="E1492" t="s">
        <v>113</v>
      </c>
      <c r="F1492" t="s">
        <v>85</v>
      </c>
      <c r="G1492" s="45">
        <v>1.08</v>
      </c>
      <c r="H1492" s="196">
        <v>7</v>
      </c>
      <c r="I1492" s="196">
        <v>7</v>
      </c>
      <c r="J1492" s="196">
        <v>0.56000000000000005</v>
      </c>
      <c r="K1492" s="196">
        <v>1241.6600000000001</v>
      </c>
      <c r="L1492" t="s">
        <v>77</v>
      </c>
      <c r="M1492" s="44"/>
      <c r="N1492" s="1"/>
      <c r="O1492"/>
      <c r="P1492"/>
      <c r="Q1492" s="44"/>
      <c r="R1492" s="1"/>
      <c r="S1492"/>
      <c r="T1492"/>
    </row>
    <row r="1493" spans="1:20" ht="14.4" x14ac:dyDescent="0.3">
      <c r="A1493">
        <v>1484</v>
      </c>
      <c r="B1493" s="1">
        <v>44206</v>
      </c>
      <c r="C1493" t="s">
        <v>412</v>
      </c>
      <c r="D1493" t="s">
        <v>464</v>
      </c>
      <c r="E1493" t="s">
        <v>113</v>
      </c>
      <c r="F1493" t="s">
        <v>85</v>
      </c>
      <c r="G1493" s="45">
        <v>1.0900000000000001</v>
      </c>
      <c r="H1493" s="196">
        <v>7</v>
      </c>
      <c r="I1493" s="196">
        <v>7</v>
      </c>
      <c r="J1493" s="196">
        <v>0.52</v>
      </c>
      <c r="K1493" s="196">
        <v>1242.18</v>
      </c>
      <c r="L1493" t="s">
        <v>77</v>
      </c>
      <c r="M1493" s="44"/>
      <c r="N1493" s="1"/>
      <c r="O1493"/>
      <c r="P1493"/>
      <c r="Q1493" s="44"/>
      <c r="R1493" s="1"/>
      <c r="S1493"/>
      <c r="T1493"/>
    </row>
    <row r="1494" spans="1:20" ht="14.4" x14ac:dyDescent="0.3">
      <c r="A1494">
        <v>1485</v>
      </c>
      <c r="B1494" s="1">
        <v>44206</v>
      </c>
      <c r="C1494" t="s">
        <v>412</v>
      </c>
      <c r="D1494" t="s">
        <v>464</v>
      </c>
      <c r="E1494" t="s">
        <v>436</v>
      </c>
      <c r="F1494" t="s">
        <v>93</v>
      </c>
      <c r="G1494" s="45">
        <v>2.5</v>
      </c>
      <c r="H1494" s="196">
        <v>13.33</v>
      </c>
      <c r="I1494" s="196">
        <v>20</v>
      </c>
      <c r="J1494" s="196">
        <v>-19.989999999999998</v>
      </c>
      <c r="K1494" s="196">
        <v>1222.19</v>
      </c>
      <c r="L1494" t="s">
        <v>67</v>
      </c>
      <c r="M1494" s="44"/>
      <c r="N1494" s="1"/>
      <c r="O1494"/>
      <c r="P1494"/>
      <c r="Q1494" s="44"/>
      <c r="R1494" s="1"/>
      <c r="S1494"/>
      <c r="T1494"/>
    </row>
    <row r="1495" spans="1:20" ht="14.4" x14ac:dyDescent="0.3">
      <c r="A1495">
        <v>1486</v>
      </c>
      <c r="B1495" s="1">
        <v>44206</v>
      </c>
      <c r="C1495" t="s">
        <v>412</v>
      </c>
      <c r="D1495" t="s">
        <v>464</v>
      </c>
      <c r="E1495" t="s">
        <v>436</v>
      </c>
      <c r="F1495" t="s">
        <v>93</v>
      </c>
      <c r="G1495" s="45">
        <v>4.2</v>
      </c>
      <c r="H1495" s="196">
        <v>31.25</v>
      </c>
      <c r="I1495" s="196">
        <v>100</v>
      </c>
      <c r="J1495" s="196">
        <v>-100</v>
      </c>
      <c r="K1495" s="196">
        <v>1122.19</v>
      </c>
      <c r="L1495" t="s">
        <v>67</v>
      </c>
      <c r="M1495" s="44"/>
      <c r="N1495" s="1"/>
      <c r="O1495"/>
      <c r="P1495"/>
      <c r="Q1495" s="44"/>
      <c r="R1495" s="1"/>
      <c r="S1495"/>
      <c r="T1495"/>
    </row>
    <row r="1496" spans="1:20" ht="14.4" x14ac:dyDescent="0.3">
      <c r="A1496">
        <v>1487</v>
      </c>
      <c r="B1496" s="1">
        <v>44206</v>
      </c>
      <c r="C1496" t="s">
        <v>412</v>
      </c>
      <c r="D1496" t="s">
        <v>464</v>
      </c>
      <c r="E1496" t="s">
        <v>95</v>
      </c>
      <c r="F1496" t="s">
        <v>85</v>
      </c>
      <c r="G1496" s="45">
        <v>1.43</v>
      </c>
      <c r="H1496" s="196">
        <v>10</v>
      </c>
      <c r="I1496" s="196">
        <v>10</v>
      </c>
      <c r="J1496" s="196">
        <v>4.3</v>
      </c>
      <c r="K1496" s="196">
        <v>1126.49</v>
      </c>
      <c r="L1496" t="s">
        <v>75</v>
      </c>
      <c r="M1496" s="44"/>
      <c r="N1496" s="1"/>
      <c r="O1496"/>
      <c r="P1496"/>
      <c r="Q1496" s="44"/>
      <c r="R1496" s="1"/>
      <c r="S1496"/>
      <c r="T1496"/>
    </row>
    <row r="1497" spans="1:20" ht="14.4" x14ac:dyDescent="0.3">
      <c r="A1497">
        <v>1488</v>
      </c>
      <c r="B1497" s="1">
        <v>44206</v>
      </c>
      <c r="C1497" t="s">
        <v>412</v>
      </c>
      <c r="D1497" t="s">
        <v>464</v>
      </c>
      <c r="E1497" t="s">
        <v>95</v>
      </c>
      <c r="F1497" t="s">
        <v>85</v>
      </c>
      <c r="G1497" s="45">
        <v>1.31</v>
      </c>
      <c r="H1497" s="196">
        <v>7</v>
      </c>
      <c r="I1497" s="196">
        <v>7</v>
      </c>
      <c r="J1497" s="196">
        <v>2.17</v>
      </c>
      <c r="K1497" s="196">
        <v>1128.6600000000001</v>
      </c>
      <c r="L1497" t="s">
        <v>75</v>
      </c>
      <c r="M1497" s="44"/>
      <c r="N1497" s="1"/>
      <c r="O1497"/>
      <c r="P1497"/>
      <c r="Q1497" s="44"/>
      <c r="R1497" s="1"/>
      <c r="S1497"/>
      <c r="T1497"/>
    </row>
    <row r="1498" spans="1:20" ht="14.4" x14ac:dyDescent="0.3">
      <c r="A1498">
        <v>1489</v>
      </c>
      <c r="B1498" s="1">
        <v>44206</v>
      </c>
      <c r="C1498" t="s">
        <v>412</v>
      </c>
      <c r="D1498" t="s">
        <v>464</v>
      </c>
      <c r="E1498" t="s">
        <v>112</v>
      </c>
      <c r="F1498" t="s">
        <v>93</v>
      </c>
      <c r="G1498" s="45">
        <v>1.1399999999999999</v>
      </c>
      <c r="H1498" s="196">
        <v>26</v>
      </c>
      <c r="I1498" s="196">
        <v>3.64</v>
      </c>
      <c r="J1498" s="196">
        <v>-3.64</v>
      </c>
      <c r="K1498" s="196">
        <v>1125.02</v>
      </c>
      <c r="L1498" t="s">
        <v>75</v>
      </c>
      <c r="M1498" s="44"/>
      <c r="N1498" s="1"/>
      <c r="O1498"/>
      <c r="P1498"/>
      <c r="Q1498" s="44"/>
      <c r="R1498" s="1"/>
      <c r="S1498"/>
      <c r="T1498"/>
    </row>
    <row r="1499" spans="1:20" ht="14.4" x14ac:dyDescent="0.3">
      <c r="A1499">
        <v>1490</v>
      </c>
      <c r="B1499" s="1">
        <v>44206</v>
      </c>
      <c r="C1499" t="s">
        <v>412</v>
      </c>
      <c r="D1499" t="s">
        <v>464</v>
      </c>
      <c r="E1499" t="s">
        <v>149</v>
      </c>
      <c r="F1499" t="s">
        <v>93</v>
      </c>
      <c r="G1499" s="45">
        <v>1.48</v>
      </c>
      <c r="H1499" s="196">
        <v>10.6</v>
      </c>
      <c r="I1499" s="196">
        <v>5.09</v>
      </c>
      <c r="J1499" s="196">
        <v>-5.09</v>
      </c>
      <c r="K1499" s="196">
        <v>1119.93</v>
      </c>
      <c r="L1499" t="s">
        <v>75</v>
      </c>
      <c r="M1499" s="44"/>
      <c r="N1499" s="1"/>
      <c r="O1499"/>
      <c r="P1499"/>
      <c r="Q1499" s="44"/>
      <c r="R1499" s="1"/>
      <c r="S1499"/>
      <c r="T1499"/>
    </row>
    <row r="1500" spans="1:20" ht="14.4" x14ac:dyDescent="0.3">
      <c r="A1500">
        <v>1491</v>
      </c>
      <c r="B1500" s="1">
        <v>44206</v>
      </c>
      <c r="C1500" t="s">
        <v>412</v>
      </c>
      <c r="D1500" t="s">
        <v>464</v>
      </c>
      <c r="E1500" t="s">
        <v>95</v>
      </c>
      <c r="F1500" t="s">
        <v>85</v>
      </c>
      <c r="G1500" s="45">
        <v>1.57</v>
      </c>
      <c r="H1500" s="196">
        <v>10</v>
      </c>
      <c r="I1500" s="196">
        <v>10</v>
      </c>
      <c r="J1500" s="196">
        <v>5.7</v>
      </c>
      <c r="K1500" s="196">
        <v>1125.6300000000001</v>
      </c>
      <c r="L1500" t="s">
        <v>75</v>
      </c>
      <c r="M1500" s="44"/>
      <c r="N1500" s="1"/>
      <c r="O1500"/>
      <c r="P1500"/>
      <c r="Q1500" s="44"/>
      <c r="R1500" s="1"/>
      <c r="S1500"/>
      <c r="T1500"/>
    </row>
    <row r="1501" spans="1:20" ht="14.4" x14ac:dyDescent="0.3">
      <c r="A1501">
        <v>1492</v>
      </c>
      <c r="B1501" s="1">
        <v>44206</v>
      </c>
      <c r="C1501" t="s">
        <v>412</v>
      </c>
      <c r="D1501" t="s">
        <v>464</v>
      </c>
      <c r="E1501" t="s">
        <v>149</v>
      </c>
      <c r="F1501" t="s">
        <v>93</v>
      </c>
      <c r="G1501" s="45">
        <v>1.34</v>
      </c>
      <c r="H1501" s="196">
        <v>10.6</v>
      </c>
      <c r="I1501" s="196">
        <v>3.6</v>
      </c>
      <c r="J1501" s="196">
        <v>-3.6</v>
      </c>
      <c r="K1501" s="196">
        <v>1122.03</v>
      </c>
      <c r="L1501" t="s">
        <v>75</v>
      </c>
      <c r="M1501" s="44"/>
      <c r="N1501" s="1"/>
      <c r="O1501"/>
      <c r="P1501"/>
      <c r="Q1501" s="44"/>
      <c r="R1501" s="1"/>
      <c r="S1501"/>
      <c r="T1501"/>
    </row>
    <row r="1502" spans="1:20" ht="14.4" x14ac:dyDescent="0.3">
      <c r="A1502">
        <v>1493</v>
      </c>
      <c r="B1502" s="1">
        <v>44206</v>
      </c>
      <c r="C1502" t="s">
        <v>412</v>
      </c>
      <c r="D1502" t="s">
        <v>464</v>
      </c>
      <c r="E1502" t="s">
        <v>95</v>
      </c>
      <c r="F1502" t="s">
        <v>85</v>
      </c>
      <c r="G1502" s="45">
        <v>1.25</v>
      </c>
      <c r="H1502" s="196">
        <v>20</v>
      </c>
      <c r="I1502" s="196">
        <v>20</v>
      </c>
      <c r="J1502" s="196">
        <v>5</v>
      </c>
      <c r="K1502" s="196">
        <v>1127.03</v>
      </c>
      <c r="L1502" t="s">
        <v>75</v>
      </c>
      <c r="M1502" s="44"/>
      <c r="N1502" s="1"/>
      <c r="O1502"/>
      <c r="P1502"/>
      <c r="Q1502" s="44"/>
      <c r="R1502" s="1"/>
      <c r="S1502"/>
      <c r="T1502"/>
    </row>
    <row r="1503" spans="1:20" ht="14.4" x14ac:dyDescent="0.3">
      <c r="A1503">
        <v>1494</v>
      </c>
      <c r="B1503" s="1">
        <v>44206</v>
      </c>
      <c r="C1503" t="s">
        <v>412</v>
      </c>
      <c r="D1503" t="s">
        <v>464</v>
      </c>
      <c r="E1503" t="s">
        <v>112</v>
      </c>
      <c r="F1503" t="s">
        <v>93</v>
      </c>
      <c r="G1503" s="45">
        <v>1.03</v>
      </c>
      <c r="H1503" s="196">
        <v>14.29</v>
      </c>
      <c r="I1503" s="196">
        <v>0.43</v>
      </c>
      <c r="J1503" s="196">
        <v>-0.61</v>
      </c>
      <c r="K1503" s="196">
        <v>1126.42</v>
      </c>
      <c r="L1503" t="s">
        <v>75</v>
      </c>
      <c r="M1503" s="44"/>
      <c r="N1503" s="1"/>
      <c r="O1503"/>
      <c r="P1503"/>
      <c r="Q1503" s="44"/>
      <c r="R1503" s="1"/>
      <c r="S1503"/>
      <c r="T1503"/>
    </row>
    <row r="1504" spans="1:20" ht="14.4" x14ac:dyDescent="0.3">
      <c r="A1504">
        <v>1495</v>
      </c>
      <c r="B1504" s="1">
        <v>44206</v>
      </c>
      <c r="C1504" t="s">
        <v>412</v>
      </c>
      <c r="D1504" t="s">
        <v>464</v>
      </c>
      <c r="E1504" t="s">
        <v>145</v>
      </c>
      <c r="F1504" t="s">
        <v>85</v>
      </c>
      <c r="G1504" s="45">
        <v>1.08</v>
      </c>
      <c r="H1504" s="196">
        <v>10</v>
      </c>
      <c r="I1504" s="196">
        <v>10</v>
      </c>
      <c r="J1504" s="196">
        <v>0.77</v>
      </c>
      <c r="K1504" s="196">
        <v>1127.19</v>
      </c>
      <c r="L1504" t="s">
        <v>57</v>
      </c>
      <c r="M1504" s="44"/>
      <c r="N1504" s="1"/>
      <c r="O1504"/>
      <c r="P1504"/>
      <c r="Q1504" s="44"/>
      <c r="R1504" s="1"/>
      <c r="S1504"/>
      <c r="T1504"/>
    </row>
    <row r="1505" spans="1:20" ht="14.4" x14ac:dyDescent="0.3">
      <c r="A1505">
        <v>1496</v>
      </c>
      <c r="B1505" s="1">
        <v>44206</v>
      </c>
      <c r="C1505" t="s">
        <v>169</v>
      </c>
      <c r="D1505" t="s">
        <v>465</v>
      </c>
      <c r="E1505" t="s">
        <v>439</v>
      </c>
      <c r="F1505" t="s">
        <v>85</v>
      </c>
      <c r="G1505" s="45">
        <v>3.55</v>
      </c>
      <c r="H1505" s="196">
        <v>38.950000000000003</v>
      </c>
      <c r="I1505" s="196">
        <v>38.950000000000003</v>
      </c>
      <c r="J1505" s="196">
        <v>-38.950000000000003</v>
      </c>
      <c r="K1505" s="196">
        <v>1088.24</v>
      </c>
      <c r="L1505" t="s">
        <v>67</v>
      </c>
      <c r="M1505" s="44"/>
      <c r="N1505" s="1"/>
      <c r="O1505"/>
      <c r="P1505"/>
      <c r="Q1505" s="44"/>
      <c r="R1505" s="1"/>
      <c r="S1505"/>
      <c r="T1505"/>
    </row>
    <row r="1506" spans="1:20" ht="14.4" x14ac:dyDescent="0.3">
      <c r="A1506">
        <v>1497</v>
      </c>
      <c r="B1506" s="1">
        <v>44206</v>
      </c>
      <c r="C1506" t="s">
        <v>169</v>
      </c>
      <c r="D1506" t="s">
        <v>465</v>
      </c>
      <c r="E1506" t="s">
        <v>436</v>
      </c>
      <c r="F1506" t="s">
        <v>93</v>
      </c>
      <c r="G1506" s="45">
        <v>3.25</v>
      </c>
      <c r="H1506" s="196">
        <v>42.55</v>
      </c>
      <c r="I1506" s="196">
        <v>95.74</v>
      </c>
      <c r="J1506" s="196">
        <v>42.41</v>
      </c>
      <c r="K1506" s="196">
        <v>1130.6500000000001</v>
      </c>
      <c r="L1506" t="s">
        <v>67</v>
      </c>
      <c r="M1506" s="44"/>
      <c r="N1506" s="1"/>
      <c r="O1506"/>
      <c r="P1506"/>
      <c r="Q1506" s="44"/>
      <c r="R1506" s="1"/>
      <c r="S1506"/>
      <c r="T1506"/>
    </row>
    <row r="1507" spans="1:20" ht="14.4" x14ac:dyDescent="0.3">
      <c r="A1507">
        <v>1498</v>
      </c>
      <c r="B1507" s="1">
        <v>44206</v>
      </c>
      <c r="C1507" t="s">
        <v>169</v>
      </c>
      <c r="D1507" t="s">
        <v>465</v>
      </c>
      <c r="E1507" t="s">
        <v>96</v>
      </c>
      <c r="F1507" t="s">
        <v>85</v>
      </c>
      <c r="G1507" s="45">
        <v>1.21</v>
      </c>
      <c r="H1507" s="196">
        <v>20</v>
      </c>
      <c r="I1507" s="196">
        <v>20</v>
      </c>
      <c r="J1507" s="196">
        <v>-20</v>
      </c>
      <c r="K1507" s="196">
        <v>1110.6500000000001</v>
      </c>
      <c r="L1507" t="s">
        <v>73</v>
      </c>
      <c r="M1507" s="44"/>
      <c r="N1507" s="1"/>
      <c r="O1507"/>
      <c r="P1507"/>
      <c r="Q1507" s="44"/>
      <c r="R1507" s="1"/>
      <c r="S1507"/>
      <c r="T1507"/>
    </row>
    <row r="1508" spans="1:20" ht="14.4" x14ac:dyDescent="0.3">
      <c r="A1508">
        <v>1499</v>
      </c>
      <c r="B1508" s="1">
        <v>44206</v>
      </c>
      <c r="C1508" t="s">
        <v>414</v>
      </c>
      <c r="D1508" t="s">
        <v>466</v>
      </c>
      <c r="E1508" t="s">
        <v>145</v>
      </c>
      <c r="F1508" t="s">
        <v>85</v>
      </c>
      <c r="G1508" s="45">
        <v>1.17</v>
      </c>
      <c r="H1508" s="196">
        <v>100</v>
      </c>
      <c r="I1508" s="196">
        <v>100</v>
      </c>
      <c r="J1508" s="196">
        <v>15.93</v>
      </c>
      <c r="K1508" s="196">
        <v>1126.58</v>
      </c>
      <c r="L1508" t="s">
        <v>57</v>
      </c>
      <c r="M1508" s="44"/>
      <c r="N1508" s="1"/>
      <c r="O1508"/>
      <c r="P1508"/>
      <c r="Q1508" s="44"/>
      <c r="R1508" s="1"/>
      <c r="S1508"/>
      <c r="T1508"/>
    </row>
    <row r="1509" spans="1:20" ht="14.4" x14ac:dyDescent="0.3">
      <c r="A1509">
        <v>1500</v>
      </c>
      <c r="B1509" s="1">
        <v>44206</v>
      </c>
      <c r="C1509" t="s">
        <v>414</v>
      </c>
      <c r="D1509" t="s">
        <v>466</v>
      </c>
      <c r="E1509" t="s">
        <v>480</v>
      </c>
      <c r="F1509" t="s">
        <v>85</v>
      </c>
      <c r="G1509" s="45">
        <v>11</v>
      </c>
      <c r="H1509" s="196">
        <v>13</v>
      </c>
      <c r="I1509" s="196">
        <v>13</v>
      </c>
      <c r="J1509" s="196">
        <v>-13</v>
      </c>
      <c r="K1509" s="196">
        <v>1113.58</v>
      </c>
      <c r="L1509" t="s">
        <v>67</v>
      </c>
      <c r="M1509" s="44"/>
      <c r="N1509" s="1"/>
      <c r="O1509"/>
      <c r="P1509"/>
      <c r="Q1509" s="44"/>
      <c r="R1509" s="1"/>
      <c r="S1509"/>
      <c r="T1509"/>
    </row>
    <row r="1510" spans="1:20" ht="14.4" x14ac:dyDescent="0.3">
      <c r="A1510">
        <v>1501</v>
      </c>
      <c r="B1510" s="1">
        <v>44206</v>
      </c>
      <c r="C1510" t="s">
        <v>414</v>
      </c>
      <c r="D1510" t="s">
        <v>466</v>
      </c>
      <c r="E1510" t="s">
        <v>173</v>
      </c>
      <c r="F1510" t="s">
        <v>85</v>
      </c>
      <c r="G1510" s="45">
        <v>2.12</v>
      </c>
      <c r="H1510" s="196">
        <v>7</v>
      </c>
      <c r="I1510" s="196">
        <v>7</v>
      </c>
      <c r="J1510" s="196">
        <v>-7</v>
      </c>
      <c r="K1510" s="196">
        <v>1106.58</v>
      </c>
      <c r="L1510" t="s">
        <v>79</v>
      </c>
      <c r="M1510" s="44"/>
      <c r="N1510" s="1"/>
      <c r="O1510"/>
      <c r="P1510"/>
      <c r="Q1510" s="44"/>
      <c r="R1510" s="1"/>
      <c r="S1510"/>
      <c r="T1510"/>
    </row>
    <row r="1511" spans="1:20" ht="14.4" x14ac:dyDescent="0.3">
      <c r="A1511">
        <v>1502</v>
      </c>
      <c r="B1511" s="1">
        <v>44206</v>
      </c>
      <c r="C1511" t="s">
        <v>414</v>
      </c>
      <c r="D1511" t="s">
        <v>466</v>
      </c>
      <c r="E1511" t="s">
        <v>272</v>
      </c>
      <c r="F1511" t="s">
        <v>93</v>
      </c>
      <c r="G1511" s="45">
        <v>1.77</v>
      </c>
      <c r="H1511" s="196">
        <v>8.33</v>
      </c>
      <c r="I1511" s="196">
        <v>6.41</v>
      </c>
      <c r="J1511" s="196">
        <v>8.2799999999999994</v>
      </c>
      <c r="K1511" s="196">
        <v>1114.8599999999999</v>
      </c>
      <c r="L1511" t="s">
        <v>79</v>
      </c>
      <c r="M1511" s="44"/>
      <c r="N1511" s="1"/>
      <c r="O1511"/>
      <c r="P1511"/>
      <c r="Q1511" s="44"/>
      <c r="R1511" s="1"/>
      <c r="S1511"/>
      <c r="T1511"/>
    </row>
    <row r="1512" spans="1:20" ht="14.4" x14ac:dyDescent="0.3">
      <c r="A1512">
        <v>1503</v>
      </c>
      <c r="B1512" s="1">
        <v>44206</v>
      </c>
      <c r="C1512" t="s">
        <v>162</v>
      </c>
      <c r="D1512" t="s">
        <v>467</v>
      </c>
      <c r="E1512" t="s">
        <v>95</v>
      </c>
      <c r="F1512" t="s">
        <v>85</v>
      </c>
      <c r="G1512" s="45">
        <v>1.1200000000000001</v>
      </c>
      <c r="H1512" s="196">
        <v>12.78</v>
      </c>
      <c r="I1512" s="196">
        <v>12.78</v>
      </c>
      <c r="J1512" s="196">
        <v>1.53</v>
      </c>
      <c r="K1512" s="196">
        <v>1116.3900000000001</v>
      </c>
      <c r="L1512" t="s">
        <v>60</v>
      </c>
      <c r="M1512" s="44"/>
      <c r="N1512" s="1"/>
      <c r="O1512"/>
      <c r="P1512"/>
      <c r="Q1512" s="44"/>
      <c r="R1512" s="1"/>
      <c r="S1512"/>
      <c r="T1512"/>
    </row>
    <row r="1513" spans="1:20" ht="14.4" x14ac:dyDescent="0.3">
      <c r="A1513">
        <v>1504</v>
      </c>
      <c r="B1513" s="1">
        <v>44206</v>
      </c>
      <c r="C1513" t="s">
        <v>162</v>
      </c>
      <c r="D1513" t="s">
        <v>467</v>
      </c>
      <c r="E1513" t="s">
        <v>112</v>
      </c>
      <c r="F1513" t="s">
        <v>93</v>
      </c>
      <c r="G1513" s="45">
        <v>1.05</v>
      </c>
      <c r="H1513" s="196">
        <v>50.5</v>
      </c>
      <c r="I1513" s="196">
        <v>2.5299999999999998</v>
      </c>
      <c r="J1513" s="196">
        <v>-2.52</v>
      </c>
      <c r="K1513" s="196">
        <v>1113.8699999999999</v>
      </c>
      <c r="L1513" t="s">
        <v>60</v>
      </c>
      <c r="M1513" s="44"/>
      <c r="N1513" s="1"/>
      <c r="O1513"/>
      <c r="P1513"/>
      <c r="Q1513" s="44"/>
      <c r="R1513" s="1"/>
      <c r="S1513"/>
      <c r="T1513"/>
    </row>
    <row r="1514" spans="1:20" ht="14.4" x14ac:dyDescent="0.3">
      <c r="A1514">
        <v>1505</v>
      </c>
      <c r="B1514" s="1">
        <v>44206</v>
      </c>
      <c r="C1514" t="s">
        <v>162</v>
      </c>
      <c r="D1514" t="s">
        <v>467</v>
      </c>
      <c r="E1514" t="s">
        <v>95</v>
      </c>
      <c r="F1514" t="s">
        <v>85</v>
      </c>
      <c r="G1514" s="45">
        <v>1.1100000000000001</v>
      </c>
      <c r="H1514" s="196">
        <v>37.22</v>
      </c>
      <c r="I1514" s="196">
        <v>37.22</v>
      </c>
      <c r="J1514" s="196">
        <v>3.97</v>
      </c>
      <c r="K1514" s="196">
        <v>1117.8399999999999</v>
      </c>
      <c r="L1514" t="s">
        <v>60</v>
      </c>
      <c r="M1514" s="44"/>
      <c r="N1514" s="1"/>
      <c r="O1514"/>
      <c r="P1514"/>
      <c r="Q1514" s="44"/>
      <c r="R1514" s="1"/>
      <c r="S1514"/>
      <c r="T1514"/>
    </row>
    <row r="1515" spans="1:20" ht="14.4" x14ac:dyDescent="0.3">
      <c r="A1515">
        <v>1506</v>
      </c>
      <c r="B1515" s="1">
        <v>44206</v>
      </c>
      <c r="C1515" t="s">
        <v>162</v>
      </c>
      <c r="D1515" t="s">
        <v>467</v>
      </c>
      <c r="E1515" t="s">
        <v>143</v>
      </c>
      <c r="F1515" t="s">
        <v>85</v>
      </c>
      <c r="G1515" s="45">
        <v>1.46</v>
      </c>
      <c r="H1515" s="196">
        <v>1.0900000000000001</v>
      </c>
      <c r="I1515" s="196">
        <v>1.0900000000000001</v>
      </c>
      <c r="J1515" s="196">
        <v>0.5</v>
      </c>
      <c r="K1515" s="196">
        <v>1118.3399999999999</v>
      </c>
      <c r="L1515" t="s">
        <v>142</v>
      </c>
      <c r="M1515" s="44"/>
      <c r="N1515" s="1"/>
      <c r="O1515"/>
      <c r="P1515"/>
      <c r="Q1515" s="44"/>
      <c r="R1515" s="1"/>
      <c r="S1515"/>
      <c r="T1515"/>
    </row>
    <row r="1516" spans="1:20" ht="14.4" x14ac:dyDescent="0.3">
      <c r="A1516">
        <v>1507</v>
      </c>
      <c r="B1516" s="1">
        <v>44206</v>
      </c>
      <c r="C1516" t="s">
        <v>162</v>
      </c>
      <c r="D1516" t="s">
        <v>467</v>
      </c>
      <c r="E1516" t="s">
        <v>144</v>
      </c>
      <c r="F1516" t="s">
        <v>93</v>
      </c>
      <c r="G1516" s="45">
        <v>1.38</v>
      </c>
      <c r="H1516" s="196">
        <v>10.9</v>
      </c>
      <c r="I1516" s="196">
        <v>4.1399999999999997</v>
      </c>
      <c r="J1516" s="196">
        <v>-4.1399999999999997</v>
      </c>
      <c r="K1516" s="196">
        <v>1114.2</v>
      </c>
      <c r="L1516" t="s">
        <v>142</v>
      </c>
      <c r="M1516" s="44"/>
      <c r="N1516" s="1"/>
      <c r="O1516"/>
      <c r="P1516"/>
      <c r="Q1516" s="44"/>
      <c r="R1516" s="1"/>
      <c r="S1516"/>
      <c r="T1516"/>
    </row>
    <row r="1517" spans="1:20" ht="14.4" x14ac:dyDescent="0.3">
      <c r="A1517">
        <v>1508</v>
      </c>
      <c r="B1517" s="1">
        <v>44206</v>
      </c>
      <c r="C1517" t="s">
        <v>162</v>
      </c>
      <c r="D1517" t="s">
        <v>467</v>
      </c>
      <c r="E1517" t="s">
        <v>143</v>
      </c>
      <c r="F1517" t="s">
        <v>85</v>
      </c>
      <c r="G1517" s="45">
        <v>1.44</v>
      </c>
      <c r="H1517" s="196">
        <v>7.82</v>
      </c>
      <c r="I1517" s="196">
        <v>7.82</v>
      </c>
      <c r="J1517" s="196">
        <v>3.44</v>
      </c>
      <c r="K1517" s="196">
        <v>1117.6400000000001</v>
      </c>
      <c r="L1517" t="s">
        <v>142</v>
      </c>
      <c r="M1517" s="44"/>
      <c r="N1517" s="1"/>
      <c r="O1517"/>
      <c r="P1517"/>
      <c r="Q1517" s="44"/>
      <c r="R1517" s="1"/>
      <c r="S1517"/>
      <c r="T1517"/>
    </row>
    <row r="1518" spans="1:20" ht="14.4" x14ac:dyDescent="0.3">
      <c r="A1518">
        <v>1509</v>
      </c>
      <c r="B1518" s="1">
        <v>44206</v>
      </c>
      <c r="C1518" t="s">
        <v>162</v>
      </c>
      <c r="D1518" t="s">
        <v>467</v>
      </c>
      <c r="E1518" t="s">
        <v>143</v>
      </c>
      <c r="F1518" t="s">
        <v>85</v>
      </c>
      <c r="G1518" s="45">
        <v>1.45</v>
      </c>
      <c r="H1518" s="196">
        <v>1.0900000000000001</v>
      </c>
      <c r="I1518" s="196">
        <v>1.0900000000000001</v>
      </c>
      <c r="J1518" s="196">
        <v>0.48</v>
      </c>
      <c r="K1518" s="196">
        <v>1118.1199999999999</v>
      </c>
      <c r="L1518" t="s">
        <v>142</v>
      </c>
      <c r="M1518" s="44"/>
      <c r="N1518" s="1"/>
      <c r="O1518"/>
      <c r="P1518"/>
      <c r="Q1518" s="44"/>
      <c r="R1518" s="1"/>
      <c r="S1518"/>
      <c r="T1518"/>
    </row>
    <row r="1519" spans="1:20" ht="14.4" x14ac:dyDescent="0.3">
      <c r="A1519">
        <v>1510</v>
      </c>
      <c r="B1519" s="1">
        <v>44206</v>
      </c>
      <c r="C1519" t="s">
        <v>162</v>
      </c>
      <c r="D1519" t="s">
        <v>467</v>
      </c>
      <c r="E1519" t="s">
        <v>150</v>
      </c>
      <c r="F1519" t="s">
        <v>85</v>
      </c>
      <c r="G1519" s="45">
        <v>3.9</v>
      </c>
      <c r="H1519" s="196">
        <v>10</v>
      </c>
      <c r="I1519" s="196">
        <v>10</v>
      </c>
      <c r="J1519" s="196">
        <v>-10</v>
      </c>
      <c r="K1519" s="196">
        <v>1108.1199999999999</v>
      </c>
      <c r="L1519" t="s">
        <v>350</v>
      </c>
      <c r="M1519" s="44"/>
      <c r="N1519" s="1"/>
      <c r="O1519"/>
      <c r="P1519"/>
      <c r="Q1519" s="44"/>
      <c r="R1519" s="1"/>
      <c r="S1519"/>
      <c r="T1519"/>
    </row>
    <row r="1520" spans="1:20" ht="14.4" x14ac:dyDescent="0.3">
      <c r="A1520">
        <v>1511</v>
      </c>
      <c r="B1520" s="1">
        <v>44206</v>
      </c>
      <c r="C1520" t="s">
        <v>162</v>
      </c>
      <c r="D1520" t="s">
        <v>467</v>
      </c>
      <c r="E1520" t="s">
        <v>265</v>
      </c>
      <c r="F1520" t="s">
        <v>85</v>
      </c>
      <c r="G1520" s="45">
        <v>1.5</v>
      </c>
      <c r="H1520" s="196">
        <v>47.98</v>
      </c>
      <c r="I1520" s="196">
        <v>47.98</v>
      </c>
      <c r="J1520" s="196">
        <v>23.99</v>
      </c>
      <c r="K1520" s="196">
        <v>1132.1099999999999</v>
      </c>
      <c r="L1520" t="s">
        <v>350</v>
      </c>
      <c r="M1520" s="44"/>
      <c r="N1520" s="1"/>
      <c r="O1520"/>
      <c r="P1520"/>
      <c r="Q1520" s="44"/>
      <c r="R1520" s="1"/>
      <c r="S1520"/>
      <c r="T1520"/>
    </row>
    <row r="1521" spans="1:20" ht="14.4" x14ac:dyDescent="0.3">
      <c r="A1521">
        <v>1512</v>
      </c>
      <c r="B1521" s="1">
        <v>44206</v>
      </c>
      <c r="C1521" t="s">
        <v>162</v>
      </c>
      <c r="D1521" t="s">
        <v>467</v>
      </c>
      <c r="E1521" t="s">
        <v>150</v>
      </c>
      <c r="F1521" t="s">
        <v>85</v>
      </c>
      <c r="G1521" s="45">
        <v>3.25</v>
      </c>
      <c r="H1521" s="196">
        <v>10</v>
      </c>
      <c r="I1521" s="196">
        <v>10</v>
      </c>
      <c r="J1521" s="196">
        <v>-10.16</v>
      </c>
      <c r="K1521" s="196">
        <v>1121.95</v>
      </c>
      <c r="L1521" t="s">
        <v>350</v>
      </c>
      <c r="M1521" s="44"/>
      <c r="N1521" s="1"/>
      <c r="O1521"/>
      <c r="P1521"/>
      <c r="Q1521" s="44"/>
      <c r="R1521" s="1"/>
      <c r="S1521"/>
      <c r="T1521"/>
    </row>
    <row r="1522" spans="1:20" ht="14.4" x14ac:dyDescent="0.3">
      <c r="A1522">
        <v>1513</v>
      </c>
      <c r="B1522" s="1">
        <v>44206</v>
      </c>
      <c r="C1522" t="s">
        <v>162</v>
      </c>
      <c r="D1522" t="s">
        <v>467</v>
      </c>
      <c r="E1522" t="s">
        <v>95</v>
      </c>
      <c r="F1522" t="s">
        <v>85</v>
      </c>
      <c r="G1522" s="45">
        <v>1.08</v>
      </c>
      <c r="H1522" s="196">
        <v>20</v>
      </c>
      <c r="I1522" s="196">
        <v>20</v>
      </c>
      <c r="J1522" s="196">
        <v>1.6</v>
      </c>
      <c r="K1522" s="196">
        <v>1123.55</v>
      </c>
      <c r="L1522" t="s">
        <v>75</v>
      </c>
      <c r="M1522" s="44"/>
      <c r="N1522" s="1"/>
      <c r="O1522"/>
      <c r="P1522"/>
      <c r="Q1522" s="44"/>
      <c r="R1522" s="1"/>
      <c r="S1522"/>
      <c r="T1522"/>
    </row>
    <row r="1523" spans="1:20" ht="14.4" x14ac:dyDescent="0.3">
      <c r="A1523">
        <v>1514</v>
      </c>
      <c r="B1523" s="1">
        <v>44206</v>
      </c>
      <c r="C1523" t="s">
        <v>162</v>
      </c>
      <c r="D1523" t="s">
        <v>467</v>
      </c>
      <c r="E1523" t="s">
        <v>95</v>
      </c>
      <c r="F1523" t="s">
        <v>85</v>
      </c>
      <c r="G1523" s="45">
        <v>1.2</v>
      </c>
      <c r="H1523" s="196">
        <v>100</v>
      </c>
      <c r="I1523" s="196">
        <v>100</v>
      </c>
      <c r="J1523" s="196">
        <v>20</v>
      </c>
      <c r="K1523" s="196">
        <v>1143.55</v>
      </c>
      <c r="L1523" t="s">
        <v>75</v>
      </c>
      <c r="M1523" s="44"/>
      <c r="N1523" s="1"/>
      <c r="O1523"/>
      <c r="P1523"/>
      <c r="Q1523" s="44"/>
      <c r="R1523" s="1"/>
      <c r="S1523"/>
      <c r="T1523"/>
    </row>
    <row r="1524" spans="1:20" ht="14.4" x14ac:dyDescent="0.3">
      <c r="A1524">
        <v>1515</v>
      </c>
      <c r="B1524" s="1">
        <v>44206</v>
      </c>
      <c r="C1524" t="s">
        <v>162</v>
      </c>
      <c r="D1524" t="s">
        <v>467</v>
      </c>
      <c r="E1524" t="s">
        <v>112</v>
      </c>
      <c r="F1524" t="s">
        <v>93</v>
      </c>
      <c r="G1524" s="45">
        <v>1.27</v>
      </c>
      <c r="H1524" s="196">
        <v>13</v>
      </c>
      <c r="I1524" s="196">
        <v>3.51</v>
      </c>
      <c r="J1524" s="196">
        <v>-3.51</v>
      </c>
      <c r="K1524" s="196">
        <v>1140.04</v>
      </c>
      <c r="L1524" t="s">
        <v>75</v>
      </c>
      <c r="M1524" s="44"/>
      <c r="N1524" s="1"/>
      <c r="O1524"/>
      <c r="P1524"/>
      <c r="Q1524" s="44"/>
      <c r="R1524" s="1"/>
      <c r="S1524"/>
      <c r="T1524"/>
    </row>
    <row r="1525" spans="1:20" ht="14.4" x14ac:dyDescent="0.3">
      <c r="A1525">
        <v>1516</v>
      </c>
      <c r="B1525" s="1">
        <v>44206</v>
      </c>
      <c r="C1525" t="s">
        <v>162</v>
      </c>
      <c r="D1525" t="s">
        <v>467</v>
      </c>
      <c r="E1525" t="s">
        <v>95</v>
      </c>
      <c r="F1525" t="s">
        <v>85</v>
      </c>
      <c r="G1525" s="45">
        <v>1.21</v>
      </c>
      <c r="H1525" s="196">
        <v>7</v>
      </c>
      <c r="I1525" s="196">
        <v>7</v>
      </c>
      <c r="J1525" s="196">
        <v>1.47</v>
      </c>
      <c r="K1525" s="196">
        <v>1141.51</v>
      </c>
      <c r="L1525" t="s">
        <v>75</v>
      </c>
      <c r="M1525" s="44"/>
      <c r="N1525" s="1"/>
      <c r="O1525"/>
      <c r="P1525"/>
      <c r="Q1525" s="44"/>
      <c r="R1525" s="1"/>
      <c r="S1525"/>
      <c r="T1525"/>
    </row>
    <row r="1526" spans="1:20" ht="14.4" x14ac:dyDescent="0.3">
      <c r="A1526">
        <v>1517</v>
      </c>
      <c r="B1526" s="1">
        <v>44206</v>
      </c>
      <c r="C1526" t="s">
        <v>162</v>
      </c>
      <c r="D1526" t="s">
        <v>467</v>
      </c>
      <c r="E1526" t="s">
        <v>149</v>
      </c>
      <c r="F1526" t="s">
        <v>93</v>
      </c>
      <c r="G1526" s="45">
        <v>1.18</v>
      </c>
      <c r="H1526" s="196">
        <v>21.21</v>
      </c>
      <c r="I1526" s="196">
        <v>3.82</v>
      </c>
      <c r="J1526" s="196">
        <v>-3.82</v>
      </c>
      <c r="K1526" s="196">
        <v>1137.69</v>
      </c>
      <c r="L1526" t="s">
        <v>75</v>
      </c>
      <c r="M1526" s="44"/>
      <c r="N1526" s="1"/>
      <c r="O1526"/>
      <c r="P1526"/>
      <c r="Q1526" s="44"/>
      <c r="R1526" s="1"/>
      <c r="S1526"/>
      <c r="T1526"/>
    </row>
    <row r="1527" spans="1:20" ht="14.4" x14ac:dyDescent="0.3">
      <c r="A1527">
        <v>1518</v>
      </c>
      <c r="B1527" s="1">
        <v>44206</v>
      </c>
      <c r="C1527" t="s">
        <v>162</v>
      </c>
      <c r="D1527" t="s">
        <v>467</v>
      </c>
      <c r="E1527" t="s">
        <v>95</v>
      </c>
      <c r="F1527" t="s">
        <v>85</v>
      </c>
      <c r="G1527" s="45">
        <v>1.24</v>
      </c>
      <c r="H1527" s="196">
        <v>7</v>
      </c>
      <c r="I1527" s="196">
        <v>7</v>
      </c>
      <c r="J1527" s="196">
        <v>1.68</v>
      </c>
      <c r="K1527" s="196">
        <v>1139.3699999999999</v>
      </c>
      <c r="L1527" t="s">
        <v>75</v>
      </c>
      <c r="M1527" s="44"/>
      <c r="N1527" s="1"/>
      <c r="O1527"/>
      <c r="P1527"/>
      <c r="Q1527" s="44"/>
      <c r="R1527" s="1"/>
      <c r="S1527"/>
      <c r="T1527"/>
    </row>
    <row r="1528" spans="1:20" ht="14.4" x14ac:dyDescent="0.3">
      <c r="A1528">
        <v>1519</v>
      </c>
      <c r="B1528" s="1">
        <v>44206</v>
      </c>
      <c r="C1528" t="s">
        <v>162</v>
      </c>
      <c r="D1528" t="s">
        <v>467</v>
      </c>
      <c r="E1528" t="s">
        <v>112</v>
      </c>
      <c r="F1528" t="s">
        <v>93</v>
      </c>
      <c r="G1528" s="45">
        <v>1.17</v>
      </c>
      <c r="H1528" s="196">
        <v>100</v>
      </c>
      <c r="I1528" s="196">
        <v>17</v>
      </c>
      <c r="J1528" s="196">
        <v>-17.02</v>
      </c>
      <c r="K1528" s="196">
        <v>1122.3499999999999</v>
      </c>
      <c r="L1528" t="s">
        <v>75</v>
      </c>
      <c r="M1528" s="44"/>
      <c r="N1528" s="1"/>
      <c r="O1528"/>
      <c r="P1528"/>
      <c r="Q1528" s="44"/>
      <c r="R1528" s="1"/>
      <c r="S1528"/>
      <c r="T1528"/>
    </row>
    <row r="1529" spans="1:20" ht="14.4" x14ac:dyDescent="0.3">
      <c r="A1529">
        <v>1520</v>
      </c>
      <c r="B1529" s="1">
        <v>44206</v>
      </c>
      <c r="C1529" t="s">
        <v>162</v>
      </c>
      <c r="D1529" t="s">
        <v>467</v>
      </c>
      <c r="E1529" t="s">
        <v>144</v>
      </c>
      <c r="F1529" t="s">
        <v>93</v>
      </c>
      <c r="G1529" s="45">
        <v>2.02</v>
      </c>
      <c r="H1529" s="196">
        <v>7</v>
      </c>
      <c r="I1529" s="196">
        <v>7.14</v>
      </c>
      <c r="J1529" s="196">
        <v>-7.14</v>
      </c>
      <c r="K1529" s="196">
        <v>1115.21</v>
      </c>
      <c r="L1529" t="s">
        <v>73</v>
      </c>
      <c r="M1529" s="44"/>
      <c r="N1529" s="1"/>
      <c r="O1529"/>
      <c r="P1529"/>
      <c r="Q1529" s="44"/>
      <c r="R1529" s="1"/>
      <c r="S1529"/>
      <c r="T1529"/>
    </row>
    <row r="1530" spans="1:20" ht="14.4" x14ac:dyDescent="0.3">
      <c r="A1530">
        <v>1521</v>
      </c>
      <c r="B1530" s="1">
        <v>44206</v>
      </c>
      <c r="C1530" t="s">
        <v>162</v>
      </c>
      <c r="D1530" t="s">
        <v>467</v>
      </c>
      <c r="E1530" t="s">
        <v>143</v>
      </c>
      <c r="F1530" t="s">
        <v>85</v>
      </c>
      <c r="G1530" s="45">
        <v>1.45</v>
      </c>
      <c r="H1530" s="196">
        <v>30</v>
      </c>
      <c r="I1530" s="196">
        <v>30</v>
      </c>
      <c r="J1530" s="196">
        <v>13.5</v>
      </c>
      <c r="K1530" s="196">
        <v>1128.71</v>
      </c>
      <c r="L1530" t="s">
        <v>73</v>
      </c>
      <c r="M1530" s="44"/>
      <c r="N1530" s="1"/>
      <c r="O1530"/>
      <c r="P1530"/>
      <c r="Q1530" s="44"/>
      <c r="R1530" s="1"/>
      <c r="S1530"/>
      <c r="T1530"/>
    </row>
    <row r="1531" spans="1:20" ht="14.4" x14ac:dyDescent="0.3">
      <c r="A1531">
        <v>1522</v>
      </c>
      <c r="B1531" s="1">
        <v>44206</v>
      </c>
      <c r="C1531" t="s">
        <v>162</v>
      </c>
      <c r="D1531" t="s">
        <v>467</v>
      </c>
      <c r="E1531" t="s">
        <v>144</v>
      </c>
      <c r="F1531" t="s">
        <v>93</v>
      </c>
      <c r="G1531" s="45">
        <v>1.94</v>
      </c>
      <c r="H1531" s="196">
        <v>15</v>
      </c>
      <c r="I1531" s="196">
        <v>14.1</v>
      </c>
      <c r="J1531" s="196">
        <v>-14.1</v>
      </c>
      <c r="K1531" s="196">
        <v>1114.6099999999999</v>
      </c>
      <c r="L1531" t="s">
        <v>73</v>
      </c>
      <c r="M1531" s="44"/>
      <c r="N1531" s="1"/>
      <c r="O1531"/>
      <c r="P1531"/>
      <c r="Q1531" s="44"/>
      <c r="R1531" s="1"/>
      <c r="S1531"/>
      <c r="T1531"/>
    </row>
    <row r="1532" spans="1:20" ht="14.4" x14ac:dyDescent="0.3">
      <c r="A1532">
        <v>1523</v>
      </c>
      <c r="B1532" s="1">
        <v>44206</v>
      </c>
      <c r="C1532" t="s">
        <v>162</v>
      </c>
      <c r="D1532" t="s">
        <v>467</v>
      </c>
      <c r="E1532" t="s">
        <v>144</v>
      </c>
      <c r="F1532" t="s">
        <v>93</v>
      </c>
      <c r="G1532" s="45">
        <v>1.1599999999999999</v>
      </c>
      <c r="H1532" s="196">
        <v>22</v>
      </c>
      <c r="I1532" s="196">
        <v>3.52</v>
      </c>
      <c r="J1532" s="196">
        <v>-3.52</v>
      </c>
      <c r="K1532" s="196">
        <v>1111.0899999999999</v>
      </c>
      <c r="L1532" t="s">
        <v>73</v>
      </c>
      <c r="M1532" s="44"/>
      <c r="N1532" s="1"/>
      <c r="O1532"/>
      <c r="P1532"/>
      <c r="Q1532" s="44"/>
      <c r="R1532" s="1"/>
      <c r="S1532"/>
      <c r="T1532"/>
    </row>
    <row r="1533" spans="1:20" ht="14.4" x14ac:dyDescent="0.3">
      <c r="A1533">
        <v>1524</v>
      </c>
      <c r="B1533" s="1">
        <v>44206</v>
      </c>
      <c r="C1533" t="s">
        <v>162</v>
      </c>
      <c r="D1533" t="s">
        <v>467</v>
      </c>
      <c r="E1533" t="s">
        <v>143</v>
      </c>
      <c r="F1533" t="s">
        <v>85</v>
      </c>
      <c r="G1533" s="45">
        <v>2.46</v>
      </c>
      <c r="H1533" s="196">
        <v>7</v>
      </c>
      <c r="I1533" s="196">
        <v>7</v>
      </c>
      <c r="J1533" s="196">
        <v>10.220000000000001</v>
      </c>
      <c r="K1533" s="196">
        <v>1121.31</v>
      </c>
      <c r="L1533" t="s">
        <v>73</v>
      </c>
      <c r="M1533" s="44"/>
      <c r="N1533" s="1"/>
      <c r="O1533"/>
      <c r="P1533"/>
      <c r="Q1533" s="44"/>
      <c r="R1533" s="1"/>
      <c r="S1533"/>
      <c r="T1533"/>
    </row>
    <row r="1534" spans="1:20" ht="14.4" x14ac:dyDescent="0.3">
      <c r="A1534">
        <v>1525</v>
      </c>
      <c r="B1534" s="1">
        <v>44206</v>
      </c>
      <c r="C1534" t="s">
        <v>162</v>
      </c>
      <c r="D1534" t="s">
        <v>467</v>
      </c>
      <c r="E1534" t="s">
        <v>143</v>
      </c>
      <c r="F1534" t="s">
        <v>85</v>
      </c>
      <c r="G1534" s="45">
        <v>1.23</v>
      </c>
      <c r="H1534" s="196">
        <v>7</v>
      </c>
      <c r="I1534" s="196">
        <v>7</v>
      </c>
      <c r="J1534" s="196">
        <v>1.59</v>
      </c>
      <c r="K1534" s="196">
        <v>1122.9000000000001</v>
      </c>
      <c r="L1534" t="s">
        <v>73</v>
      </c>
      <c r="M1534" s="44"/>
      <c r="N1534" s="1"/>
      <c r="O1534"/>
      <c r="P1534"/>
      <c r="Q1534" s="44"/>
      <c r="R1534" s="1"/>
      <c r="S1534"/>
      <c r="T1534"/>
    </row>
    <row r="1535" spans="1:20" ht="14.4" x14ac:dyDescent="0.3">
      <c r="A1535">
        <v>1526</v>
      </c>
      <c r="B1535" s="1">
        <v>44206</v>
      </c>
      <c r="C1535" t="s">
        <v>162</v>
      </c>
      <c r="D1535" t="s">
        <v>467</v>
      </c>
      <c r="E1535" t="s">
        <v>94</v>
      </c>
      <c r="F1535" t="s">
        <v>93</v>
      </c>
      <c r="G1535" s="45">
        <v>1.03</v>
      </c>
      <c r="H1535" s="196">
        <v>50.1</v>
      </c>
      <c r="I1535" s="196">
        <v>1.5</v>
      </c>
      <c r="J1535" s="196">
        <v>-1.5</v>
      </c>
      <c r="K1535" s="196">
        <v>1121.4000000000001</v>
      </c>
      <c r="L1535" t="s">
        <v>77</v>
      </c>
      <c r="M1535" s="44"/>
      <c r="N1535" s="1"/>
      <c r="O1535"/>
      <c r="P1535"/>
      <c r="Q1535" s="44"/>
      <c r="R1535" s="1"/>
      <c r="S1535"/>
      <c r="T1535"/>
    </row>
    <row r="1536" spans="1:20" ht="14.4" x14ac:dyDescent="0.3">
      <c r="A1536">
        <v>1527</v>
      </c>
      <c r="B1536" s="1">
        <v>44206</v>
      </c>
      <c r="C1536" t="s">
        <v>162</v>
      </c>
      <c r="D1536" t="s">
        <v>467</v>
      </c>
      <c r="E1536" t="s">
        <v>113</v>
      </c>
      <c r="F1536" t="s">
        <v>85</v>
      </c>
      <c r="G1536" s="45">
        <v>1.05</v>
      </c>
      <c r="H1536" s="196">
        <v>50</v>
      </c>
      <c r="I1536" s="196">
        <v>50</v>
      </c>
      <c r="J1536" s="196">
        <v>2.46</v>
      </c>
      <c r="K1536" s="196">
        <v>1123.8599999999999</v>
      </c>
      <c r="L1536" t="s">
        <v>77</v>
      </c>
      <c r="M1536" s="44"/>
      <c r="N1536" s="1"/>
      <c r="O1536"/>
      <c r="P1536"/>
      <c r="Q1536" s="44"/>
      <c r="R1536" s="1"/>
      <c r="S1536"/>
      <c r="T1536"/>
    </row>
    <row r="1537" spans="1:20" ht="14.4" x14ac:dyDescent="0.3">
      <c r="A1537">
        <v>1528</v>
      </c>
      <c r="B1537" s="1">
        <v>44206</v>
      </c>
      <c r="C1537" t="s">
        <v>162</v>
      </c>
      <c r="D1537" t="s">
        <v>467</v>
      </c>
      <c r="E1537" t="s">
        <v>436</v>
      </c>
      <c r="F1537" t="s">
        <v>93</v>
      </c>
      <c r="G1537" s="45">
        <v>2.58</v>
      </c>
      <c r="H1537" s="196">
        <v>113.92</v>
      </c>
      <c r="I1537" s="196">
        <v>179.99</v>
      </c>
      <c r="J1537" s="196">
        <v>113.92</v>
      </c>
      <c r="K1537" s="196">
        <v>1237.78</v>
      </c>
      <c r="L1537" t="s">
        <v>67</v>
      </c>
      <c r="M1537" s="44"/>
      <c r="N1537" s="1"/>
      <c r="O1537"/>
      <c r="P1537"/>
      <c r="Q1537" s="44"/>
      <c r="R1537" s="1"/>
      <c r="S1537"/>
      <c r="T1537"/>
    </row>
    <row r="1538" spans="1:20" ht="14.4" x14ac:dyDescent="0.3">
      <c r="A1538">
        <v>1529</v>
      </c>
      <c r="B1538" s="1">
        <v>44206</v>
      </c>
      <c r="C1538" t="s">
        <v>162</v>
      </c>
      <c r="D1538" t="s">
        <v>467</v>
      </c>
      <c r="E1538" t="s">
        <v>439</v>
      </c>
      <c r="F1538" t="s">
        <v>85</v>
      </c>
      <c r="G1538" s="45">
        <v>4.9000000000000004</v>
      </c>
      <c r="H1538" s="196">
        <v>59.98</v>
      </c>
      <c r="I1538" s="196">
        <v>59.98</v>
      </c>
      <c r="J1538" s="196">
        <v>-62.14</v>
      </c>
      <c r="K1538" s="196">
        <v>1175.6400000000001</v>
      </c>
      <c r="L1538" t="s">
        <v>67</v>
      </c>
      <c r="M1538" s="44"/>
      <c r="N1538" s="1"/>
      <c r="O1538"/>
      <c r="P1538"/>
      <c r="Q1538" s="44"/>
      <c r="R1538" s="1"/>
      <c r="S1538"/>
      <c r="T1538"/>
    </row>
    <row r="1539" spans="1:20" ht="14.4" x14ac:dyDescent="0.3">
      <c r="A1539">
        <v>1530</v>
      </c>
      <c r="B1539" s="1">
        <v>44206</v>
      </c>
      <c r="C1539" t="s">
        <v>412</v>
      </c>
      <c r="D1539" t="s">
        <v>468</v>
      </c>
      <c r="E1539" t="s">
        <v>436</v>
      </c>
      <c r="F1539" t="s">
        <v>93</v>
      </c>
      <c r="G1539" s="45">
        <v>2.08</v>
      </c>
      <c r="H1539" s="196">
        <v>27.78</v>
      </c>
      <c r="I1539" s="196">
        <v>30</v>
      </c>
      <c r="J1539" s="196">
        <v>27.78</v>
      </c>
      <c r="K1539" s="196">
        <v>1203.42</v>
      </c>
      <c r="L1539" t="s">
        <v>67</v>
      </c>
      <c r="M1539" s="44"/>
      <c r="N1539" s="1"/>
      <c r="O1539"/>
      <c r="P1539"/>
      <c r="Q1539" s="44"/>
      <c r="R1539" s="1"/>
      <c r="S1539"/>
      <c r="T1539"/>
    </row>
    <row r="1540" spans="1:20" ht="14.4" x14ac:dyDescent="0.3">
      <c r="A1540">
        <v>1531</v>
      </c>
      <c r="B1540" s="1">
        <v>44206</v>
      </c>
      <c r="C1540" t="s">
        <v>412</v>
      </c>
      <c r="D1540" t="s">
        <v>468</v>
      </c>
      <c r="E1540" t="s">
        <v>481</v>
      </c>
      <c r="F1540" t="s">
        <v>93</v>
      </c>
      <c r="G1540" s="45">
        <v>1.1499999999999999</v>
      </c>
      <c r="H1540" s="196">
        <v>49.81</v>
      </c>
      <c r="I1540" s="196">
        <v>7.47</v>
      </c>
      <c r="J1540" s="196">
        <v>-8.2799999999999994</v>
      </c>
      <c r="K1540" s="196">
        <v>1195.1400000000001</v>
      </c>
      <c r="L1540" t="s">
        <v>67</v>
      </c>
      <c r="M1540" s="44"/>
      <c r="N1540" s="1"/>
      <c r="O1540"/>
      <c r="P1540"/>
      <c r="Q1540" s="44"/>
      <c r="R1540" s="1"/>
      <c r="S1540"/>
      <c r="T1540"/>
    </row>
    <row r="1541" spans="1:20" ht="14.4" x14ac:dyDescent="0.3">
      <c r="A1541">
        <v>1532</v>
      </c>
      <c r="B1541" s="1">
        <v>44206</v>
      </c>
      <c r="C1541" t="s">
        <v>412</v>
      </c>
      <c r="D1541" t="s">
        <v>468</v>
      </c>
      <c r="E1541" t="s">
        <v>112</v>
      </c>
      <c r="F1541" t="s">
        <v>93</v>
      </c>
      <c r="G1541" s="45">
        <v>1.01</v>
      </c>
      <c r="H1541" s="196">
        <v>50</v>
      </c>
      <c r="I1541" s="196">
        <v>0.5</v>
      </c>
      <c r="J1541" s="196">
        <v>-0.5</v>
      </c>
      <c r="K1541" s="196">
        <v>1194.6400000000001</v>
      </c>
      <c r="L1541" t="s">
        <v>75</v>
      </c>
      <c r="M1541" s="44"/>
      <c r="N1541" s="1"/>
      <c r="O1541"/>
      <c r="P1541"/>
      <c r="Q1541" s="44"/>
      <c r="R1541" s="1"/>
      <c r="S1541"/>
      <c r="T1541"/>
    </row>
    <row r="1542" spans="1:20" ht="14.4" x14ac:dyDescent="0.3">
      <c r="A1542">
        <v>1533</v>
      </c>
      <c r="B1542" s="1">
        <v>44206</v>
      </c>
      <c r="C1542" t="s">
        <v>412</v>
      </c>
      <c r="D1542" t="s">
        <v>468</v>
      </c>
      <c r="E1542" t="s">
        <v>112</v>
      </c>
      <c r="F1542" t="s">
        <v>93</v>
      </c>
      <c r="G1542" s="45">
        <v>1.03</v>
      </c>
      <c r="H1542" s="196">
        <v>30</v>
      </c>
      <c r="I1542" s="196">
        <v>0.9</v>
      </c>
      <c r="J1542" s="196">
        <v>-0.9</v>
      </c>
      <c r="K1542" s="196">
        <v>1193.74</v>
      </c>
      <c r="L1542" t="s">
        <v>75</v>
      </c>
      <c r="M1542" s="44"/>
      <c r="N1542" s="1"/>
      <c r="O1542"/>
      <c r="P1542"/>
      <c r="Q1542" s="44"/>
      <c r="R1542" s="1"/>
      <c r="S1542"/>
      <c r="T1542"/>
    </row>
    <row r="1543" spans="1:20" ht="14.4" x14ac:dyDescent="0.3">
      <c r="A1543">
        <v>1534</v>
      </c>
      <c r="B1543" s="1">
        <v>44206</v>
      </c>
      <c r="C1543" t="s">
        <v>412</v>
      </c>
      <c r="D1543" t="s">
        <v>468</v>
      </c>
      <c r="E1543" t="s">
        <v>95</v>
      </c>
      <c r="F1543" t="s">
        <v>85</v>
      </c>
      <c r="G1543" s="45">
        <v>1.05</v>
      </c>
      <c r="H1543" s="196">
        <v>30</v>
      </c>
      <c r="I1543" s="196">
        <v>30</v>
      </c>
      <c r="J1543" s="196">
        <v>1.5</v>
      </c>
      <c r="K1543" s="196">
        <v>1195.24</v>
      </c>
      <c r="L1543" t="s">
        <v>75</v>
      </c>
      <c r="M1543" s="44"/>
      <c r="N1543" s="1"/>
      <c r="O1543"/>
      <c r="P1543"/>
      <c r="Q1543" s="44"/>
      <c r="R1543" s="1"/>
      <c r="S1543"/>
      <c r="T1543"/>
    </row>
    <row r="1544" spans="1:20" ht="14.4" x14ac:dyDescent="0.3">
      <c r="A1544">
        <v>1535</v>
      </c>
      <c r="B1544" s="1">
        <v>44206</v>
      </c>
      <c r="C1544" t="s">
        <v>412</v>
      </c>
      <c r="D1544" t="s">
        <v>468</v>
      </c>
      <c r="E1544" t="s">
        <v>143</v>
      </c>
      <c r="F1544" t="s">
        <v>85</v>
      </c>
      <c r="G1544" s="45">
        <v>1.05</v>
      </c>
      <c r="H1544" s="196">
        <v>10</v>
      </c>
      <c r="I1544" s="196">
        <v>10</v>
      </c>
      <c r="J1544" s="196">
        <v>0.5</v>
      </c>
      <c r="K1544" s="196">
        <v>1195.74</v>
      </c>
      <c r="L1544" t="s">
        <v>73</v>
      </c>
      <c r="M1544" s="44"/>
      <c r="N1544" s="1"/>
      <c r="O1544"/>
      <c r="P1544"/>
      <c r="Q1544" s="44"/>
      <c r="R1544" s="1"/>
      <c r="S1544"/>
      <c r="T1544"/>
    </row>
    <row r="1545" spans="1:20" ht="14.4" x14ac:dyDescent="0.3">
      <c r="A1545">
        <v>1536</v>
      </c>
      <c r="B1545" s="1">
        <v>44206</v>
      </c>
      <c r="C1545" t="s">
        <v>412</v>
      </c>
      <c r="D1545" t="s">
        <v>468</v>
      </c>
      <c r="E1545" t="s">
        <v>143</v>
      </c>
      <c r="F1545" t="s">
        <v>85</v>
      </c>
      <c r="G1545" s="45">
        <v>1.19</v>
      </c>
      <c r="H1545" s="196">
        <v>7</v>
      </c>
      <c r="I1545" s="196">
        <v>7</v>
      </c>
      <c r="J1545" s="196">
        <v>1.33</v>
      </c>
      <c r="K1545" s="196">
        <v>1197.07</v>
      </c>
      <c r="L1545" t="s">
        <v>73</v>
      </c>
      <c r="M1545" s="44"/>
      <c r="N1545" s="1"/>
      <c r="O1545"/>
      <c r="P1545"/>
      <c r="Q1545" s="44"/>
      <c r="R1545" s="1"/>
      <c r="S1545"/>
      <c r="T1545"/>
    </row>
    <row r="1546" spans="1:20" ht="14.4" x14ac:dyDescent="0.3">
      <c r="A1546">
        <v>1537</v>
      </c>
      <c r="B1546" s="1">
        <v>44206</v>
      </c>
      <c r="C1546" t="s">
        <v>412</v>
      </c>
      <c r="D1546" t="s">
        <v>468</v>
      </c>
      <c r="E1546" t="s">
        <v>148</v>
      </c>
      <c r="F1546" t="s">
        <v>93</v>
      </c>
      <c r="G1546" s="45">
        <v>1.0900000000000001</v>
      </c>
      <c r="H1546" s="196">
        <v>17.11</v>
      </c>
      <c r="I1546" s="196">
        <v>1.54</v>
      </c>
      <c r="J1546" s="196">
        <v>-1.55</v>
      </c>
      <c r="K1546" s="196">
        <v>1195.52</v>
      </c>
      <c r="L1546" t="s">
        <v>73</v>
      </c>
      <c r="M1546" s="44"/>
      <c r="N1546" s="1"/>
      <c r="O1546"/>
      <c r="P1546"/>
      <c r="Q1546" s="44"/>
      <c r="R1546" s="1"/>
      <c r="S1546"/>
      <c r="T1546"/>
    </row>
    <row r="1547" spans="1:20" ht="14.4" x14ac:dyDescent="0.3">
      <c r="A1547">
        <v>1538</v>
      </c>
      <c r="B1547" s="1">
        <v>44206</v>
      </c>
      <c r="C1547" t="s">
        <v>412</v>
      </c>
      <c r="D1547" t="s">
        <v>469</v>
      </c>
      <c r="E1547" t="s">
        <v>177</v>
      </c>
      <c r="F1547" t="s">
        <v>85</v>
      </c>
      <c r="G1547" s="45">
        <v>1.82</v>
      </c>
      <c r="H1547" s="196">
        <v>30</v>
      </c>
      <c r="I1547" s="196">
        <v>30</v>
      </c>
      <c r="J1547" s="196">
        <v>23.62</v>
      </c>
      <c r="K1547" s="196">
        <v>1219.1400000000001</v>
      </c>
      <c r="L1547" t="s">
        <v>445</v>
      </c>
      <c r="M1547" s="44"/>
      <c r="N1547" s="1"/>
      <c r="O1547"/>
      <c r="P1547"/>
      <c r="Q1547" s="44"/>
      <c r="R1547" s="1"/>
      <c r="S1547"/>
      <c r="T1547"/>
    </row>
    <row r="1548" spans="1:20" ht="14.4" x14ac:dyDescent="0.3">
      <c r="A1548">
        <v>1539</v>
      </c>
      <c r="B1548" s="1">
        <v>44206</v>
      </c>
      <c r="C1548" t="s">
        <v>412</v>
      </c>
      <c r="D1548" t="s">
        <v>469</v>
      </c>
      <c r="E1548" t="s">
        <v>119</v>
      </c>
      <c r="F1548" t="s">
        <v>85</v>
      </c>
      <c r="G1548" s="45">
        <v>1.04</v>
      </c>
      <c r="H1548" s="196">
        <v>20</v>
      </c>
      <c r="I1548" s="196">
        <v>20</v>
      </c>
      <c r="J1548" s="196">
        <v>0.8</v>
      </c>
      <c r="K1548" s="196">
        <v>1219.94</v>
      </c>
      <c r="L1548" t="s">
        <v>111</v>
      </c>
      <c r="M1548" s="44"/>
      <c r="N1548" s="1"/>
      <c r="O1548"/>
      <c r="P1548"/>
      <c r="Q1548" s="44"/>
      <c r="R1548" s="1"/>
      <c r="S1548"/>
      <c r="T1548"/>
    </row>
    <row r="1549" spans="1:20" ht="14.4" x14ac:dyDescent="0.3">
      <c r="A1549">
        <v>1540</v>
      </c>
      <c r="B1549" s="1">
        <v>44206</v>
      </c>
      <c r="C1549" t="s">
        <v>412</v>
      </c>
      <c r="D1549" t="s">
        <v>469</v>
      </c>
      <c r="E1549" t="s">
        <v>114</v>
      </c>
      <c r="F1549" t="s">
        <v>93</v>
      </c>
      <c r="G1549" s="45">
        <v>1.1000000000000001</v>
      </c>
      <c r="H1549" s="196">
        <v>30</v>
      </c>
      <c r="I1549" s="196">
        <v>3</v>
      </c>
      <c r="J1549" s="196">
        <v>-3</v>
      </c>
      <c r="K1549" s="196">
        <v>1216.94</v>
      </c>
      <c r="L1549" t="s">
        <v>111</v>
      </c>
      <c r="M1549" s="44"/>
      <c r="N1549" s="1"/>
      <c r="O1549"/>
      <c r="P1549"/>
      <c r="Q1549" s="44"/>
      <c r="R1549" s="1"/>
      <c r="S1549"/>
      <c r="T1549"/>
    </row>
    <row r="1550" spans="1:20" ht="14.4" x14ac:dyDescent="0.3">
      <c r="A1550">
        <v>1541</v>
      </c>
      <c r="B1550" s="1">
        <v>44206</v>
      </c>
      <c r="C1550" t="s">
        <v>412</v>
      </c>
      <c r="D1550" t="s">
        <v>469</v>
      </c>
      <c r="E1550" t="s">
        <v>119</v>
      </c>
      <c r="F1550" t="s">
        <v>85</v>
      </c>
      <c r="G1550" s="45">
        <v>1.1599999999999999</v>
      </c>
      <c r="H1550" s="196">
        <v>3.94</v>
      </c>
      <c r="I1550" s="196">
        <v>3.94</v>
      </c>
      <c r="J1550" s="196">
        <v>0.63</v>
      </c>
      <c r="K1550" s="196">
        <v>1217.57</v>
      </c>
      <c r="L1550" t="s">
        <v>111</v>
      </c>
      <c r="M1550" s="44"/>
      <c r="N1550" s="1"/>
      <c r="O1550"/>
      <c r="P1550"/>
      <c r="Q1550" s="44"/>
      <c r="R1550" s="1"/>
      <c r="S1550"/>
      <c r="T1550"/>
    </row>
    <row r="1551" spans="1:20" ht="14.4" x14ac:dyDescent="0.3">
      <c r="A1551">
        <v>1542</v>
      </c>
      <c r="B1551" s="1">
        <v>44206</v>
      </c>
      <c r="C1551" t="s">
        <v>412</v>
      </c>
      <c r="D1551" t="s">
        <v>469</v>
      </c>
      <c r="E1551" t="s">
        <v>119</v>
      </c>
      <c r="F1551" t="s">
        <v>85</v>
      </c>
      <c r="G1551" s="45">
        <v>1.1499999999999999</v>
      </c>
      <c r="H1551" s="196">
        <v>16.059999999999999</v>
      </c>
      <c r="I1551" s="196">
        <v>16.059999999999999</v>
      </c>
      <c r="J1551" s="196">
        <v>2.41</v>
      </c>
      <c r="K1551" s="196">
        <v>1219.98</v>
      </c>
      <c r="L1551" t="s">
        <v>111</v>
      </c>
      <c r="M1551" s="44"/>
      <c r="N1551" s="1"/>
      <c r="O1551"/>
      <c r="P1551"/>
      <c r="Q1551" s="44"/>
      <c r="R1551" s="1"/>
      <c r="S1551"/>
      <c r="T1551"/>
    </row>
    <row r="1552" spans="1:20" ht="14.4" x14ac:dyDescent="0.3">
      <c r="A1552">
        <v>1543</v>
      </c>
      <c r="B1552" s="1">
        <v>44206</v>
      </c>
      <c r="C1552" t="s">
        <v>412</v>
      </c>
      <c r="D1552" t="s">
        <v>469</v>
      </c>
      <c r="E1552" t="s">
        <v>114</v>
      </c>
      <c r="F1552" t="s">
        <v>93</v>
      </c>
      <c r="G1552" s="45">
        <v>1.07</v>
      </c>
      <c r="H1552" s="196">
        <v>10.1</v>
      </c>
      <c r="I1552" s="196">
        <v>0.71</v>
      </c>
      <c r="J1552" s="196">
        <v>-0.72</v>
      </c>
      <c r="K1552" s="196">
        <v>1219.26</v>
      </c>
      <c r="L1552" t="s">
        <v>111</v>
      </c>
      <c r="M1552" s="44"/>
      <c r="N1552" s="1"/>
      <c r="O1552"/>
      <c r="P1552"/>
      <c r="Q1552" s="44"/>
      <c r="R1552" s="1"/>
      <c r="S1552"/>
      <c r="T1552"/>
    </row>
    <row r="1553" spans="1:20" ht="14.4" x14ac:dyDescent="0.3">
      <c r="A1553">
        <v>1544</v>
      </c>
      <c r="B1553" s="1">
        <v>44206</v>
      </c>
      <c r="C1553" t="s">
        <v>329</v>
      </c>
      <c r="D1553" t="s">
        <v>470</v>
      </c>
      <c r="E1553" t="s">
        <v>113</v>
      </c>
      <c r="F1553" t="s">
        <v>85</v>
      </c>
      <c r="G1553" s="45">
        <v>1.1299999999999999</v>
      </c>
      <c r="H1553" s="196">
        <v>10</v>
      </c>
      <c r="I1553" s="196">
        <v>10</v>
      </c>
      <c r="J1553" s="196">
        <v>-10</v>
      </c>
      <c r="K1553" s="196">
        <v>1209.26</v>
      </c>
      <c r="L1553" t="s">
        <v>77</v>
      </c>
      <c r="M1553" s="44"/>
      <c r="N1553" s="1"/>
      <c r="O1553"/>
      <c r="P1553"/>
      <c r="Q1553" s="44"/>
      <c r="R1553" s="1"/>
      <c r="S1553"/>
      <c r="T1553"/>
    </row>
    <row r="1554" spans="1:20" ht="14.4" x14ac:dyDescent="0.3">
      <c r="A1554">
        <v>1545</v>
      </c>
      <c r="B1554" s="1">
        <v>44206</v>
      </c>
      <c r="C1554" t="s">
        <v>329</v>
      </c>
      <c r="D1554" t="s">
        <v>470</v>
      </c>
      <c r="E1554" t="s">
        <v>94</v>
      </c>
      <c r="F1554" t="s">
        <v>93</v>
      </c>
      <c r="G1554" s="45">
        <v>1.57</v>
      </c>
      <c r="H1554" s="196">
        <v>14</v>
      </c>
      <c r="I1554" s="196">
        <v>7.98</v>
      </c>
      <c r="J1554" s="196">
        <v>14</v>
      </c>
      <c r="K1554" s="196">
        <v>1223.26</v>
      </c>
      <c r="L1554" t="s">
        <v>77</v>
      </c>
      <c r="M1554" s="44"/>
      <c r="N1554" s="1"/>
      <c r="O1554"/>
      <c r="P1554"/>
      <c r="Q1554" s="44"/>
      <c r="R1554" s="1"/>
      <c r="S1554"/>
      <c r="T1554"/>
    </row>
    <row r="1555" spans="1:20" ht="14.4" x14ac:dyDescent="0.3">
      <c r="A1555">
        <v>1546</v>
      </c>
      <c r="B1555" s="1">
        <v>44206</v>
      </c>
      <c r="C1555" t="s">
        <v>329</v>
      </c>
      <c r="D1555" t="s">
        <v>470</v>
      </c>
      <c r="E1555" t="s">
        <v>94</v>
      </c>
      <c r="F1555" t="s">
        <v>93</v>
      </c>
      <c r="G1555" s="45">
        <v>1.33</v>
      </c>
      <c r="H1555" s="196">
        <v>24</v>
      </c>
      <c r="I1555" s="196">
        <v>7.92</v>
      </c>
      <c r="J1555" s="196">
        <v>24</v>
      </c>
      <c r="K1555" s="196">
        <v>1247.26</v>
      </c>
      <c r="L1555" t="s">
        <v>77</v>
      </c>
      <c r="M1555" s="44"/>
      <c r="N1555" s="1"/>
      <c r="O1555"/>
      <c r="P1555"/>
      <c r="Q1555" s="44"/>
      <c r="R1555" s="1"/>
      <c r="S1555"/>
      <c r="T1555"/>
    </row>
    <row r="1556" spans="1:20" ht="14.4" x14ac:dyDescent="0.3">
      <c r="A1556">
        <v>1547</v>
      </c>
      <c r="B1556" s="1">
        <v>44206</v>
      </c>
      <c r="C1556" t="s">
        <v>329</v>
      </c>
      <c r="D1556" t="s">
        <v>470</v>
      </c>
      <c r="E1556" t="s">
        <v>113</v>
      </c>
      <c r="F1556" t="s">
        <v>85</v>
      </c>
      <c r="G1556" s="45">
        <v>1.52</v>
      </c>
      <c r="H1556" s="196">
        <v>10</v>
      </c>
      <c r="I1556" s="196">
        <v>10</v>
      </c>
      <c r="J1556" s="196">
        <v>-10</v>
      </c>
      <c r="K1556" s="196">
        <v>1237.26</v>
      </c>
      <c r="L1556" t="s">
        <v>77</v>
      </c>
      <c r="M1556" s="44"/>
      <c r="N1556" s="1"/>
      <c r="O1556"/>
      <c r="P1556"/>
      <c r="Q1556" s="44"/>
      <c r="R1556" s="1"/>
      <c r="S1556"/>
      <c r="T1556"/>
    </row>
    <row r="1557" spans="1:20" ht="14.4" x14ac:dyDescent="0.3">
      <c r="A1557">
        <v>1548</v>
      </c>
      <c r="B1557" s="1">
        <v>44206</v>
      </c>
      <c r="C1557" t="s">
        <v>329</v>
      </c>
      <c r="D1557" t="s">
        <v>470</v>
      </c>
      <c r="E1557" t="s">
        <v>113</v>
      </c>
      <c r="F1557" t="s">
        <v>85</v>
      </c>
      <c r="G1557" s="45">
        <v>1.49</v>
      </c>
      <c r="H1557" s="196">
        <v>9.41</v>
      </c>
      <c r="I1557" s="196">
        <v>9.41</v>
      </c>
      <c r="J1557" s="196">
        <v>-9.41</v>
      </c>
      <c r="K1557" s="196">
        <v>1227.8499999999999</v>
      </c>
      <c r="L1557" t="s">
        <v>77</v>
      </c>
      <c r="M1557" s="44"/>
      <c r="N1557" s="1"/>
      <c r="O1557"/>
      <c r="P1557"/>
      <c r="Q1557" s="44"/>
      <c r="R1557" s="1"/>
      <c r="S1557"/>
      <c r="T1557"/>
    </row>
    <row r="1558" spans="1:20" ht="14.4" x14ac:dyDescent="0.3">
      <c r="A1558">
        <v>1549</v>
      </c>
      <c r="B1558" s="1">
        <v>44206</v>
      </c>
      <c r="C1558" t="s">
        <v>329</v>
      </c>
      <c r="D1558" t="s">
        <v>470</v>
      </c>
      <c r="E1558" t="s">
        <v>113</v>
      </c>
      <c r="F1558" t="s">
        <v>85</v>
      </c>
      <c r="G1558" s="45">
        <v>1.26</v>
      </c>
      <c r="H1558" s="196">
        <v>14</v>
      </c>
      <c r="I1558" s="196">
        <v>14</v>
      </c>
      <c r="J1558" s="196">
        <v>-14</v>
      </c>
      <c r="K1558" s="196">
        <v>1213.8499999999999</v>
      </c>
      <c r="L1558" t="s">
        <v>77</v>
      </c>
      <c r="M1558" s="44"/>
      <c r="N1558" s="1"/>
      <c r="O1558"/>
      <c r="P1558"/>
      <c r="Q1558" s="44"/>
      <c r="R1558" s="1"/>
      <c r="S1558"/>
      <c r="T1558"/>
    </row>
    <row r="1559" spans="1:20" ht="14.4" x14ac:dyDescent="0.3">
      <c r="A1559">
        <v>1550</v>
      </c>
      <c r="B1559" s="1">
        <v>44206</v>
      </c>
      <c r="C1559" t="s">
        <v>329</v>
      </c>
      <c r="D1559" t="s">
        <v>470</v>
      </c>
      <c r="E1559" t="s">
        <v>113</v>
      </c>
      <c r="F1559" t="s">
        <v>85</v>
      </c>
      <c r="G1559" s="45">
        <v>1.43</v>
      </c>
      <c r="H1559" s="196">
        <v>7</v>
      </c>
      <c r="I1559" s="196">
        <v>7</v>
      </c>
      <c r="J1559" s="196">
        <v>-7</v>
      </c>
      <c r="K1559" s="196">
        <v>1206.8499999999999</v>
      </c>
      <c r="L1559" t="s">
        <v>77</v>
      </c>
      <c r="M1559" s="44"/>
      <c r="N1559" s="1"/>
      <c r="O1559"/>
      <c r="P1559"/>
      <c r="Q1559" s="44"/>
      <c r="R1559" s="1"/>
      <c r="S1559"/>
      <c r="T1559"/>
    </row>
    <row r="1560" spans="1:20" ht="14.4" x14ac:dyDescent="0.3">
      <c r="A1560">
        <v>1551</v>
      </c>
      <c r="B1560" s="1">
        <v>44206</v>
      </c>
      <c r="C1560" t="s">
        <v>329</v>
      </c>
      <c r="D1560" t="s">
        <v>470</v>
      </c>
      <c r="E1560" t="s">
        <v>436</v>
      </c>
      <c r="F1560" t="s">
        <v>93</v>
      </c>
      <c r="G1560" s="45">
        <v>3</v>
      </c>
      <c r="H1560" s="196">
        <v>20</v>
      </c>
      <c r="I1560" s="196">
        <v>40</v>
      </c>
      <c r="J1560" s="196">
        <v>20</v>
      </c>
      <c r="K1560" s="196">
        <v>1226.8499999999999</v>
      </c>
      <c r="L1560" t="s">
        <v>67</v>
      </c>
      <c r="M1560" s="44"/>
      <c r="N1560" s="1"/>
      <c r="O1560"/>
      <c r="P1560"/>
      <c r="Q1560" s="44"/>
      <c r="R1560" s="1"/>
      <c r="S1560"/>
      <c r="T1560"/>
    </row>
    <row r="1561" spans="1:20" ht="14.4" x14ac:dyDescent="0.3">
      <c r="A1561">
        <v>1552</v>
      </c>
      <c r="B1561" s="1">
        <v>44206</v>
      </c>
      <c r="C1561" t="s">
        <v>329</v>
      </c>
      <c r="D1561" t="s">
        <v>470</v>
      </c>
      <c r="E1561" t="s">
        <v>436</v>
      </c>
      <c r="F1561" t="s">
        <v>93</v>
      </c>
      <c r="G1561" s="45">
        <v>5.3</v>
      </c>
      <c r="H1561" s="196">
        <v>23.26</v>
      </c>
      <c r="I1561" s="196">
        <v>100.02</v>
      </c>
      <c r="J1561" s="196">
        <v>23.26</v>
      </c>
      <c r="K1561" s="196">
        <v>1250.1099999999999</v>
      </c>
      <c r="L1561" t="s">
        <v>67</v>
      </c>
      <c r="M1561" s="44"/>
      <c r="N1561" s="1"/>
      <c r="O1561"/>
      <c r="P1561"/>
      <c r="Q1561" s="44"/>
      <c r="R1561" s="1"/>
      <c r="S1561"/>
      <c r="T1561"/>
    </row>
    <row r="1562" spans="1:20" ht="14.4" x14ac:dyDescent="0.3">
      <c r="A1562">
        <v>1553</v>
      </c>
      <c r="B1562" s="1">
        <v>44206</v>
      </c>
      <c r="C1562" t="s">
        <v>329</v>
      </c>
      <c r="D1562" t="s">
        <v>470</v>
      </c>
      <c r="E1562" t="s">
        <v>439</v>
      </c>
      <c r="F1562" t="s">
        <v>85</v>
      </c>
      <c r="G1562" s="45">
        <v>21</v>
      </c>
      <c r="H1562" s="196">
        <v>9.16</v>
      </c>
      <c r="I1562" s="196">
        <v>9.16</v>
      </c>
      <c r="J1562" s="196">
        <v>-10.52</v>
      </c>
      <c r="K1562" s="196">
        <v>1239.5899999999999</v>
      </c>
      <c r="L1562" t="s">
        <v>67</v>
      </c>
      <c r="M1562" s="44"/>
      <c r="N1562" s="1"/>
      <c r="O1562"/>
      <c r="P1562"/>
      <c r="Q1562" s="44"/>
      <c r="R1562" s="1"/>
      <c r="S1562"/>
      <c r="T1562"/>
    </row>
    <row r="1563" spans="1:20" ht="14.4" x14ac:dyDescent="0.3">
      <c r="A1563">
        <v>1554</v>
      </c>
      <c r="B1563" s="1">
        <v>44206</v>
      </c>
      <c r="C1563" t="s">
        <v>329</v>
      </c>
      <c r="D1563" t="s">
        <v>470</v>
      </c>
      <c r="E1563" t="s">
        <v>152</v>
      </c>
      <c r="F1563" t="s">
        <v>93</v>
      </c>
      <c r="G1563" s="45">
        <v>1.06</v>
      </c>
      <c r="H1563" s="196">
        <v>57.54</v>
      </c>
      <c r="I1563" s="196">
        <v>3.45</v>
      </c>
      <c r="J1563" s="196">
        <v>-3.45</v>
      </c>
      <c r="K1563" s="196">
        <v>1236.1400000000001</v>
      </c>
      <c r="L1563" t="s">
        <v>79</v>
      </c>
      <c r="M1563" s="44"/>
      <c r="N1563" s="1"/>
      <c r="O1563"/>
      <c r="P1563"/>
      <c r="Q1563" s="44"/>
      <c r="R1563" s="1"/>
      <c r="S1563"/>
      <c r="T1563"/>
    </row>
    <row r="1564" spans="1:20" ht="14.4" x14ac:dyDescent="0.3">
      <c r="A1564">
        <v>1555</v>
      </c>
      <c r="B1564" s="1">
        <v>44206</v>
      </c>
      <c r="C1564" t="s">
        <v>329</v>
      </c>
      <c r="D1564" t="s">
        <v>470</v>
      </c>
      <c r="E1564" t="s">
        <v>97</v>
      </c>
      <c r="F1564" t="s">
        <v>85</v>
      </c>
      <c r="G1564" s="45">
        <v>1.22</v>
      </c>
      <c r="H1564" s="196">
        <v>50</v>
      </c>
      <c r="I1564" s="196">
        <v>50</v>
      </c>
      <c r="J1564" s="196">
        <v>10.7</v>
      </c>
      <c r="K1564" s="196">
        <v>1246.8399999999999</v>
      </c>
      <c r="L1564" t="s">
        <v>79</v>
      </c>
      <c r="M1564" s="44"/>
      <c r="N1564" s="1"/>
      <c r="O1564"/>
      <c r="P1564"/>
      <c r="Q1564" s="44"/>
      <c r="R1564" s="1"/>
      <c r="S1564"/>
      <c r="T1564"/>
    </row>
    <row r="1565" spans="1:20" ht="14.4" x14ac:dyDescent="0.3">
      <c r="A1565">
        <v>1556</v>
      </c>
      <c r="B1565" s="1">
        <v>44207</v>
      </c>
      <c r="C1565" t="s">
        <v>179</v>
      </c>
      <c r="D1565" t="s">
        <v>489</v>
      </c>
      <c r="E1565" t="s">
        <v>95</v>
      </c>
      <c r="F1565" t="s">
        <v>85</v>
      </c>
      <c r="G1565" s="45">
        <v>1.08</v>
      </c>
      <c r="H1565" s="196">
        <v>1.6</v>
      </c>
      <c r="I1565" s="196">
        <v>1.6</v>
      </c>
      <c r="J1565" s="196">
        <v>0.13</v>
      </c>
      <c r="K1565" s="196">
        <v>1246.97</v>
      </c>
      <c r="L1565" t="s">
        <v>60</v>
      </c>
      <c r="M1565" s="44"/>
      <c r="N1565" s="1"/>
      <c r="O1565"/>
      <c r="P1565"/>
      <c r="Q1565" s="44"/>
      <c r="R1565" s="1"/>
      <c r="S1565"/>
      <c r="T1565"/>
    </row>
    <row r="1566" spans="1:20" ht="14.4" x14ac:dyDescent="0.3">
      <c r="A1566">
        <v>1557</v>
      </c>
      <c r="B1566" s="1">
        <v>44207</v>
      </c>
      <c r="C1566" t="s">
        <v>179</v>
      </c>
      <c r="D1566" t="s">
        <v>489</v>
      </c>
      <c r="E1566" t="s">
        <v>95</v>
      </c>
      <c r="F1566" t="s">
        <v>85</v>
      </c>
      <c r="G1566" s="45">
        <v>1.07</v>
      </c>
      <c r="H1566" s="196">
        <v>4.2</v>
      </c>
      <c r="I1566" s="196">
        <v>4.2</v>
      </c>
      <c r="J1566" s="196">
        <v>0.27</v>
      </c>
      <c r="K1566" s="196">
        <v>1247.24</v>
      </c>
      <c r="L1566" t="s">
        <v>60</v>
      </c>
      <c r="M1566" s="44"/>
      <c r="N1566" s="1"/>
      <c r="O1566"/>
      <c r="P1566"/>
      <c r="Q1566" s="44"/>
      <c r="R1566" s="1"/>
      <c r="S1566"/>
      <c r="T1566"/>
    </row>
    <row r="1567" spans="1:20" ht="14.4" x14ac:dyDescent="0.3">
      <c r="A1567">
        <v>1558</v>
      </c>
      <c r="B1567" s="1">
        <v>44207</v>
      </c>
      <c r="C1567" t="s">
        <v>175</v>
      </c>
      <c r="D1567" t="s">
        <v>490</v>
      </c>
      <c r="E1567" t="s">
        <v>95</v>
      </c>
      <c r="F1567" t="s">
        <v>85</v>
      </c>
      <c r="G1567" s="45">
        <v>1.24</v>
      </c>
      <c r="H1567" s="196">
        <v>5.67</v>
      </c>
      <c r="I1567" s="196">
        <v>5.67</v>
      </c>
      <c r="J1567" s="196">
        <v>1.31</v>
      </c>
      <c r="K1567" s="196">
        <v>1248.55</v>
      </c>
      <c r="L1567" t="s">
        <v>60</v>
      </c>
      <c r="M1567" s="44"/>
      <c r="N1567" s="1"/>
      <c r="O1567"/>
      <c r="P1567"/>
      <c r="Q1567" s="44"/>
      <c r="R1567" s="1"/>
      <c r="S1567"/>
      <c r="T1567"/>
    </row>
    <row r="1568" spans="1:20" ht="14.4" x14ac:dyDescent="0.3">
      <c r="A1568">
        <v>1559</v>
      </c>
      <c r="B1568" s="1">
        <v>44207</v>
      </c>
      <c r="C1568" t="s">
        <v>488</v>
      </c>
      <c r="D1568" t="s">
        <v>491</v>
      </c>
      <c r="E1568" t="s">
        <v>96</v>
      </c>
      <c r="F1568" t="s">
        <v>85</v>
      </c>
      <c r="G1568" s="45">
        <v>1.8</v>
      </c>
      <c r="H1568" s="196">
        <v>30</v>
      </c>
      <c r="I1568" s="196">
        <v>30</v>
      </c>
      <c r="J1568" s="196">
        <v>24</v>
      </c>
      <c r="K1568" s="196">
        <v>1272.55</v>
      </c>
      <c r="L1568" t="s">
        <v>142</v>
      </c>
      <c r="M1568" s="44"/>
      <c r="N1568" s="1"/>
      <c r="O1568"/>
      <c r="P1568"/>
      <c r="Q1568" s="44"/>
      <c r="R1568" s="1"/>
      <c r="S1568"/>
      <c r="T1568"/>
    </row>
    <row r="1569" spans="1:20" ht="14.4" x14ac:dyDescent="0.3">
      <c r="A1569">
        <v>1560</v>
      </c>
      <c r="B1569" s="1">
        <v>44207</v>
      </c>
      <c r="C1569" t="s">
        <v>488</v>
      </c>
      <c r="D1569" t="s">
        <v>491</v>
      </c>
      <c r="E1569" t="s">
        <v>143</v>
      </c>
      <c r="F1569" t="s">
        <v>85</v>
      </c>
      <c r="G1569" s="45">
        <v>1.27</v>
      </c>
      <c r="H1569" s="196">
        <v>7</v>
      </c>
      <c r="I1569" s="196">
        <v>7</v>
      </c>
      <c r="J1569" s="196">
        <v>-7.68</v>
      </c>
      <c r="K1569" s="196">
        <v>1264.8699999999999</v>
      </c>
      <c r="L1569" t="s">
        <v>142</v>
      </c>
      <c r="M1569" s="44"/>
      <c r="N1569" s="1"/>
      <c r="O1569"/>
      <c r="P1569"/>
      <c r="Q1569" s="44"/>
      <c r="R1569" s="1"/>
      <c r="S1569"/>
      <c r="T1569"/>
    </row>
    <row r="1570" spans="1:20" ht="14.4" x14ac:dyDescent="0.3">
      <c r="A1570">
        <v>1561</v>
      </c>
      <c r="B1570" s="1">
        <v>44207</v>
      </c>
      <c r="C1570" t="s">
        <v>488</v>
      </c>
      <c r="D1570" t="s">
        <v>491</v>
      </c>
      <c r="E1570" t="s">
        <v>112</v>
      </c>
      <c r="F1570" t="s">
        <v>93</v>
      </c>
      <c r="G1570" s="45">
        <v>1.1599999999999999</v>
      </c>
      <c r="H1570" s="196">
        <v>30</v>
      </c>
      <c r="I1570" s="196">
        <v>4.8</v>
      </c>
      <c r="J1570" s="196">
        <v>-4.8</v>
      </c>
      <c r="K1570" s="196">
        <v>1260.07</v>
      </c>
      <c r="L1570" t="s">
        <v>60</v>
      </c>
      <c r="M1570" s="44"/>
      <c r="N1570" s="1"/>
      <c r="O1570"/>
      <c r="P1570"/>
      <c r="Q1570" s="44"/>
      <c r="R1570" s="1"/>
      <c r="S1570"/>
      <c r="T1570"/>
    </row>
    <row r="1571" spans="1:20" ht="14.4" x14ac:dyDescent="0.3">
      <c r="A1571">
        <v>1562</v>
      </c>
      <c r="B1571" s="1">
        <v>44207</v>
      </c>
      <c r="C1571" t="s">
        <v>488</v>
      </c>
      <c r="D1571" t="s">
        <v>491</v>
      </c>
      <c r="E1571" t="s">
        <v>95</v>
      </c>
      <c r="F1571" t="s">
        <v>85</v>
      </c>
      <c r="G1571" s="45">
        <v>1.22</v>
      </c>
      <c r="H1571" s="196">
        <v>20</v>
      </c>
      <c r="I1571" s="196">
        <v>20</v>
      </c>
      <c r="J1571" s="196">
        <v>4.4000000000000004</v>
      </c>
      <c r="K1571" s="196">
        <v>1264.47</v>
      </c>
      <c r="L1571" t="s">
        <v>60</v>
      </c>
      <c r="M1571" s="44"/>
      <c r="N1571" s="1"/>
      <c r="O1571"/>
      <c r="P1571"/>
      <c r="Q1571" s="44"/>
      <c r="R1571" s="1"/>
      <c r="S1571"/>
      <c r="T1571"/>
    </row>
    <row r="1572" spans="1:20" ht="14.4" x14ac:dyDescent="0.3">
      <c r="A1572">
        <v>1563</v>
      </c>
      <c r="B1572" s="1">
        <v>44207</v>
      </c>
      <c r="C1572" t="s">
        <v>488</v>
      </c>
      <c r="D1572" t="s">
        <v>491</v>
      </c>
      <c r="E1572" t="s">
        <v>95</v>
      </c>
      <c r="F1572" t="s">
        <v>85</v>
      </c>
      <c r="G1572" s="45">
        <v>1.05</v>
      </c>
      <c r="H1572" s="196">
        <v>10</v>
      </c>
      <c r="I1572" s="196">
        <v>10</v>
      </c>
      <c r="J1572" s="196">
        <v>0.5</v>
      </c>
      <c r="K1572" s="196">
        <v>1264.97</v>
      </c>
      <c r="L1572" t="s">
        <v>60</v>
      </c>
      <c r="M1572" s="44"/>
      <c r="N1572" s="1"/>
      <c r="O1572"/>
      <c r="P1572"/>
      <c r="Q1572" s="44"/>
      <c r="R1572" s="1"/>
      <c r="S1572"/>
      <c r="T1572"/>
    </row>
    <row r="1573" spans="1:20" ht="14.4" x14ac:dyDescent="0.3">
      <c r="A1573">
        <v>1564</v>
      </c>
      <c r="B1573" s="1">
        <v>44207</v>
      </c>
      <c r="C1573" t="s">
        <v>488</v>
      </c>
      <c r="D1573" t="s">
        <v>491</v>
      </c>
      <c r="E1573" t="s">
        <v>99</v>
      </c>
      <c r="F1573" t="s">
        <v>85</v>
      </c>
      <c r="G1573" s="45">
        <v>1.1599999999999999</v>
      </c>
      <c r="H1573" s="196">
        <v>100</v>
      </c>
      <c r="I1573" s="196">
        <v>100</v>
      </c>
      <c r="J1573" s="196">
        <v>15.36</v>
      </c>
      <c r="K1573" s="196">
        <v>1280.33</v>
      </c>
      <c r="L1573" t="s">
        <v>75</v>
      </c>
      <c r="M1573" s="44"/>
      <c r="N1573" s="1"/>
      <c r="O1573"/>
      <c r="P1573"/>
      <c r="Q1573" s="44"/>
      <c r="R1573" s="1"/>
      <c r="S1573"/>
      <c r="T1573"/>
    </row>
    <row r="1574" spans="1:20" ht="14.4" x14ac:dyDescent="0.3">
      <c r="A1574">
        <v>1565</v>
      </c>
      <c r="B1574" s="1">
        <v>44207</v>
      </c>
      <c r="C1574" t="s">
        <v>488</v>
      </c>
      <c r="D1574" t="s">
        <v>491</v>
      </c>
      <c r="E1574" t="s">
        <v>126</v>
      </c>
      <c r="F1574" t="s">
        <v>85</v>
      </c>
      <c r="G1574" s="45">
        <v>1.78</v>
      </c>
      <c r="H1574" s="196">
        <v>7</v>
      </c>
      <c r="I1574" s="196">
        <v>7</v>
      </c>
      <c r="J1574" s="196">
        <v>5.46</v>
      </c>
      <c r="K1574" s="196">
        <v>1285.79</v>
      </c>
      <c r="L1574" t="s">
        <v>77</v>
      </c>
      <c r="M1574" s="44"/>
      <c r="N1574" s="1"/>
      <c r="O1574"/>
      <c r="P1574"/>
      <c r="Q1574" s="44"/>
      <c r="R1574" s="1"/>
      <c r="S1574"/>
      <c r="T1574"/>
    </row>
    <row r="1575" spans="1:20" ht="14.4" x14ac:dyDescent="0.3">
      <c r="A1575">
        <v>1566</v>
      </c>
      <c r="B1575" s="1">
        <v>44207</v>
      </c>
      <c r="C1575" t="s">
        <v>488</v>
      </c>
      <c r="D1575" t="s">
        <v>491</v>
      </c>
      <c r="E1575" t="s">
        <v>126</v>
      </c>
      <c r="F1575" t="s">
        <v>85</v>
      </c>
      <c r="G1575" s="45">
        <v>1.21</v>
      </c>
      <c r="H1575" s="196">
        <v>100</v>
      </c>
      <c r="I1575" s="196">
        <v>100</v>
      </c>
      <c r="J1575" s="196">
        <v>19.940000000000001</v>
      </c>
      <c r="K1575" s="196">
        <v>1305.73</v>
      </c>
      <c r="L1575" t="s">
        <v>77</v>
      </c>
      <c r="M1575" s="44"/>
      <c r="N1575" s="1"/>
      <c r="O1575"/>
      <c r="P1575"/>
      <c r="Q1575" s="44"/>
      <c r="R1575" s="1"/>
      <c r="S1575"/>
      <c r="T1575"/>
    </row>
    <row r="1576" spans="1:20" ht="14.4" x14ac:dyDescent="0.3">
      <c r="A1576">
        <v>1567</v>
      </c>
      <c r="B1576" s="1">
        <v>44207</v>
      </c>
      <c r="C1576" t="s">
        <v>488</v>
      </c>
      <c r="D1576" t="s">
        <v>491</v>
      </c>
      <c r="E1576" t="s">
        <v>173</v>
      </c>
      <c r="F1576" t="s">
        <v>85</v>
      </c>
      <c r="G1576" s="45">
        <v>1.89</v>
      </c>
      <c r="H1576" s="196">
        <v>50</v>
      </c>
      <c r="I1576" s="196">
        <v>50</v>
      </c>
      <c r="J1576" s="196">
        <v>42.72</v>
      </c>
      <c r="K1576" s="196">
        <v>1348.45</v>
      </c>
      <c r="L1576" t="s">
        <v>79</v>
      </c>
      <c r="M1576" s="44"/>
      <c r="N1576" s="1"/>
      <c r="O1576"/>
      <c r="P1576"/>
      <c r="Q1576" s="44"/>
      <c r="R1576" s="1"/>
      <c r="S1576"/>
      <c r="T1576"/>
    </row>
    <row r="1577" spans="1:20" ht="14.4" x14ac:dyDescent="0.3">
      <c r="A1577">
        <v>1568</v>
      </c>
      <c r="B1577" s="1">
        <v>44207</v>
      </c>
      <c r="C1577" t="s">
        <v>488</v>
      </c>
      <c r="D1577" t="s">
        <v>491</v>
      </c>
      <c r="E1577" t="s">
        <v>307</v>
      </c>
      <c r="F1577" t="s">
        <v>85</v>
      </c>
      <c r="G1577" s="45">
        <v>1.43</v>
      </c>
      <c r="H1577" s="196">
        <v>100</v>
      </c>
      <c r="I1577" s="196">
        <v>100</v>
      </c>
      <c r="J1577" s="196">
        <v>43</v>
      </c>
      <c r="K1577" s="196">
        <v>1391.45</v>
      </c>
      <c r="L1577" t="s">
        <v>111</v>
      </c>
      <c r="M1577" s="44"/>
      <c r="N1577" s="1"/>
      <c r="O1577"/>
      <c r="P1577"/>
      <c r="Q1577" s="44"/>
      <c r="R1577" s="1"/>
      <c r="S1577"/>
      <c r="T1577"/>
    </row>
    <row r="1578" spans="1:20" ht="14.4" x14ac:dyDescent="0.3">
      <c r="A1578">
        <v>1569</v>
      </c>
      <c r="B1578" s="1">
        <v>44207</v>
      </c>
      <c r="C1578" t="s">
        <v>488</v>
      </c>
      <c r="D1578" t="s">
        <v>491</v>
      </c>
      <c r="E1578" t="s">
        <v>307</v>
      </c>
      <c r="F1578" t="s">
        <v>85</v>
      </c>
      <c r="G1578" s="45">
        <v>2.67</v>
      </c>
      <c r="H1578" s="196">
        <v>10</v>
      </c>
      <c r="I1578" s="196">
        <v>10</v>
      </c>
      <c r="J1578" s="196">
        <v>14.3</v>
      </c>
      <c r="K1578" s="196">
        <v>1405.75</v>
      </c>
      <c r="L1578" t="s">
        <v>111</v>
      </c>
      <c r="M1578" s="44"/>
      <c r="N1578" s="1"/>
      <c r="O1578"/>
      <c r="P1578"/>
      <c r="Q1578" s="44"/>
      <c r="R1578" s="1"/>
      <c r="S1578"/>
      <c r="T1578"/>
    </row>
    <row r="1579" spans="1:20" ht="14.4" x14ac:dyDescent="0.3">
      <c r="A1579">
        <v>1570</v>
      </c>
      <c r="B1579" s="1">
        <v>44207</v>
      </c>
      <c r="C1579" t="s">
        <v>488</v>
      </c>
      <c r="D1579" t="s">
        <v>491</v>
      </c>
      <c r="E1579" t="s">
        <v>384</v>
      </c>
      <c r="F1579" t="s">
        <v>85</v>
      </c>
      <c r="G1579" s="45">
        <v>3.25</v>
      </c>
      <c r="H1579" s="196">
        <v>7</v>
      </c>
      <c r="I1579" s="196">
        <v>7</v>
      </c>
      <c r="J1579" s="196">
        <v>15.12</v>
      </c>
      <c r="K1579" s="196">
        <v>1420.87</v>
      </c>
      <c r="L1579" t="s">
        <v>124</v>
      </c>
      <c r="M1579" s="44"/>
      <c r="N1579" s="1"/>
      <c r="O1579"/>
      <c r="P1579"/>
      <c r="Q1579" s="44"/>
      <c r="R1579" s="1"/>
      <c r="S1579"/>
      <c r="T1579"/>
    </row>
    <row r="1580" spans="1:20" ht="14.4" x14ac:dyDescent="0.3">
      <c r="A1580">
        <v>1571</v>
      </c>
      <c r="B1580" s="1">
        <v>44207</v>
      </c>
      <c r="C1580" t="s">
        <v>488</v>
      </c>
      <c r="D1580" t="s">
        <v>491</v>
      </c>
      <c r="E1580" t="s">
        <v>504</v>
      </c>
      <c r="F1580" t="s">
        <v>85</v>
      </c>
      <c r="G1580" s="45">
        <v>3.5</v>
      </c>
      <c r="H1580" s="196">
        <v>7</v>
      </c>
      <c r="I1580" s="196">
        <v>7</v>
      </c>
      <c r="J1580" s="196">
        <v>16.8</v>
      </c>
      <c r="K1580" s="196">
        <v>1437.67</v>
      </c>
      <c r="L1580" t="s">
        <v>351</v>
      </c>
      <c r="M1580" s="44"/>
      <c r="N1580" s="1"/>
      <c r="O1580"/>
      <c r="P1580"/>
      <c r="Q1580" s="44"/>
      <c r="R1580" s="1"/>
      <c r="S1580"/>
      <c r="T1580"/>
    </row>
    <row r="1581" spans="1:20" ht="14.4" x14ac:dyDescent="0.3">
      <c r="A1581">
        <v>1572</v>
      </c>
      <c r="B1581" s="1">
        <v>44207</v>
      </c>
      <c r="C1581" t="s">
        <v>488</v>
      </c>
      <c r="D1581" t="s">
        <v>491</v>
      </c>
      <c r="E1581" t="s">
        <v>505</v>
      </c>
      <c r="F1581" t="s">
        <v>85</v>
      </c>
      <c r="G1581" s="45">
        <v>3.5</v>
      </c>
      <c r="H1581" s="196">
        <v>7</v>
      </c>
      <c r="I1581" s="196">
        <v>7</v>
      </c>
      <c r="J1581" s="196">
        <v>-7</v>
      </c>
      <c r="K1581" s="196">
        <v>1430.67</v>
      </c>
      <c r="L1581" t="s">
        <v>446</v>
      </c>
      <c r="M1581" s="44"/>
      <c r="N1581" s="1"/>
      <c r="O1581"/>
      <c r="P1581"/>
      <c r="Q1581" s="44"/>
      <c r="R1581" s="1"/>
      <c r="S1581"/>
      <c r="T1581"/>
    </row>
    <row r="1582" spans="1:20" ht="14.4" x14ac:dyDescent="0.3">
      <c r="A1582">
        <v>1573</v>
      </c>
      <c r="B1582" s="1">
        <v>44207</v>
      </c>
      <c r="C1582" t="s">
        <v>488</v>
      </c>
      <c r="D1582" t="s">
        <v>492</v>
      </c>
      <c r="E1582" t="s">
        <v>112</v>
      </c>
      <c r="F1582" t="s">
        <v>93</v>
      </c>
      <c r="G1582" s="45">
        <v>1.0900000000000001</v>
      </c>
      <c r="H1582" s="196">
        <v>50</v>
      </c>
      <c r="I1582" s="196">
        <v>4.5</v>
      </c>
      <c r="J1582" s="196">
        <v>-4.5</v>
      </c>
      <c r="K1582" s="196">
        <v>1426.17</v>
      </c>
      <c r="L1582" t="s">
        <v>60</v>
      </c>
      <c r="M1582" s="44"/>
      <c r="N1582" s="1"/>
      <c r="O1582"/>
      <c r="P1582"/>
      <c r="Q1582" s="44"/>
      <c r="R1582" s="1"/>
      <c r="S1582"/>
      <c r="T1582"/>
    </row>
    <row r="1583" spans="1:20" ht="14.4" x14ac:dyDescent="0.3">
      <c r="A1583">
        <v>1574</v>
      </c>
      <c r="B1583" s="1">
        <v>44207</v>
      </c>
      <c r="C1583" t="s">
        <v>488</v>
      </c>
      <c r="D1583" t="s">
        <v>492</v>
      </c>
      <c r="E1583" t="s">
        <v>95</v>
      </c>
      <c r="F1583" t="s">
        <v>85</v>
      </c>
      <c r="G1583" s="45">
        <v>1.1499999999999999</v>
      </c>
      <c r="H1583" s="196">
        <v>50</v>
      </c>
      <c r="I1583" s="196">
        <v>50</v>
      </c>
      <c r="J1583" s="196">
        <v>7.5</v>
      </c>
      <c r="K1583" s="196">
        <v>1433.67</v>
      </c>
      <c r="L1583" t="s">
        <v>60</v>
      </c>
      <c r="M1583" s="44"/>
      <c r="N1583" s="1"/>
      <c r="O1583"/>
      <c r="P1583"/>
      <c r="Q1583" s="44"/>
      <c r="R1583" s="1"/>
      <c r="S1583"/>
      <c r="T1583"/>
    </row>
    <row r="1584" spans="1:20" ht="14.4" x14ac:dyDescent="0.3">
      <c r="A1584">
        <v>1575</v>
      </c>
      <c r="B1584" s="1">
        <v>44207</v>
      </c>
      <c r="C1584" t="s">
        <v>488</v>
      </c>
      <c r="D1584" t="s">
        <v>492</v>
      </c>
      <c r="E1584" t="s">
        <v>112</v>
      </c>
      <c r="F1584" t="s">
        <v>93</v>
      </c>
      <c r="G1584" s="45">
        <v>1.0900000000000001</v>
      </c>
      <c r="H1584" s="196">
        <v>1</v>
      </c>
      <c r="I1584" s="196">
        <v>0.09</v>
      </c>
      <c r="J1584" s="196">
        <v>-0.21</v>
      </c>
      <c r="K1584" s="196">
        <v>1433.46</v>
      </c>
      <c r="L1584" t="s">
        <v>60</v>
      </c>
      <c r="M1584" s="44"/>
      <c r="N1584" s="1"/>
      <c r="O1584"/>
      <c r="P1584"/>
      <c r="Q1584" s="44"/>
      <c r="R1584" s="1"/>
      <c r="S1584"/>
      <c r="T1584"/>
    </row>
    <row r="1585" spans="1:20" ht="14.4" x14ac:dyDescent="0.3">
      <c r="A1585">
        <v>1576</v>
      </c>
      <c r="B1585" s="1">
        <v>44207</v>
      </c>
      <c r="C1585" t="s">
        <v>488</v>
      </c>
      <c r="D1585" t="s">
        <v>492</v>
      </c>
      <c r="E1585" t="s">
        <v>96</v>
      </c>
      <c r="F1585" t="s">
        <v>85</v>
      </c>
      <c r="G1585" s="45">
        <v>1.42</v>
      </c>
      <c r="H1585" s="196">
        <v>20</v>
      </c>
      <c r="I1585" s="196">
        <v>20</v>
      </c>
      <c r="J1585" s="196">
        <v>8.06</v>
      </c>
      <c r="K1585" s="196">
        <v>1441.52</v>
      </c>
      <c r="L1585" t="s">
        <v>73</v>
      </c>
      <c r="M1585" s="44"/>
      <c r="N1585" s="1"/>
      <c r="O1585"/>
      <c r="P1585"/>
      <c r="Q1585" s="44"/>
      <c r="R1585" s="1"/>
      <c r="S1585"/>
      <c r="T1585"/>
    </row>
    <row r="1586" spans="1:20" ht="14.4" x14ac:dyDescent="0.3">
      <c r="A1586">
        <v>1577</v>
      </c>
      <c r="B1586" s="1">
        <v>44207</v>
      </c>
      <c r="C1586" t="s">
        <v>488</v>
      </c>
      <c r="D1586" t="s">
        <v>492</v>
      </c>
      <c r="E1586" t="s">
        <v>436</v>
      </c>
      <c r="F1586" t="s">
        <v>93</v>
      </c>
      <c r="G1586" s="45">
        <v>2.84</v>
      </c>
      <c r="H1586" s="196">
        <v>50.73</v>
      </c>
      <c r="I1586" s="196">
        <v>93.34</v>
      </c>
      <c r="J1586" s="196">
        <v>50.73</v>
      </c>
      <c r="K1586" s="196">
        <v>1492.25</v>
      </c>
      <c r="L1586" t="s">
        <v>67</v>
      </c>
      <c r="M1586" s="44"/>
      <c r="N1586" s="1"/>
      <c r="O1586"/>
      <c r="P1586"/>
      <c r="Q1586" s="44"/>
      <c r="R1586" s="1"/>
      <c r="S1586"/>
      <c r="T1586"/>
    </row>
    <row r="1587" spans="1:20" ht="14.4" x14ac:dyDescent="0.3">
      <c r="A1587">
        <v>1578</v>
      </c>
      <c r="B1587" s="1">
        <v>44207</v>
      </c>
      <c r="C1587" t="s">
        <v>488</v>
      </c>
      <c r="D1587" t="s">
        <v>492</v>
      </c>
      <c r="E1587" t="s">
        <v>437</v>
      </c>
      <c r="F1587" t="s">
        <v>85</v>
      </c>
      <c r="G1587" s="45">
        <v>30</v>
      </c>
      <c r="H1587" s="196">
        <v>10</v>
      </c>
      <c r="I1587" s="196">
        <v>10</v>
      </c>
      <c r="J1587" s="196">
        <v>-10</v>
      </c>
      <c r="K1587" s="196">
        <v>1482.25</v>
      </c>
      <c r="L1587" t="s">
        <v>67</v>
      </c>
      <c r="M1587" s="44"/>
      <c r="N1587" s="1"/>
      <c r="O1587"/>
      <c r="P1587"/>
      <c r="Q1587" s="44"/>
      <c r="R1587" s="1"/>
      <c r="S1587"/>
      <c r="T1587"/>
    </row>
    <row r="1588" spans="1:20" ht="14.4" x14ac:dyDescent="0.3">
      <c r="A1588">
        <v>1579</v>
      </c>
      <c r="B1588" s="1">
        <v>44207</v>
      </c>
      <c r="C1588" t="s">
        <v>488</v>
      </c>
      <c r="D1588" t="s">
        <v>492</v>
      </c>
      <c r="E1588" t="s">
        <v>436</v>
      </c>
      <c r="F1588" t="s">
        <v>93</v>
      </c>
      <c r="G1588" s="45">
        <v>4.0999999999999996</v>
      </c>
      <c r="H1588" s="196">
        <v>32.26</v>
      </c>
      <c r="I1588" s="196">
        <v>100.01</v>
      </c>
      <c r="J1588" s="196">
        <v>29.34</v>
      </c>
      <c r="K1588" s="196">
        <v>1511.59</v>
      </c>
      <c r="L1588" t="s">
        <v>67</v>
      </c>
      <c r="M1588" s="44"/>
      <c r="N1588" s="1"/>
      <c r="O1588"/>
      <c r="P1588"/>
      <c r="Q1588" s="44"/>
      <c r="R1588" s="1"/>
      <c r="S1588"/>
      <c r="T1588"/>
    </row>
    <row r="1589" spans="1:20" ht="14.4" x14ac:dyDescent="0.3">
      <c r="A1589">
        <v>1580</v>
      </c>
      <c r="B1589" s="1">
        <v>44207</v>
      </c>
      <c r="C1589" t="s">
        <v>488</v>
      </c>
      <c r="D1589" t="s">
        <v>492</v>
      </c>
      <c r="E1589" t="s">
        <v>114</v>
      </c>
      <c r="F1589" t="s">
        <v>93</v>
      </c>
      <c r="G1589" s="45">
        <v>1.04</v>
      </c>
      <c r="H1589" s="196">
        <v>50</v>
      </c>
      <c r="I1589" s="196">
        <v>2</v>
      </c>
      <c r="J1589" s="196">
        <v>-2</v>
      </c>
      <c r="K1589" s="196">
        <v>1509.59</v>
      </c>
      <c r="L1589" t="s">
        <v>111</v>
      </c>
      <c r="M1589" s="44"/>
      <c r="N1589" s="1"/>
      <c r="O1589"/>
      <c r="P1589"/>
      <c r="Q1589" s="44"/>
      <c r="R1589" s="1"/>
      <c r="S1589"/>
      <c r="T1589"/>
    </row>
    <row r="1590" spans="1:20" ht="14.4" x14ac:dyDescent="0.3">
      <c r="A1590">
        <v>1581</v>
      </c>
      <c r="B1590" s="1">
        <v>44207</v>
      </c>
      <c r="C1590" t="s">
        <v>161</v>
      </c>
      <c r="D1590" t="s">
        <v>493</v>
      </c>
      <c r="E1590" t="s">
        <v>99</v>
      </c>
      <c r="F1590" t="s">
        <v>85</v>
      </c>
      <c r="G1590" s="45">
        <v>3.1</v>
      </c>
      <c r="H1590" s="196">
        <v>7</v>
      </c>
      <c r="I1590" s="196">
        <v>7</v>
      </c>
      <c r="J1590" s="196">
        <v>14.11</v>
      </c>
      <c r="K1590" s="196">
        <v>1523.7</v>
      </c>
      <c r="L1590" t="s">
        <v>60</v>
      </c>
      <c r="M1590" s="44"/>
      <c r="N1590" s="1"/>
      <c r="O1590"/>
      <c r="P1590"/>
      <c r="Q1590" s="44"/>
      <c r="R1590" s="1"/>
      <c r="S1590"/>
      <c r="T1590"/>
    </row>
    <row r="1591" spans="1:20" ht="14.4" x14ac:dyDescent="0.3">
      <c r="A1591">
        <v>1582</v>
      </c>
      <c r="B1591" s="1">
        <v>44207</v>
      </c>
      <c r="C1591" t="s">
        <v>161</v>
      </c>
      <c r="D1591" t="s">
        <v>493</v>
      </c>
      <c r="E1591" t="s">
        <v>114</v>
      </c>
      <c r="F1591" t="s">
        <v>93</v>
      </c>
      <c r="G1591" s="45">
        <v>1.07</v>
      </c>
      <c r="H1591" s="196">
        <v>44</v>
      </c>
      <c r="I1591" s="196">
        <v>3.08</v>
      </c>
      <c r="J1591" s="196">
        <v>-3.08</v>
      </c>
      <c r="K1591" s="196">
        <v>1520.62</v>
      </c>
      <c r="L1591" t="s">
        <v>111</v>
      </c>
      <c r="M1591" s="44"/>
      <c r="N1591" s="1"/>
      <c r="O1591"/>
      <c r="P1591"/>
      <c r="Q1591" s="44"/>
      <c r="R1591" s="1"/>
      <c r="S1591"/>
      <c r="T1591"/>
    </row>
    <row r="1592" spans="1:20" ht="14.4" x14ac:dyDescent="0.3">
      <c r="A1592">
        <v>1583</v>
      </c>
      <c r="B1592" s="1">
        <v>44207</v>
      </c>
      <c r="C1592" t="s">
        <v>161</v>
      </c>
      <c r="D1592" t="s">
        <v>493</v>
      </c>
      <c r="E1592" t="s">
        <v>119</v>
      </c>
      <c r="F1592" t="s">
        <v>85</v>
      </c>
      <c r="G1592" s="45">
        <v>1.0900000000000001</v>
      </c>
      <c r="H1592" s="196">
        <v>10</v>
      </c>
      <c r="I1592" s="196">
        <v>10</v>
      </c>
      <c r="J1592" s="196">
        <v>0.9</v>
      </c>
      <c r="K1592" s="196">
        <v>1521.52</v>
      </c>
      <c r="L1592" t="s">
        <v>111</v>
      </c>
      <c r="M1592" s="44"/>
      <c r="N1592" s="1"/>
      <c r="O1592"/>
      <c r="P1592"/>
      <c r="Q1592" s="44"/>
      <c r="R1592" s="1"/>
      <c r="S1592"/>
      <c r="T1592"/>
    </row>
    <row r="1593" spans="1:20" ht="14.4" x14ac:dyDescent="0.3">
      <c r="A1593">
        <v>1584</v>
      </c>
      <c r="B1593" s="1">
        <v>44207</v>
      </c>
      <c r="C1593" t="s">
        <v>161</v>
      </c>
      <c r="D1593" t="s">
        <v>493</v>
      </c>
      <c r="E1593" t="s">
        <v>114</v>
      </c>
      <c r="F1593" t="s">
        <v>93</v>
      </c>
      <c r="G1593" s="45">
        <v>1.1299999999999999</v>
      </c>
      <c r="H1593" s="196">
        <v>20</v>
      </c>
      <c r="I1593" s="196">
        <v>2.6</v>
      </c>
      <c r="J1593" s="196">
        <v>-2.6</v>
      </c>
      <c r="K1593" s="196">
        <v>1518.92</v>
      </c>
      <c r="L1593" t="s">
        <v>111</v>
      </c>
      <c r="M1593" s="44"/>
      <c r="N1593" s="1"/>
      <c r="O1593"/>
      <c r="P1593"/>
      <c r="Q1593" s="44"/>
      <c r="R1593" s="1"/>
      <c r="S1593"/>
      <c r="T1593"/>
    </row>
    <row r="1594" spans="1:20" ht="14.4" x14ac:dyDescent="0.3">
      <c r="A1594">
        <v>1585</v>
      </c>
      <c r="B1594" s="1">
        <v>44207</v>
      </c>
      <c r="C1594" t="s">
        <v>161</v>
      </c>
      <c r="D1594" t="s">
        <v>493</v>
      </c>
      <c r="E1594" t="s">
        <v>119</v>
      </c>
      <c r="F1594" t="s">
        <v>85</v>
      </c>
      <c r="G1594" s="45">
        <v>1.27</v>
      </c>
      <c r="H1594" s="196">
        <v>10</v>
      </c>
      <c r="I1594" s="196">
        <v>10</v>
      </c>
      <c r="J1594" s="196">
        <v>2.7</v>
      </c>
      <c r="K1594" s="196">
        <v>1521.62</v>
      </c>
      <c r="L1594" t="s">
        <v>111</v>
      </c>
      <c r="M1594" s="44"/>
      <c r="N1594" s="1"/>
      <c r="O1594"/>
      <c r="P1594"/>
      <c r="Q1594" s="44"/>
      <c r="R1594" s="1"/>
      <c r="S1594"/>
      <c r="T1594"/>
    </row>
    <row r="1595" spans="1:20" ht="14.4" x14ac:dyDescent="0.3">
      <c r="A1595">
        <v>1586</v>
      </c>
      <c r="B1595" s="1">
        <v>44207</v>
      </c>
      <c r="C1595" t="s">
        <v>161</v>
      </c>
      <c r="D1595" t="s">
        <v>493</v>
      </c>
      <c r="E1595" t="s">
        <v>119</v>
      </c>
      <c r="F1595" t="s">
        <v>85</v>
      </c>
      <c r="G1595" s="45">
        <v>1.0900000000000001</v>
      </c>
      <c r="H1595" s="196">
        <v>34</v>
      </c>
      <c r="I1595" s="196">
        <v>34</v>
      </c>
      <c r="J1595" s="196">
        <v>3.06</v>
      </c>
      <c r="K1595" s="196">
        <v>1524.68</v>
      </c>
      <c r="L1595" t="s">
        <v>111</v>
      </c>
      <c r="M1595" s="44"/>
      <c r="N1595" s="1"/>
      <c r="O1595"/>
      <c r="P1595"/>
      <c r="Q1595" s="44"/>
      <c r="R1595" s="1"/>
      <c r="S1595"/>
      <c r="T1595"/>
    </row>
    <row r="1596" spans="1:20" ht="14.4" x14ac:dyDescent="0.3">
      <c r="A1596">
        <v>1587</v>
      </c>
      <c r="B1596" s="1">
        <v>44207</v>
      </c>
      <c r="C1596" t="s">
        <v>161</v>
      </c>
      <c r="D1596" t="s">
        <v>493</v>
      </c>
      <c r="E1596" t="s">
        <v>119</v>
      </c>
      <c r="F1596" t="s">
        <v>85</v>
      </c>
      <c r="G1596" s="45">
        <v>1.17</v>
      </c>
      <c r="H1596" s="196">
        <v>10</v>
      </c>
      <c r="I1596" s="196">
        <v>10</v>
      </c>
      <c r="J1596" s="196">
        <v>1.59</v>
      </c>
      <c r="K1596" s="196">
        <v>1526.27</v>
      </c>
      <c r="L1596" t="s">
        <v>111</v>
      </c>
      <c r="M1596" s="44"/>
      <c r="N1596" s="1"/>
      <c r="O1596"/>
      <c r="P1596"/>
      <c r="Q1596" s="44"/>
      <c r="R1596" s="1"/>
      <c r="S1596"/>
      <c r="T1596"/>
    </row>
    <row r="1597" spans="1:20" ht="14.4" x14ac:dyDescent="0.3">
      <c r="A1597">
        <v>1588</v>
      </c>
      <c r="B1597" s="1">
        <v>44207</v>
      </c>
      <c r="C1597" t="s">
        <v>161</v>
      </c>
      <c r="D1597" t="s">
        <v>493</v>
      </c>
      <c r="E1597" t="s">
        <v>128</v>
      </c>
      <c r="F1597" t="s">
        <v>85</v>
      </c>
      <c r="G1597" s="45">
        <v>1.03</v>
      </c>
      <c r="H1597" s="196">
        <v>7</v>
      </c>
      <c r="I1597" s="196">
        <v>7</v>
      </c>
      <c r="J1597" s="196">
        <v>0.21</v>
      </c>
      <c r="K1597" s="196">
        <v>1526.48</v>
      </c>
      <c r="L1597" t="s">
        <v>124</v>
      </c>
      <c r="M1597" s="44"/>
      <c r="N1597" s="1"/>
      <c r="O1597"/>
      <c r="P1597"/>
      <c r="Q1597" s="44"/>
      <c r="R1597" s="1"/>
      <c r="S1597"/>
      <c r="T1597"/>
    </row>
    <row r="1598" spans="1:20" ht="14.4" x14ac:dyDescent="0.3">
      <c r="A1598">
        <v>1589</v>
      </c>
      <c r="B1598" s="1">
        <v>44207</v>
      </c>
      <c r="C1598" t="s">
        <v>161</v>
      </c>
      <c r="D1598" t="s">
        <v>493</v>
      </c>
      <c r="E1598" t="s">
        <v>147</v>
      </c>
      <c r="F1598" t="s">
        <v>93</v>
      </c>
      <c r="G1598" s="45">
        <v>1.04</v>
      </c>
      <c r="H1598" s="196">
        <v>7.22</v>
      </c>
      <c r="I1598" s="196">
        <v>0.28999999999999998</v>
      </c>
      <c r="J1598" s="196">
        <v>-0.28999999999999998</v>
      </c>
      <c r="K1598" s="196">
        <v>1526.19</v>
      </c>
      <c r="L1598" t="s">
        <v>124</v>
      </c>
      <c r="M1598" s="44"/>
      <c r="N1598" s="1"/>
      <c r="O1598"/>
      <c r="P1598"/>
      <c r="Q1598" s="44"/>
      <c r="R1598" s="1"/>
      <c r="S1598"/>
      <c r="T1598"/>
    </row>
    <row r="1599" spans="1:20" ht="14.4" x14ac:dyDescent="0.3">
      <c r="A1599">
        <v>1590</v>
      </c>
      <c r="B1599" s="1">
        <v>44207</v>
      </c>
      <c r="C1599" t="s">
        <v>161</v>
      </c>
      <c r="D1599" t="s">
        <v>493</v>
      </c>
      <c r="E1599" t="s">
        <v>146</v>
      </c>
      <c r="F1599" t="s">
        <v>93</v>
      </c>
      <c r="G1599" s="45">
        <v>1.17</v>
      </c>
      <c r="H1599" s="196">
        <v>10</v>
      </c>
      <c r="I1599" s="196">
        <v>1.7</v>
      </c>
      <c r="J1599" s="196">
        <v>-1.7</v>
      </c>
      <c r="K1599" s="196">
        <v>1524.49</v>
      </c>
      <c r="L1599" t="s">
        <v>124</v>
      </c>
      <c r="M1599" s="44"/>
      <c r="N1599" s="1"/>
      <c r="O1599"/>
      <c r="P1599"/>
      <c r="Q1599" s="44"/>
      <c r="R1599" s="1"/>
      <c r="S1599"/>
      <c r="T1599"/>
    </row>
    <row r="1600" spans="1:20" ht="14.4" x14ac:dyDescent="0.3">
      <c r="A1600">
        <v>1591</v>
      </c>
      <c r="B1600" s="1">
        <v>44207</v>
      </c>
      <c r="C1600" t="s">
        <v>161</v>
      </c>
      <c r="D1600" t="s">
        <v>493</v>
      </c>
      <c r="E1600" t="s">
        <v>128</v>
      </c>
      <c r="F1600" t="s">
        <v>85</v>
      </c>
      <c r="G1600" s="45">
        <v>1.2</v>
      </c>
      <c r="H1600" s="196">
        <v>10</v>
      </c>
      <c r="I1600" s="196">
        <v>10</v>
      </c>
      <c r="J1600" s="196">
        <v>1.99</v>
      </c>
      <c r="K1600" s="196">
        <v>1526.48</v>
      </c>
      <c r="L1600" t="s">
        <v>124</v>
      </c>
      <c r="M1600" s="44"/>
      <c r="N1600" s="1"/>
      <c r="O1600"/>
      <c r="P1600"/>
      <c r="Q1600" s="44"/>
      <c r="R1600" s="1"/>
      <c r="S1600"/>
      <c r="T1600"/>
    </row>
    <row r="1601" spans="1:20" ht="14.4" x14ac:dyDescent="0.3">
      <c r="A1601">
        <v>1592</v>
      </c>
      <c r="B1601" s="1">
        <v>44207</v>
      </c>
      <c r="C1601" t="s">
        <v>161</v>
      </c>
      <c r="D1601" t="s">
        <v>493</v>
      </c>
      <c r="E1601" t="s">
        <v>436</v>
      </c>
      <c r="F1601" t="s">
        <v>93</v>
      </c>
      <c r="G1601" s="45">
        <v>4.0999999999999996</v>
      </c>
      <c r="H1601" s="196">
        <v>1.1299999999999999</v>
      </c>
      <c r="I1601" s="196">
        <v>3.5</v>
      </c>
      <c r="J1601" s="196">
        <v>-3.51</v>
      </c>
      <c r="K1601" s="196">
        <v>1522.97</v>
      </c>
      <c r="L1601" t="s">
        <v>67</v>
      </c>
      <c r="M1601" s="44"/>
      <c r="N1601" s="1"/>
      <c r="O1601"/>
      <c r="P1601"/>
      <c r="Q1601" s="44"/>
      <c r="R1601" s="1"/>
      <c r="S1601"/>
      <c r="T1601"/>
    </row>
    <row r="1602" spans="1:20" ht="14.4" x14ac:dyDescent="0.3">
      <c r="A1602">
        <v>1593</v>
      </c>
      <c r="B1602" s="1">
        <v>44207</v>
      </c>
      <c r="C1602" t="s">
        <v>161</v>
      </c>
      <c r="D1602" t="s">
        <v>493</v>
      </c>
      <c r="E1602" t="s">
        <v>436</v>
      </c>
      <c r="F1602" t="s">
        <v>93</v>
      </c>
      <c r="G1602" s="45">
        <v>4.2</v>
      </c>
      <c r="H1602" s="196">
        <v>34.479999999999997</v>
      </c>
      <c r="I1602" s="196">
        <v>110.34</v>
      </c>
      <c r="J1602" s="196">
        <v>-110.34</v>
      </c>
      <c r="K1602" s="196">
        <v>1412.63</v>
      </c>
      <c r="L1602" t="s">
        <v>67</v>
      </c>
      <c r="M1602" s="44"/>
      <c r="N1602" s="1"/>
      <c r="O1602"/>
      <c r="P1602"/>
      <c r="Q1602" s="44"/>
      <c r="R1602" s="1"/>
      <c r="S1602"/>
      <c r="T1602"/>
    </row>
    <row r="1603" spans="1:20" ht="14.4" x14ac:dyDescent="0.3">
      <c r="A1603">
        <v>1594</v>
      </c>
      <c r="B1603" s="1">
        <v>44207</v>
      </c>
      <c r="C1603" t="s">
        <v>161</v>
      </c>
      <c r="D1603" t="s">
        <v>493</v>
      </c>
      <c r="E1603" t="s">
        <v>97</v>
      </c>
      <c r="F1603" t="s">
        <v>85</v>
      </c>
      <c r="G1603" s="45">
        <v>2.34</v>
      </c>
      <c r="H1603" s="196">
        <v>7</v>
      </c>
      <c r="I1603" s="196">
        <v>7</v>
      </c>
      <c r="J1603" s="196">
        <v>9.3800000000000008</v>
      </c>
      <c r="K1603" s="196">
        <v>1422.01</v>
      </c>
      <c r="L1603" t="s">
        <v>79</v>
      </c>
      <c r="M1603" s="44"/>
      <c r="N1603" s="1"/>
      <c r="O1603"/>
      <c r="P1603"/>
      <c r="Q1603" s="44"/>
      <c r="R1603" s="1"/>
      <c r="S1603"/>
      <c r="T1603"/>
    </row>
    <row r="1604" spans="1:20" ht="14.4" x14ac:dyDescent="0.3">
      <c r="A1604">
        <v>1595</v>
      </c>
      <c r="B1604" s="1">
        <v>44207</v>
      </c>
      <c r="C1604" t="s">
        <v>161</v>
      </c>
      <c r="D1604" t="s">
        <v>493</v>
      </c>
      <c r="E1604" t="s">
        <v>97</v>
      </c>
      <c r="F1604" t="s">
        <v>85</v>
      </c>
      <c r="G1604" s="45">
        <v>1.58</v>
      </c>
      <c r="H1604" s="196">
        <v>14</v>
      </c>
      <c r="I1604" s="196">
        <v>14</v>
      </c>
      <c r="J1604" s="196">
        <v>8.1199999999999992</v>
      </c>
      <c r="K1604" s="196">
        <v>1430.13</v>
      </c>
      <c r="L1604" t="s">
        <v>79</v>
      </c>
      <c r="M1604" s="44"/>
      <c r="N1604" s="1"/>
      <c r="O1604"/>
      <c r="P1604"/>
      <c r="Q1604" s="44"/>
      <c r="R1604" s="1"/>
      <c r="S1604"/>
      <c r="T1604"/>
    </row>
    <row r="1605" spans="1:20" ht="14.4" x14ac:dyDescent="0.3">
      <c r="A1605">
        <v>1596</v>
      </c>
      <c r="B1605" s="1">
        <v>44207</v>
      </c>
      <c r="C1605" t="s">
        <v>161</v>
      </c>
      <c r="D1605" t="s">
        <v>493</v>
      </c>
      <c r="E1605" t="s">
        <v>97</v>
      </c>
      <c r="F1605" t="s">
        <v>85</v>
      </c>
      <c r="G1605" s="45">
        <v>1.33</v>
      </c>
      <c r="H1605" s="196">
        <v>0.1</v>
      </c>
      <c r="I1605" s="196">
        <v>0.1</v>
      </c>
      <c r="J1605" s="196">
        <v>0.03</v>
      </c>
      <c r="K1605" s="196">
        <v>1430.16</v>
      </c>
      <c r="L1605" t="s">
        <v>79</v>
      </c>
      <c r="M1605" s="44"/>
      <c r="N1605" s="1"/>
      <c r="O1605"/>
      <c r="P1605"/>
      <c r="Q1605" s="44"/>
      <c r="R1605" s="1"/>
      <c r="S1605"/>
      <c r="T1605"/>
    </row>
    <row r="1606" spans="1:20" ht="14.4" x14ac:dyDescent="0.3">
      <c r="A1606">
        <v>1597</v>
      </c>
      <c r="B1606" s="1">
        <v>44207</v>
      </c>
      <c r="C1606" t="s">
        <v>161</v>
      </c>
      <c r="D1606" t="s">
        <v>493</v>
      </c>
      <c r="E1606" t="s">
        <v>152</v>
      </c>
      <c r="F1606" t="s">
        <v>93</v>
      </c>
      <c r="G1606" s="45">
        <v>2.02</v>
      </c>
      <c r="H1606" s="196">
        <v>8.1</v>
      </c>
      <c r="I1606" s="196">
        <v>8.26</v>
      </c>
      <c r="J1606" s="196">
        <v>-8.26</v>
      </c>
      <c r="K1606" s="196">
        <v>1421.9</v>
      </c>
      <c r="L1606" t="s">
        <v>79</v>
      </c>
      <c r="M1606" s="44"/>
      <c r="N1606" s="1"/>
      <c r="O1606"/>
      <c r="P1606"/>
      <c r="Q1606" s="44"/>
      <c r="R1606" s="1"/>
      <c r="S1606"/>
      <c r="T1606"/>
    </row>
    <row r="1607" spans="1:20" ht="14.4" x14ac:dyDescent="0.3">
      <c r="A1607">
        <v>1598</v>
      </c>
      <c r="B1607" s="1">
        <v>44207</v>
      </c>
      <c r="C1607" t="s">
        <v>161</v>
      </c>
      <c r="D1607" t="s">
        <v>493</v>
      </c>
      <c r="E1607" t="s">
        <v>98</v>
      </c>
      <c r="F1607" t="s">
        <v>93</v>
      </c>
      <c r="G1607" s="45">
        <v>1.2</v>
      </c>
      <c r="H1607" s="196">
        <v>10</v>
      </c>
      <c r="I1607" s="196">
        <v>2</v>
      </c>
      <c r="J1607" s="196">
        <v>-2</v>
      </c>
      <c r="K1607" s="196">
        <v>1419.9</v>
      </c>
      <c r="L1607" t="s">
        <v>79</v>
      </c>
      <c r="M1607" s="44"/>
      <c r="N1607" s="1"/>
      <c r="O1607"/>
      <c r="P1607"/>
      <c r="Q1607" s="44"/>
      <c r="R1607" s="1"/>
      <c r="S1607"/>
      <c r="T1607"/>
    </row>
    <row r="1608" spans="1:20" ht="14.4" x14ac:dyDescent="0.3">
      <c r="A1608">
        <v>1599</v>
      </c>
      <c r="B1608" s="1">
        <v>44207</v>
      </c>
      <c r="C1608" t="s">
        <v>161</v>
      </c>
      <c r="D1608" t="s">
        <v>493</v>
      </c>
      <c r="E1608" t="s">
        <v>97</v>
      </c>
      <c r="F1608" t="s">
        <v>85</v>
      </c>
      <c r="G1608" s="45">
        <v>1.31</v>
      </c>
      <c r="H1608" s="196">
        <v>6.9</v>
      </c>
      <c r="I1608" s="196">
        <v>6.9</v>
      </c>
      <c r="J1608" s="196">
        <v>2.14</v>
      </c>
      <c r="K1608" s="196">
        <v>1422.04</v>
      </c>
      <c r="L1608" t="s">
        <v>79</v>
      </c>
      <c r="M1608" s="44"/>
      <c r="N1608" s="1"/>
      <c r="O1608"/>
      <c r="P1608"/>
      <c r="Q1608" s="44"/>
      <c r="R1608" s="1"/>
      <c r="S1608"/>
      <c r="T1608"/>
    </row>
    <row r="1609" spans="1:20" ht="14.4" x14ac:dyDescent="0.3">
      <c r="A1609">
        <v>1600</v>
      </c>
      <c r="B1609" s="1">
        <v>44207</v>
      </c>
      <c r="C1609" t="s">
        <v>161</v>
      </c>
      <c r="D1609" t="s">
        <v>493</v>
      </c>
      <c r="E1609" t="s">
        <v>152</v>
      </c>
      <c r="F1609" t="s">
        <v>93</v>
      </c>
      <c r="G1609" s="45">
        <v>1.46</v>
      </c>
      <c r="H1609" s="196">
        <v>15.06</v>
      </c>
      <c r="I1609" s="196">
        <v>6.93</v>
      </c>
      <c r="J1609" s="196">
        <v>-7.03</v>
      </c>
      <c r="K1609" s="196">
        <v>1415.01</v>
      </c>
      <c r="L1609" t="s">
        <v>79</v>
      </c>
      <c r="M1609" s="44"/>
      <c r="N1609" s="1"/>
      <c r="O1609"/>
      <c r="P1609"/>
      <c r="Q1609" s="44"/>
      <c r="R1609" s="1"/>
      <c r="S1609"/>
      <c r="T1609"/>
    </row>
    <row r="1610" spans="1:20" ht="14.4" x14ac:dyDescent="0.3">
      <c r="A1610">
        <v>1601</v>
      </c>
      <c r="B1610" s="1">
        <v>44207</v>
      </c>
      <c r="C1610" t="s">
        <v>161</v>
      </c>
      <c r="D1610" t="s">
        <v>493</v>
      </c>
      <c r="E1610" t="s">
        <v>377</v>
      </c>
      <c r="F1610" t="s">
        <v>85</v>
      </c>
      <c r="G1610" s="45">
        <v>1.06</v>
      </c>
      <c r="H1610" s="196">
        <v>20</v>
      </c>
      <c r="I1610" s="196">
        <v>20</v>
      </c>
      <c r="J1610" s="196">
        <v>1.2</v>
      </c>
      <c r="K1610" s="196">
        <v>1416.21</v>
      </c>
      <c r="L1610" t="s">
        <v>351</v>
      </c>
      <c r="M1610" s="44"/>
      <c r="N1610" s="1"/>
      <c r="O1610"/>
      <c r="P1610"/>
      <c r="Q1610" s="44"/>
      <c r="R1610" s="1"/>
      <c r="S1610"/>
      <c r="T1610"/>
    </row>
    <row r="1611" spans="1:20" ht="14.4" x14ac:dyDescent="0.3">
      <c r="A1611">
        <v>1602</v>
      </c>
      <c r="B1611" s="1">
        <v>44207</v>
      </c>
      <c r="C1611" t="s">
        <v>161</v>
      </c>
      <c r="D1611" t="s">
        <v>493</v>
      </c>
      <c r="E1611" t="s">
        <v>378</v>
      </c>
      <c r="F1611" t="s">
        <v>93</v>
      </c>
      <c r="G1611" s="45">
        <v>1.04</v>
      </c>
      <c r="H1611" s="196">
        <v>20</v>
      </c>
      <c r="I1611" s="196">
        <v>0.8</v>
      </c>
      <c r="J1611" s="196">
        <v>-0.82</v>
      </c>
      <c r="K1611" s="196">
        <v>1415.39</v>
      </c>
      <c r="L1611" t="s">
        <v>351</v>
      </c>
      <c r="M1611" s="44"/>
      <c r="N1611" s="1"/>
      <c r="O1611"/>
      <c r="P1611"/>
      <c r="Q1611" s="44"/>
      <c r="R1611" s="1"/>
      <c r="S1611"/>
      <c r="T1611"/>
    </row>
    <row r="1612" spans="1:20" ht="14.4" x14ac:dyDescent="0.3">
      <c r="A1612">
        <v>1603</v>
      </c>
      <c r="B1612" s="1">
        <v>44207</v>
      </c>
      <c r="C1612" t="s">
        <v>166</v>
      </c>
      <c r="D1612" t="s">
        <v>494</v>
      </c>
      <c r="E1612" t="s">
        <v>436</v>
      </c>
      <c r="F1612" t="s">
        <v>93</v>
      </c>
      <c r="G1612" s="45">
        <v>1.1299999999999999</v>
      </c>
      <c r="H1612" s="196">
        <v>23.08</v>
      </c>
      <c r="I1612" s="196">
        <v>3</v>
      </c>
      <c r="J1612" s="196">
        <v>-3</v>
      </c>
      <c r="K1612" s="196">
        <v>1412.39</v>
      </c>
      <c r="L1612" t="s">
        <v>67</v>
      </c>
      <c r="M1612" s="44"/>
      <c r="N1612" s="1"/>
      <c r="O1612"/>
      <c r="P1612"/>
      <c r="Q1612" s="44"/>
      <c r="R1612" s="1"/>
      <c r="S1612"/>
      <c r="T1612"/>
    </row>
    <row r="1613" spans="1:20" ht="14.4" x14ac:dyDescent="0.3">
      <c r="A1613">
        <v>1604</v>
      </c>
      <c r="B1613" s="1">
        <v>44207</v>
      </c>
      <c r="C1613" t="s">
        <v>166</v>
      </c>
      <c r="D1613" t="s">
        <v>494</v>
      </c>
      <c r="E1613" t="s">
        <v>436</v>
      </c>
      <c r="F1613" t="s">
        <v>93</v>
      </c>
      <c r="G1613" s="45">
        <v>1.55</v>
      </c>
      <c r="H1613" s="196">
        <v>18.18</v>
      </c>
      <c r="I1613" s="196">
        <v>10</v>
      </c>
      <c r="J1613" s="196">
        <v>-10</v>
      </c>
      <c r="K1613" s="196">
        <v>1402.39</v>
      </c>
      <c r="L1613" t="s">
        <v>67</v>
      </c>
      <c r="M1613" s="44"/>
      <c r="N1613" s="1"/>
      <c r="O1613"/>
      <c r="P1613"/>
      <c r="Q1613" s="44"/>
      <c r="R1613" s="1"/>
      <c r="S1613"/>
      <c r="T1613"/>
    </row>
    <row r="1614" spans="1:20" ht="14.4" x14ac:dyDescent="0.3">
      <c r="A1614">
        <v>1605</v>
      </c>
      <c r="B1614" s="1">
        <v>44207</v>
      </c>
      <c r="C1614" t="s">
        <v>166</v>
      </c>
      <c r="D1614" t="s">
        <v>494</v>
      </c>
      <c r="E1614" t="s">
        <v>436</v>
      </c>
      <c r="F1614" t="s">
        <v>93</v>
      </c>
      <c r="G1614" s="45">
        <v>2.42</v>
      </c>
      <c r="H1614" s="196">
        <v>26.11</v>
      </c>
      <c r="I1614" s="196">
        <v>37.08</v>
      </c>
      <c r="J1614" s="196">
        <v>-37.08</v>
      </c>
      <c r="K1614" s="196">
        <v>1365.31</v>
      </c>
      <c r="L1614" t="s">
        <v>67</v>
      </c>
      <c r="M1614" s="44"/>
      <c r="N1614" s="1"/>
      <c r="O1614"/>
      <c r="P1614"/>
      <c r="Q1614" s="44"/>
      <c r="R1614" s="1"/>
      <c r="S1614"/>
      <c r="T1614"/>
    </row>
    <row r="1615" spans="1:20" ht="14.4" x14ac:dyDescent="0.3">
      <c r="A1615">
        <v>1606</v>
      </c>
      <c r="B1615" s="1">
        <v>44207</v>
      </c>
      <c r="C1615" t="s">
        <v>166</v>
      </c>
      <c r="D1615" t="s">
        <v>494</v>
      </c>
      <c r="E1615" t="s">
        <v>506</v>
      </c>
      <c r="F1615" t="s">
        <v>85</v>
      </c>
      <c r="G1615" s="45">
        <v>10</v>
      </c>
      <c r="H1615" s="196">
        <v>7</v>
      </c>
      <c r="I1615" s="196">
        <v>7</v>
      </c>
      <c r="J1615" s="196">
        <v>-7</v>
      </c>
      <c r="K1615" s="196">
        <v>1358.31</v>
      </c>
      <c r="L1615" t="s">
        <v>67</v>
      </c>
      <c r="M1615" s="44"/>
      <c r="N1615" s="1"/>
      <c r="O1615"/>
      <c r="P1615"/>
      <c r="Q1615" s="44"/>
      <c r="R1615" s="1"/>
      <c r="S1615"/>
      <c r="T1615"/>
    </row>
    <row r="1616" spans="1:20" ht="14.4" x14ac:dyDescent="0.3">
      <c r="A1616">
        <v>1607</v>
      </c>
      <c r="B1616" s="1">
        <v>44207</v>
      </c>
      <c r="C1616" t="s">
        <v>166</v>
      </c>
      <c r="D1616" t="s">
        <v>494</v>
      </c>
      <c r="E1616" t="s">
        <v>436</v>
      </c>
      <c r="F1616" t="s">
        <v>93</v>
      </c>
      <c r="G1616" s="45">
        <v>2.38</v>
      </c>
      <c r="H1616" s="196">
        <v>47.42</v>
      </c>
      <c r="I1616" s="196">
        <v>65.44</v>
      </c>
      <c r="J1616" s="196">
        <v>-65.44</v>
      </c>
      <c r="K1616" s="196">
        <v>1292.8699999999999</v>
      </c>
      <c r="L1616" t="s">
        <v>67</v>
      </c>
      <c r="M1616" s="44"/>
      <c r="N1616" s="1"/>
      <c r="O1616"/>
      <c r="P1616"/>
      <c r="Q1616" s="44"/>
      <c r="R1616" s="1"/>
      <c r="S1616"/>
      <c r="T1616"/>
    </row>
    <row r="1617" spans="1:20" ht="14.4" x14ac:dyDescent="0.3">
      <c r="A1617">
        <v>1608</v>
      </c>
      <c r="B1617" s="1">
        <v>44207</v>
      </c>
      <c r="C1617" t="s">
        <v>180</v>
      </c>
      <c r="D1617" t="s">
        <v>495</v>
      </c>
      <c r="E1617" t="s">
        <v>94</v>
      </c>
      <c r="F1617" t="s">
        <v>93</v>
      </c>
      <c r="G1617" s="45">
        <v>1.25</v>
      </c>
      <c r="H1617" s="196">
        <v>7</v>
      </c>
      <c r="I1617" s="196">
        <v>1.75</v>
      </c>
      <c r="J1617" s="196">
        <v>-1.75</v>
      </c>
      <c r="K1617" s="196">
        <v>1291.1199999999999</v>
      </c>
      <c r="L1617" t="s">
        <v>77</v>
      </c>
      <c r="M1617" s="44"/>
      <c r="N1617" s="1"/>
      <c r="O1617"/>
      <c r="P1617"/>
      <c r="Q1617" s="44"/>
      <c r="R1617" s="1"/>
      <c r="S1617"/>
      <c r="T1617"/>
    </row>
    <row r="1618" spans="1:20" ht="14.4" x14ac:dyDescent="0.3">
      <c r="A1618">
        <v>1609</v>
      </c>
      <c r="B1618" s="1">
        <v>44207</v>
      </c>
      <c r="C1618" t="s">
        <v>180</v>
      </c>
      <c r="D1618" t="s">
        <v>495</v>
      </c>
      <c r="E1618" t="s">
        <v>113</v>
      </c>
      <c r="F1618" t="s">
        <v>85</v>
      </c>
      <c r="G1618" s="45">
        <v>1.1599999999999999</v>
      </c>
      <c r="H1618" s="196">
        <v>10</v>
      </c>
      <c r="I1618" s="196">
        <v>10</v>
      </c>
      <c r="J1618" s="196">
        <v>1.6</v>
      </c>
      <c r="K1618" s="196">
        <v>1292.72</v>
      </c>
      <c r="L1618" t="s">
        <v>77</v>
      </c>
      <c r="M1618" s="44"/>
      <c r="N1618" s="1"/>
      <c r="O1618"/>
      <c r="P1618"/>
      <c r="Q1618" s="44"/>
      <c r="R1618" s="1"/>
      <c r="S1618"/>
      <c r="T1618"/>
    </row>
    <row r="1619" spans="1:20" ht="14.4" x14ac:dyDescent="0.3">
      <c r="A1619">
        <v>1610</v>
      </c>
      <c r="B1619" s="1">
        <v>44207</v>
      </c>
      <c r="C1619" t="s">
        <v>180</v>
      </c>
      <c r="D1619" t="s">
        <v>495</v>
      </c>
      <c r="E1619" t="s">
        <v>94</v>
      </c>
      <c r="F1619" t="s">
        <v>93</v>
      </c>
      <c r="G1619" s="45">
        <v>1.2</v>
      </c>
      <c r="H1619" s="196">
        <v>7</v>
      </c>
      <c r="I1619" s="196">
        <v>1.4</v>
      </c>
      <c r="J1619" s="196">
        <v>-1.4</v>
      </c>
      <c r="K1619" s="196">
        <v>1291.32</v>
      </c>
      <c r="L1619" t="s">
        <v>77</v>
      </c>
      <c r="M1619" s="44"/>
      <c r="N1619" s="1"/>
      <c r="O1619"/>
      <c r="P1619"/>
      <c r="Q1619" s="44"/>
      <c r="R1619" s="1"/>
      <c r="S1619"/>
      <c r="T1619"/>
    </row>
    <row r="1620" spans="1:20" ht="14.4" x14ac:dyDescent="0.3">
      <c r="A1620">
        <v>1611</v>
      </c>
      <c r="B1620" s="1">
        <v>44207</v>
      </c>
      <c r="C1620" t="s">
        <v>180</v>
      </c>
      <c r="D1620" t="s">
        <v>495</v>
      </c>
      <c r="E1620" t="s">
        <v>113</v>
      </c>
      <c r="F1620" t="s">
        <v>85</v>
      </c>
      <c r="G1620" s="45">
        <v>1.1499999999999999</v>
      </c>
      <c r="H1620" s="196">
        <v>10</v>
      </c>
      <c r="I1620" s="196">
        <v>10</v>
      </c>
      <c r="J1620" s="196">
        <v>1.5</v>
      </c>
      <c r="K1620" s="196">
        <v>1292.82</v>
      </c>
      <c r="L1620" t="s">
        <v>77</v>
      </c>
      <c r="M1620" s="44"/>
      <c r="N1620" s="1"/>
      <c r="O1620"/>
      <c r="P1620"/>
      <c r="Q1620" s="44"/>
      <c r="R1620" s="1"/>
      <c r="S1620"/>
      <c r="T1620"/>
    </row>
    <row r="1621" spans="1:20" ht="14.4" x14ac:dyDescent="0.3">
      <c r="A1621">
        <v>1612</v>
      </c>
      <c r="B1621" s="1">
        <v>44207</v>
      </c>
      <c r="C1621" t="s">
        <v>180</v>
      </c>
      <c r="D1621" t="s">
        <v>495</v>
      </c>
      <c r="E1621" t="s">
        <v>113</v>
      </c>
      <c r="F1621" t="s">
        <v>85</v>
      </c>
      <c r="G1621" s="45">
        <v>1.34</v>
      </c>
      <c r="H1621" s="196">
        <v>70.63</v>
      </c>
      <c r="I1621" s="196">
        <v>70.63</v>
      </c>
      <c r="J1621" s="196">
        <v>24.01</v>
      </c>
      <c r="K1621" s="196">
        <v>1316.83</v>
      </c>
      <c r="L1621" t="s">
        <v>77</v>
      </c>
      <c r="M1621" s="44"/>
      <c r="N1621" s="1"/>
      <c r="O1621"/>
      <c r="P1621"/>
      <c r="Q1621" s="44"/>
      <c r="R1621" s="1"/>
      <c r="S1621"/>
      <c r="T1621"/>
    </row>
    <row r="1622" spans="1:20" ht="14.4" x14ac:dyDescent="0.3">
      <c r="A1622">
        <v>1613</v>
      </c>
      <c r="B1622" s="1">
        <v>44207</v>
      </c>
      <c r="C1622" t="s">
        <v>180</v>
      </c>
      <c r="D1622" t="s">
        <v>495</v>
      </c>
      <c r="E1622" t="s">
        <v>94</v>
      </c>
      <c r="F1622" t="s">
        <v>93</v>
      </c>
      <c r="G1622" s="45">
        <v>1.0900000000000001</v>
      </c>
      <c r="H1622" s="196">
        <v>10</v>
      </c>
      <c r="I1622" s="196">
        <v>0.9</v>
      </c>
      <c r="J1622" s="196">
        <v>-0.9</v>
      </c>
      <c r="K1622" s="196">
        <v>1315.93</v>
      </c>
      <c r="L1622" t="s">
        <v>77</v>
      </c>
      <c r="M1622" s="44"/>
      <c r="N1622" s="1"/>
      <c r="O1622"/>
      <c r="P1622"/>
      <c r="Q1622" s="44"/>
      <c r="R1622" s="1"/>
      <c r="S1622"/>
      <c r="T1622"/>
    </row>
    <row r="1623" spans="1:20" ht="14.4" x14ac:dyDescent="0.3">
      <c r="A1623">
        <v>1614</v>
      </c>
      <c r="B1623" s="1">
        <v>44207</v>
      </c>
      <c r="C1623" t="s">
        <v>180</v>
      </c>
      <c r="D1623" t="s">
        <v>495</v>
      </c>
      <c r="E1623" t="s">
        <v>94</v>
      </c>
      <c r="F1623" t="s">
        <v>93</v>
      </c>
      <c r="G1623" s="45">
        <v>1.1100000000000001</v>
      </c>
      <c r="H1623" s="196">
        <v>10</v>
      </c>
      <c r="I1623" s="196">
        <v>1.1000000000000001</v>
      </c>
      <c r="J1623" s="196">
        <v>-1.1000000000000001</v>
      </c>
      <c r="K1623" s="196">
        <v>1314.83</v>
      </c>
      <c r="L1623" t="s">
        <v>77</v>
      </c>
      <c r="M1623" s="44"/>
      <c r="N1623" s="1"/>
      <c r="O1623"/>
      <c r="P1623"/>
      <c r="Q1623" s="44"/>
      <c r="R1623" s="1"/>
      <c r="S1623"/>
      <c r="T1623"/>
    </row>
    <row r="1624" spans="1:20" ht="14.4" x14ac:dyDescent="0.3">
      <c r="A1624">
        <v>1615</v>
      </c>
      <c r="B1624" s="1">
        <v>44207</v>
      </c>
      <c r="C1624" t="s">
        <v>180</v>
      </c>
      <c r="D1624" t="s">
        <v>495</v>
      </c>
      <c r="E1624" t="s">
        <v>94</v>
      </c>
      <c r="F1624" t="s">
        <v>93</v>
      </c>
      <c r="G1624" s="45">
        <v>1.07</v>
      </c>
      <c r="H1624" s="196">
        <v>72.099999999999994</v>
      </c>
      <c r="I1624" s="196">
        <v>5.05</v>
      </c>
      <c r="J1624" s="196">
        <v>-5.05</v>
      </c>
      <c r="K1624" s="196">
        <v>1309.78</v>
      </c>
      <c r="L1624" t="s">
        <v>77</v>
      </c>
      <c r="M1624" s="44"/>
      <c r="N1624" s="1"/>
      <c r="O1624"/>
      <c r="P1624"/>
      <c r="Q1624" s="44"/>
      <c r="R1624" s="1"/>
      <c r="S1624"/>
      <c r="T1624"/>
    </row>
    <row r="1625" spans="1:20" ht="14.4" x14ac:dyDescent="0.3">
      <c r="A1625">
        <v>1616</v>
      </c>
      <c r="B1625" s="1">
        <v>44207</v>
      </c>
      <c r="C1625" t="s">
        <v>180</v>
      </c>
      <c r="D1625" t="s">
        <v>495</v>
      </c>
      <c r="E1625" t="s">
        <v>94</v>
      </c>
      <c r="F1625" t="s">
        <v>93</v>
      </c>
      <c r="G1625" s="45">
        <v>1.1000000000000001</v>
      </c>
      <c r="H1625" s="196">
        <v>7</v>
      </c>
      <c r="I1625" s="196">
        <v>0.7</v>
      </c>
      <c r="J1625" s="196">
        <v>-0.7</v>
      </c>
      <c r="K1625" s="196">
        <v>1309.08</v>
      </c>
      <c r="L1625" t="s">
        <v>77</v>
      </c>
      <c r="M1625" s="44"/>
      <c r="N1625" s="1"/>
      <c r="O1625"/>
      <c r="P1625"/>
      <c r="Q1625" s="44"/>
      <c r="R1625" s="1"/>
      <c r="S1625"/>
      <c r="T1625"/>
    </row>
    <row r="1626" spans="1:20" ht="14.4" x14ac:dyDescent="0.3">
      <c r="A1626">
        <v>1617</v>
      </c>
      <c r="B1626" s="1">
        <v>44207</v>
      </c>
      <c r="C1626" t="s">
        <v>180</v>
      </c>
      <c r="D1626" t="s">
        <v>495</v>
      </c>
      <c r="E1626" t="s">
        <v>113</v>
      </c>
      <c r="F1626" t="s">
        <v>85</v>
      </c>
      <c r="G1626" s="45">
        <v>1.33</v>
      </c>
      <c r="H1626" s="196">
        <v>29.37</v>
      </c>
      <c r="I1626" s="196">
        <v>29.37</v>
      </c>
      <c r="J1626" s="196">
        <v>9.69</v>
      </c>
      <c r="K1626" s="196">
        <v>1318.77</v>
      </c>
      <c r="L1626" t="s">
        <v>77</v>
      </c>
      <c r="M1626" s="44"/>
      <c r="N1626" s="1"/>
      <c r="O1626"/>
      <c r="P1626"/>
      <c r="Q1626" s="44"/>
      <c r="R1626" s="1"/>
      <c r="S1626"/>
      <c r="T1626"/>
    </row>
    <row r="1627" spans="1:20" ht="14.4" x14ac:dyDescent="0.3">
      <c r="A1627">
        <v>1618</v>
      </c>
      <c r="B1627" s="1">
        <v>44207</v>
      </c>
      <c r="C1627" t="s">
        <v>180</v>
      </c>
      <c r="D1627" t="s">
        <v>495</v>
      </c>
      <c r="E1627" t="s">
        <v>94</v>
      </c>
      <c r="F1627" t="s">
        <v>93</v>
      </c>
      <c r="G1627" s="45">
        <v>1.1499999999999999</v>
      </c>
      <c r="H1627" s="196">
        <v>7</v>
      </c>
      <c r="I1627" s="196">
        <v>1.05</v>
      </c>
      <c r="J1627" s="196">
        <v>-2.04</v>
      </c>
      <c r="K1627" s="196">
        <v>1316.73</v>
      </c>
      <c r="L1627" t="s">
        <v>77</v>
      </c>
      <c r="M1627" s="44"/>
      <c r="N1627" s="1"/>
      <c r="O1627"/>
      <c r="P1627"/>
      <c r="Q1627" s="44"/>
      <c r="R1627" s="1"/>
      <c r="S1627"/>
      <c r="T1627"/>
    </row>
    <row r="1628" spans="1:20" ht="14.4" x14ac:dyDescent="0.3">
      <c r="A1628">
        <v>1619</v>
      </c>
      <c r="B1628" s="1">
        <v>44207</v>
      </c>
      <c r="C1628" t="s">
        <v>281</v>
      </c>
      <c r="D1628" t="s">
        <v>496</v>
      </c>
      <c r="E1628" t="s">
        <v>507</v>
      </c>
      <c r="F1628" t="s">
        <v>85</v>
      </c>
      <c r="G1628" s="45">
        <v>7</v>
      </c>
      <c r="H1628" s="196">
        <v>7</v>
      </c>
      <c r="I1628" s="196">
        <v>7</v>
      </c>
      <c r="J1628" s="196">
        <v>-7</v>
      </c>
      <c r="K1628" s="196">
        <v>1309.73</v>
      </c>
      <c r="L1628" t="s">
        <v>67</v>
      </c>
      <c r="M1628" s="44"/>
      <c r="N1628" s="1"/>
      <c r="O1628"/>
      <c r="P1628"/>
      <c r="Q1628" s="44"/>
      <c r="R1628" s="1"/>
      <c r="S1628"/>
      <c r="T1628"/>
    </row>
    <row r="1629" spans="1:20" ht="14.4" x14ac:dyDescent="0.3">
      <c r="A1629">
        <v>1620</v>
      </c>
      <c r="B1629" s="1">
        <v>44207</v>
      </c>
      <c r="C1629" t="s">
        <v>281</v>
      </c>
      <c r="D1629" t="s">
        <v>496</v>
      </c>
      <c r="E1629" t="s">
        <v>436</v>
      </c>
      <c r="F1629" t="s">
        <v>93</v>
      </c>
      <c r="G1629" s="45">
        <v>1.48</v>
      </c>
      <c r="H1629" s="196">
        <v>20.83</v>
      </c>
      <c r="I1629" s="196">
        <v>10</v>
      </c>
      <c r="J1629" s="196">
        <v>-9.99</v>
      </c>
      <c r="K1629" s="196">
        <v>1299.74</v>
      </c>
      <c r="L1629" t="s">
        <v>67</v>
      </c>
      <c r="M1629" s="44"/>
      <c r="N1629" s="1"/>
      <c r="O1629"/>
      <c r="P1629"/>
      <c r="Q1629" s="44"/>
      <c r="R1629" s="1"/>
      <c r="S1629"/>
      <c r="T1629"/>
    </row>
    <row r="1630" spans="1:20" ht="14.4" x14ac:dyDescent="0.3">
      <c r="A1630">
        <v>1621</v>
      </c>
      <c r="B1630" s="1">
        <v>44207</v>
      </c>
      <c r="C1630" t="s">
        <v>281</v>
      </c>
      <c r="D1630" t="s">
        <v>496</v>
      </c>
      <c r="E1630" t="s">
        <v>436</v>
      </c>
      <c r="F1630" t="s">
        <v>93</v>
      </c>
      <c r="G1630" s="45">
        <v>2.36</v>
      </c>
      <c r="H1630" s="196">
        <v>73.53</v>
      </c>
      <c r="I1630" s="196">
        <v>100</v>
      </c>
      <c r="J1630" s="196">
        <v>-100</v>
      </c>
      <c r="K1630" s="196">
        <v>1199.74</v>
      </c>
      <c r="L1630" t="s">
        <v>67</v>
      </c>
      <c r="M1630" s="44"/>
      <c r="N1630" s="1"/>
      <c r="O1630"/>
      <c r="P1630"/>
      <c r="Q1630" s="44"/>
      <c r="R1630" s="1"/>
      <c r="S1630"/>
      <c r="T1630"/>
    </row>
    <row r="1631" spans="1:20" ht="14.4" x14ac:dyDescent="0.3">
      <c r="A1631">
        <v>1622</v>
      </c>
      <c r="B1631" s="1">
        <v>44207</v>
      </c>
      <c r="C1631" t="s">
        <v>281</v>
      </c>
      <c r="D1631" t="s">
        <v>496</v>
      </c>
      <c r="E1631" t="s">
        <v>436</v>
      </c>
      <c r="F1631" t="s">
        <v>93</v>
      </c>
      <c r="G1631" s="45">
        <v>1.1200000000000001</v>
      </c>
      <c r="H1631" s="196">
        <v>41.67</v>
      </c>
      <c r="I1631" s="196">
        <v>5</v>
      </c>
      <c r="J1631" s="196">
        <v>-5</v>
      </c>
      <c r="K1631" s="196">
        <v>1194.74</v>
      </c>
      <c r="L1631" t="s">
        <v>67</v>
      </c>
      <c r="M1631" s="44"/>
      <c r="N1631" s="1"/>
      <c r="O1631"/>
      <c r="P1631"/>
      <c r="Q1631" s="44"/>
      <c r="R1631" s="1"/>
      <c r="S1631"/>
      <c r="T1631"/>
    </row>
    <row r="1632" spans="1:20" ht="14.4" x14ac:dyDescent="0.3">
      <c r="A1632">
        <v>1623</v>
      </c>
      <c r="B1632" s="1">
        <v>44207</v>
      </c>
      <c r="C1632" t="s">
        <v>170</v>
      </c>
      <c r="D1632" t="s">
        <v>497</v>
      </c>
      <c r="E1632" t="s">
        <v>380</v>
      </c>
      <c r="F1632" t="s">
        <v>85</v>
      </c>
      <c r="G1632" s="45">
        <v>1.65</v>
      </c>
      <c r="H1632" s="196">
        <v>7</v>
      </c>
      <c r="I1632" s="196">
        <v>7</v>
      </c>
      <c r="J1632" s="196">
        <v>4.37</v>
      </c>
      <c r="K1632" s="196">
        <v>1199.1099999999999</v>
      </c>
      <c r="L1632" t="s">
        <v>174</v>
      </c>
      <c r="M1632" s="44"/>
      <c r="N1632" s="1"/>
      <c r="O1632"/>
      <c r="P1632"/>
      <c r="Q1632" s="44"/>
      <c r="R1632" s="1"/>
      <c r="S1632"/>
      <c r="T1632"/>
    </row>
    <row r="1633" spans="1:20" ht="14.4" x14ac:dyDescent="0.3">
      <c r="A1633">
        <v>1624</v>
      </c>
      <c r="B1633" s="1">
        <v>44207</v>
      </c>
      <c r="C1633" t="s">
        <v>170</v>
      </c>
      <c r="D1633" t="s">
        <v>497</v>
      </c>
      <c r="E1633" t="s">
        <v>95</v>
      </c>
      <c r="F1633" t="s">
        <v>85</v>
      </c>
      <c r="G1633" s="45">
        <v>1.05</v>
      </c>
      <c r="H1633" s="196">
        <v>20</v>
      </c>
      <c r="I1633" s="196">
        <v>20</v>
      </c>
      <c r="J1633" s="196">
        <v>-20</v>
      </c>
      <c r="K1633" s="196">
        <v>1179.1099999999999</v>
      </c>
      <c r="L1633" t="s">
        <v>60</v>
      </c>
      <c r="M1633" s="44"/>
      <c r="N1633" s="1"/>
      <c r="O1633"/>
      <c r="P1633"/>
      <c r="Q1633" s="44"/>
      <c r="R1633" s="1"/>
      <c r="S1633"/>
      <c r="T1633"/>
    </row>
    <row r="1634" spans="1:20" ht="14.4" x14ac:dyDescent="0.3">
      <c r="A1634">
        <v>1625</v>
      </c>
      <c r="B1634" s="1">
        <v>44207</v>
      </c>
      <c r="C1634" t="s">
        <v>170</v>
      </c>
      <c r="D1634" t="s">
        <v>497</v>
      </c>
      <c r="E1634" t="s">
        <v>95</v>
      </c>
      <c r="F1634" t="s">
        <v>85</v>
      </c>
      <c r="G1634" s="45">
        <v>1.2</v>
      </c>
      <c r="H1634" s="196">
        <v>7</v>
      </c>
      <c r="I1634" s="196">
        <v>7</v>
      </c>
      <c r="J1634" s="196">
        <v>-7</v>
      </c>
      <c r="K1634" s="196">
        <v>1172.1099999999999</v>
      </c>
      <c r="L1634" t="s">
        <v>60</v>
      </c>
      <c r="M1634" s="44"/>
      <c r="N1634" s="1"/>
      <c r="O1634"/>
      <c r="P1634"/>
      <c r="Q1634" s="44"/>
      <c r="R1634" s="1"/>
      <c r="S1634"/>
      <c r="T1634"/>
    </row>
    <row r="1635" spans="1:20" ht="14.4" x14ac:dyDescent="0.3">
      <c r="A1635">
        <v>1626</v>
      </c>
      <c r="B1635" s="1">
        <v>44207</v>
      </c>
      <c r="C1635" t="s">
        <v>170</v>
      </c>
      <c r="D1635" t="s">
        <v>497</v>
      </c>
      <c r="E1635" t="s">
        <v>95</v>
      </c>
      <c r="F1635" t="s">
        <v>85</v>
      </c>
      <c r="G1635" s="45">
        <v>1.22</v>
      </c>
      <c r="H1635" s="196">
        <v>7</v>
      </c>
      <c r="I1635" s="196">
        <v>7</v>
      </c>
      <c r="J1635" s="196">
        <v>-7</v>
      </c>
      <c r="K1635" s="196">
        <v>1165.1099999999999</v>
      </c>
      <c r="L1635" t="s">
        <v>60</v>
      </c>
      <c r="M1635" s="44"/>
      <c r="N1635" s="1"/>
      <c r="O1635"/>
      <c r="P1635"/>
      <c r="Q1635" s="44"/>
      <c r="R1635" s="1"/>
      <c r="S1635"/>
      <c r="T1635"/>
    </row>
    <row r="1636" spans="1:20" ht="14.4" x14ac:dyDescent="0.3">
      <c r="A1636">
        <v>1627</v>
      </c>
      <c r="B1636" s="1">
        <v>44207</v>
      </c>
      <c r="C1636" t="s">
        <v>170</v>
      </c>
      <c r="D1636" t="s">
        <v>497</v>
      </c>
      <c r="E1636" t="s">
        <v>173</v>
      </c>
      <c r="F1636" t="s">
        <v>85</v>
      </c>
      <c r="G1636" s="45">
        <v>1.42</v>
      </c>
      <c r="H1636" s="196">
        <v>50</v>
      </c>
      <c r="I1636" s="196">
        <v>50</v>
      </c>
      <c r="J1636" s="196">
        <v>-50</v>
      </c>
      <c r="K1636" s="196">
        <v>1115.1099999999999</v>
      </c>
      <c r="L1636" t="s">
        <v>79</v>
      </c>
      <c r="M1636" s="44"/>
      <c r="N1636" s="1"/>
      <c r="O1636"/>
      <c r="P1636"/>
      <c r="Q1636" s="44"/>
      <c r="R1636" s="1"/>
      <c r="S1636"/>
      <c r="T1636"/>
    </row>
    <row r="1637" spans="1:20" ht="14.4" x14ac:dyDescent="0.3">
      <c r="A1637">
        <v>1628</v>
      </c>
      <c r="B1637" s="1">
        <v>44207</v>
      </c>
      <c r="C1637" t="s">
        <v>170</v>
      </c>
      <c r="D1637" t="s">
        <v>497</v>
      </c>
      <c r="E1637" t="s">
        <v>508</v>
      </c>
      <c r="F1637" t="s">
        <v>93</v>
      </c>
      <c r="G1637" s="45">
        <v>1.1399999999999999</v>
      </c>
      <c r="H1637" s="196">
        <v>181.2</v>
      </c>
      <c r="I1637" s="196">
        <v>25.37</v>
      </c>
      <c r="J1637" s="196">
        <v>-25.37</v>
      </c>
      <c r="K1637" s="196">
        <v>1089.74</v>
      </c>
      <c r="L1637" t="s">
        <v>67</v>
      </c>
      <c r="M1637" s="44"/>
      <c r="N1637" s="1"/>
      <c r="O1637"/>
      <c r="P1637"/>
      <c r="Q1637" s="44"/>
      <c r="R1637" s="1"/>
      <c r="S1637"/>
      <c r="T1637"/>
    </row>
    <row r="1638" spans="1:20" ht="14.4" x14ac:dyDescent="0.3">
      <c r="A1638">
        <v>1629</v>
      </c>
      <c r="B1638" s="1">
        <v>44207</v>
      </c>
      <c r="C1638" t="s">
        <v>170</v>
      </c>
      <c r="D1638" t="s">
        <v>497</v>
      </c>
      <c r="E1638" t="s">
        <v>436</v>
      </c>
      <c r="F1638" t="s">
        <v>93</v>
      </c>
      <c r="G1638" s="45">
        <v>3.9</v>
      </c>
      <c r="H1638" s="196">
        <v>20</v>
      </c>
      <c r="I1638" s="196">
        <v>58</v>
      </c>
      <c r="J1638" s="196">
        <v>20</v>
      </c>
      <c r="K1638" s="196">
        <v>1109.74</v>
      </c>
      <c r="L1638" t="s">
        <v>67</v>
      </c>
      <c r="M1638" s="44"/>
      <c r="N1638" s="1"/>
      <c r="O1638"/>
      <c r="P1638"/>
      <c r="Q1638" s="44"/>
      <c r="R1638" s="1"/>
      <c r="S1638"/>
      <c r="T1638"/>
    </row>
    <row r="1639" spans="1:20" ht="14.4" x14ac:dyDescent="0.3">
      <c r="A1639">
        <v>1630</v>
      </c>
      <c r="B1639" s="1">
        <v>44207</v>
      </c>
      <c r="C1639" t="s">
        <v>170</v>
      </c>
      <c r="D1639" t="s">
        <v>497</v>
      </c>
      <c r="E1639" t="s">
        <v>436</v>
      </c>
      <c r="F1639" t="s">
        <v>93</v>
      </c>
      <c r="G1639" s="45">
        <v>4.5</v>
      </c>
      <c r="H1639" s="196">
        <v>28.57</v>
      </c>
      <c r="I1639" s="196">
        <v>100</v>
      </c>
      <c r="J1639" s="196">
        <v>27.64</v>
      </c>
      <c r="K1639" s="196">
        <v>1137.3800000000001</v>
      </c>
      <c r="L1639" t="s">
        <v>67</v>
      </c>
      <c r="M1639" s="44"/>
      <c r="N1639" s="1"/>
      <c r="O1639"/>
      <c r="P1639"/>
      <c r="Q1639" s="44"/>
      <c r="R1639" s="1"/>
      <c r="S1639"/>
      <c r="T1639"/>
    </row>
    <row r="1640" spans="1:20" ht="14.4" x14ac:dyDescent="0.3">
      <c r="A1640">
        <v>1631</v>
      </c>
      <c r="B1640" s="1">
        <v>44207</v>
      </c>
      <c r="C1640" t="s">
        <v>154</v>
      </c>
      <c r="D1640" t="s">
        <v>498</v>
      </c>
      <c r="E1640" t="s">
        <v>509</v>
      </c>
      <c r="F1640" t="s">
        <v>85</v>
      </c>
      <c r="G1640" s="45">
        <v>5.3</v>
      </c>
      <c r="H1640" s="196">
        <v>7</v>
      </c>
      <c r="I1640" s="196">
        <v>7</v>
      </c>
      <c r="J1640" s="196">
        <v>-7</v>
      </c>
      <c r="K1640" s="196">
        <v>1130.3800000000001</v>
      </c>
      <c r="L1640" t="s">
        <v>156</v>
      </c>
      <c r="M1640" s="44"/>
      <c r="N1640" s="1"/>
      <c r="O1640"/>
      <c r="P1640"/>
      <c r="Q1640" s="44"/>
      <c r="R1640" s="1"/>
      <c r="S1640"/>
      <c r="T1640"/>
    </row>
    <row r="1641" spans="1:20" ht="14.4" x14ac:dyDescent="0.3">
      <c r="A1641">
        <v>1632</v>
      </c>
      <c r="B1641" s="1">
        <v>44207</v>
      </c>
      <c r="C1641" t="s">
        <v>154</v>
      </c>
      <c r="D1641" t="s">
        <v>498</v>
      </c>
      <c r="E1641" t="s">
        <v>436</v>
      </c>
      <c r="F1641" t="s">
        <v>93</v>
      </c>
      <c r="G1641" s="45">
        <v>2.3199999999999998</v>
      </c>
      <c r="H1641" s="196">
        <v>75.760000000000005</v>
      </c>
      <c r="I1641" s="196">
        <v>100</v>
      </c>
      <c r="J1641" s="196">
        <v>75.760000000000005</v>
      </c>
      <c r="K1641" s="196">
        <v>1206.1400000000001</v>
      </c>
      <c r="L1641" t="s">
        <v>67</v>
      </c>
      <c r="M1641" s="44"/>
      <c r="N1641" s="1"/>
      <c r="O1641"/>
      <c r="P1641"/>
      <c r="Q1641" s="44"/>
      <c r="R1641" s="1"/>
      <c r="S1641"/>
      <c r="T1641"/>
    </row>
    <row r="1642" spans="1:20" ht="14.4" x14ac:dyDescent="0.3">
      <c r="A1642">
        <v>1633</v>
      </c>
      <c r="B1642" s="1">
        <v>44207</v>
      </c>
      <c r="C1642" t="s">
        <v>154</v>
      </c>
      <c r="D1642" t="s">
        <v>498</v>
      </c>
      <c r="E1642" t="s">
        <v>437</v>
      </c>
      <c r="F1642" t="s">
        <v>85</v>
      </c>
      <c r="G1642" s="45">
        <v>14</v>
      </c>
      <c r="H1642" s="196">
        <v>20</v>
      </c>
      <c r="I1642" s="196">
        <v>20</v>
      </c>
      <c r="J1642" s="196">
        <v>-20</v>
      </c>
      <c r="K1642" s="196">
        <v>1186.1400000000001</v>
      </c>
      <c r="L1642" t="s">
        <v>67</v>
      </c>
      <c r="M1642" s="44"/>
      <c r="N1642" s="1"/>
      <c r="O1642"/>
      <c r="P1642"/>
      <c r="Q1642" s="44"/>
      <c r="R1642" s="1"/>
      <c r="S1642"/>
      <c r="T1642"/>
    </row>
    <row r="1643" spans="1:20" ht="14.4" x14ac:dyDescent="0.3">
      <c r="A1643">
        <v>1634</v>
      </c>
      <c r="B1643" s="1">
        <v>44207</v>
      </c>
      <c r="C1643" t="s">
        <v>154</v>
      </c>
      <c r="D1643" t="s">
        <v>498</v>
      </c>
      <c r="E1643" t="s">
        <v>436</v>
      </c>
      <c r="F1643" t="s">
        <v>93</v>
      </c>
      <c r="G1643" s="45">
        <v>4.0999999999999996</v>
      </c>
      <c r="H1643" s="196">
        <v>32.26</v>
      </c>
      <c r="I1643" s="196">
        <v>100.01</v>
      </c>
      <c r="J1643" s="196">
        <v>28.74</v>
      </c>
      <c r="K1643" s="196">
        <v>1214.8800000000001</v>
      </c>
      <c r="L1643" t="s">
        <v>67</v>
      </c>
      <c r="M1643" s="44"/>
      <c r="N1643" s="1"/>
      <c r="O1643"/>
      <c r="P1643"/>
      <c r="Q1643" s="44"/>
      <c r="R1643" s="1"/>
      <c r="S1643"/>
      <c r="T1643"/>
    </row>
    <row r="1644" spans="1:20" ht="14.4" x14ac:dyDescent="0.3">
      <c r="A1644">
        <v>1635</v>
      </c>
      <c r="B1644" s="1">
        <v>44207</v>
      </c>
      <c r="C1644" t="s">
        <v>154</v>
      </c>
      <c r="D1644" t="s">
        <v>498</v>
      </c>
      <c r="E1644" t="s">
        <v>112</v>
      </c>
      <c r="F1644" t="s">
        <v>93</v>
      </c>
      <c r="G1644" s="45">
        <v>1.1100000000000001</v>
      </c>
      <c r="H1644" s="196">
        <v>90.91</v>
      </c>
      <c r="I1644" s="196">
        <v>10</v>
      </c>
      <c r="J1644" s="196">
        <v>-9.84</v>
      </c>
      <c r="K1644" s="196">
        <v>1205.04</v>
      </c>
      <c r="L1644" t="s">
        <v>75</v>
      </c>
      <c r="M1644" s="44"/>
      <c r="N1644" s="1"/>
      <c r="O1644"/>
      <c r="P1644"/>
      <c r="Q1644" s="44"/>
      <c r="R1644" s="1"/>
      <c r="S1644"/>
      <c r="T1644"/>
    </row>
    <row r="1645" spans="1:20" ht="14.4" x14ac:dyDescent="0.3">
      <c r="A1645">
        <v>1636</v>
      </c>
      <c r="B1645" s="1">
        <v>44207</v>
      </c>
      <c r="C1645" t="s">
        <v>281</v>
      </c>
      <c r="D1645" t="s">
        <v>499</v>
      </c>
      <c r="E1645" t="s">
        <v>439</v>
      </c>
      <c r="F1645" t="s">
        <v>85</v>
      </c>
      <c r="G1645" s="45">
        <v>7</v>
      </c>
      <c r="H1645" s="196">
        <v>36.729999999999997</v>
      </c>
      <c r="I1645" s="196">
        <v>36.729999999999997</v>
      </c>
      <c r="J1645" s="196">
        <v>-36.729999999999997</v>
      </c>
      <c r="K1645" s="196">
        <v>1168.31</v>
      </c>
      <c r="L1645" t="s">
        <v>67</v>
      </c>
      <c r="M1645" s="44"/>
      <c r="N1645" s="1"/>
      <c r="O1645"/>
      <c r="P1645"/>
      <c r="Q1645" s="44"/>
      <c r="R1645" s="1"/>
      <c r="S1645"/>
      <c r="T1645"/>
    </row>
    <row r="1646" spans="1:20" ht="14.4" x14ac:dyDescent="0.3">
      <c r="A1646">
        <v>1637</v>
      </c>
      <c r="B1646" s="1">
        <v>44207</v>
      </c>
      <c r="C1646" t="s">
        <v>281</v>
      </c>
      <c r="D1646" t="s">
        <v>499</v>
      </c>
      <c r="E1646" t="s">
        <v>436</v>
      </c>
      <c r="F1646" t="s">
        <v>93</v>
      </c>
      <c r="G1646" s="45">
        <v>4.5</v>
      </c>
      <c r="H1646" s="196">
        <v>57.14</v>
      </c>
      <c r="I1646" s="196">
        <v>199.99</v>
      </c>
      <c r="J1646" s="196">
        <v>56.32</v>
      </c>
      <c r="K1646" s="196">
        <v>1224.6300000000001</v>
      </c>
      <c r="L1646" t="s">
        <v>67</v>
      </c>
      <c r="M1646" s="44"/>
      <c r="N1646" s="1"/>
      <c r="O1646"/>
      <c r="P1646"/>
      <c r="Q1646" s="44"/>
      <c r="R1646" s="1"/>
      <c r="S1646"/>
      <c r="T1646"/>
    </row>
    <row r="1647" spans="1:20" ht="14.4" x14ac:dyDescent="0.3">
      <c r="A1647">
        <v>1638</v>
      </c>
      <c r="B1647" s="1">
        <v>44207</v>
      </c>
      <c r="C1647" t="s">
        <v>487</v>
      </c>
      <c r="D1647" t="s">
        <v>500</v>
      </c>
      <c r="E1647" t="s">
        <v>436</v>
      </c>
      <c r="F1647" t="s">
        <v>93</v>
      </c>
      <c r="G1647" s="45">
        <v>4.4000000000000004</v>
      </c>
      <c r="H1647" s="196">
        <v>29.41</v>
      </c>
      <c r="I1647" s="196">
        <v>99.99</v>
      </c>
      <c r="J1647" s="196">
        <v>29.41</v>
      </c>
      <c r="K1647" s="196">
        <v>1254.04</v>
      </c>
      <c r="L1647" t="s">
        <v>67</v>
      </c>
      <c r="M1647" s="44"/>
      <c r="N1647" s="1"/>
      <c r="O1647"/>
      <c r="P1647"/>
      <c r="Q1647" s="44"/>
      <c r="R1647" s="1"/>
      <c r="S1647"/>
      <c r="T1647"/>
    </row>
    <row r="1648" spans="1:20" ht="14.4" x14ac:dyDescent="0.3">
      <c r="A1648">
        <v>1639</v>
      </c>
      <c r="B1648" s="1">
        <v>44207</v>
      </c>
      <c r="C1648" t="s">
        <v>487</v>
      </c>
      <c r="D1648" t="s">
        <v>500</v>
      </c>
      <c r="E1648" t="s">
        <v>439</v>
      </c>
      <c r="F1648" t="s">
        <v>85</v>
      </c>
      <c r="G1648" s="45">
        <v>5.2</v>
      </c>
      <c r="H1648" s="196">
        <v>38.68</v>
      </c>
      <c r="I1648" s="196">
        <v>38.68</v>
      </c>
      <c r="J1648" s="196">
        <v>-38.68</v>
      </c>
      <c r="K1648" s="196">
        <v>1215.3599999999999</v>
      </c>
      <c r="L1648" t="s">
        <v>67</v>
      </c>
      <c r="M1648" s="44"/>
      <c r="N1648" s="1"/>
      <c r="O1648"/>
      <c r="P1648"/>
      <c r="Q1648" s="44"/>
      <c r="R1648" s="1"/>
      <c r="S1648"/>
      <c r="T1648"/>
    </row>
    <row r="1649" spans="1:20" ht="14.4" x14ac:dyDescent="0.3">
      <c r="A1649">
        <v>1640</v>
      </c>
      <c r="B1649" s="1">
        <v>44207</v>
      </c>
      <c r="C1649" t="s">
        <v>487</v>
      </c>
      <c r="D1649" t="s">
        <v>500</v>
      </c>
      <c r="E1649" t="s">
        <v>436</v>
      </c>
      <c r="F1649" t="s">
        <v>93</v>
      </c>
      <c r="G1649" s="45">
        <v>3.3</v>
      </c>
      <c r="H1649" s="196">
        <v>21.74</v>
      </c>
      <c r="I1649" s="196">
        <v>50</v>
      </c>
      <c r="J1649" s="196">
        <v>21.24</v>
      </c>
      <c r="K1649" s="196">
        <v>1236.5999999999999</v>
      </c>
      <c r="L1649" t="s">
        <v>67</v>
      </c>
      <c r="M1649" s="44"/>
      <c r="N1649" s="1"/>
      <c r="O1649"/>
      <c r="P1649"/>
      <c r="Q1649" s="44"/>
      <c r="R1649" s="1"/>
      <c r="S1649"/>
      <c r="T1649"/>
    </row>
    <row r="1650" spans="1:20" ht="14.4" x14ac:dyDescent="0.3">
      <c r="A1650">
        <v>1641</v>
      </c>
      <c r="B1650" s="1">
        <v>44207</v>
      </c>
      <c r="C1650" t="s">
        <v>169</v>
      </c>
      <c r="D1650" t="s">
        <v>501</v>
      </c>
      <c r="E1650" t="s">
        <v>439</v>
      </c>
      <c r="F1650" t="s">
        <v>85</v>
      </c>
      <c r="G1650" s="45">
        <v>4.5999999999999996</v>
      </c>
      <c r="H1650" s="196">
        <v>31.85</v>
      </c>
      <c r="I1650" s="196">
        <v>31.85</v>
      </c>
      <c r="J1650" s="196">
        <v>114.66</v>
      </c>
      <c r="K1650" s="196">
        <v>1351.26</v>
      </c>
      <c r="L1650" t="s">
        <v>67</v>
      </c>
      <c r="M1650" s="44"/>
      <c r="N1650" s="1"/>
      <c r="O1650"/>
      <c r="P1650"/>
      <c r="Q1650" s="44"/>
      <c r="R1650" s="1"/>
      <c r="S1650"/>
      <c r="T1650"/>
    </row>
    <row r="1651" spans="1:20" ht="14.4" x14ac:dyDescent="0.3">
      <c r="A1651">
        <v>1642</v>
      </c>
      <c r="B1651" s="1">
        <v>44207</v>
      </c>
      <c r="C1651" t="s">
        <v>169</v>
      </c>
      <c r="D1651" t="s">
        <v>501</v>
      </c>
      <c r="E1651" t="s">
        <v>436</v>
      </c>
      <c r="F1651" t="s">
        <v>93</v>
      </c>
      <c r="G1651" s="45">
        <v>3.15</v>
      </c>
      <c r="H1651" s="196">
        <v>46.51</v>
      </c>
      <c r="I1651" s="196">
        <v>100</v>
      </c>
      <c r="J1651" s="196">
        <v>-100.59</v>
      </c>
      <c r="K1651" s="196">
        <v>1250.67</v>
      </c>
      <c r="L1651" t="s">
        <v>67</v>
      </c>
      <c r="M1651" s="44"/>
      <c r="N1651" s="1"/>
      <c r="O1651"/>
      <c r="P1651"/>
      <c r="Q1651" s="44"/>
      <c r="R1651" s="1"/>
      <c r="S1651"/>
      <c r="T1651"/>
    </row>
    <row r="1652" spans="1:20" ht="14.4" x14ac:dyDescent="0.3">
      <c r="A1652">
        <v>1643</v>
      </c>
      <c r="B1652" s="1">
        <v>44207</v>
      </c>
      <c r="C1652" t="s">
        <v>415</v>
      </c>
      <c r="D1652" t="s">
        <v>502</v>
      </c>
      <c r="E1652" t="s">
        <v>439</v>
      </c>
      <c r="F1652" t="s">
        <v>85</v>
      </c>
      <c r="G1652" s="45">
        <v>3.8</v>
      </c>
      <c r="H1652" s="196">
        <v>36.43</v>
      </c>
      <c r="I1652" s="196">
        <v>36.43</v>
      </c>
      <c r="J1652" s="196">
        <v>-36.43</v>
      </c>
      <c r="K1652" s="196">
        <v>1214.24</v>
      </c>
      <c r="L1652" t="s">
        <v>67</v>
      </c>
      <c r="M1652" s="44"/>
      <c r="N1652" s="1"/>
      <c r="O1652"/>
      <c r="P1652"/>
      <c r="Q1652" s="44"/>
      <c r="R1652" s="1"/>
      <c r="S1652"/>
      <c r="T1652"/>
    </row>
    <row r="1653" spans="1:20" ht="14.4" x14ac:dyDescent="0.3">
      <c r="A1653">
        <v>1644</v>
      </c>
      <c r="B1653" s="1">
        <v>44207</v>
      </c>
      <c r="C1653" t="s">
        <v>415</v>
      </c>
      <c r="D1653" t="s">
        <v>502</v>
      </c>
      <c r="E1653" t="s">
        <v>436</v>
      </c>
      <c r="F1653" t="s">
        <v>93</v>
      </c>
      <c r="G1653" s="45">
        <v>3.6</v>
      </c>
      <c r="H1653" s="196">
        <v>38.46</v>
      </c>
      <c r="I1653" s="196">
        <v>100</v>
      </c>
      <c r="J1653" s="196">
        <v>38.380000000000003</v>
      </c>
      <c r="K1653" s="196">
        <v>1252.6199999999999</v>
      </c>
      <c r="L1653" t="s">
        <v>67</v>
      </c>
      <c r="M1653" s="44"/>
      <c r="N1653" s="1"/>
      <c r="O1653"/>
      <c r="P1653"/>
      <c r="Q1653" s="44"/>
      <c r="R1653" s="1"/>
      <c r="S1653"/>
      <c r="T1653"/>
    </row>
    <row r="1654" spans="1:20" ht="14.4" x14ac:dyDescent="0.3">
      <c r="A1654">
        <v>1645</v>
      </c>
      <c r="B1654" s="1">
        <v>44207</v>
      </c>
      <c r="C1654" t="s">
        <v>415</v>
      </c>
      <c r="D1654" t="s">
        <v>502</v>
      </c>
      <c r="E1654" t="s">
        <v>144</v>
      </c>
      <c r="F1654" t="s">
        <v>93</v>
      </c>
      <c r="G1654" s="45">
        <v>1.1299999999999999</v>
      </c>
      <c r="H1654" s="196">
        <v>53.85</v>
      </c>
      <c r="I1654" s="196">
        <v>7</v>
      </c>
      <c r="J1654" s="196">
        <v>-7</v>
      </c>
      <c r="K1654" s="196">
        <v>1245.6199999999999</v>
      </c>
      <c r="L1654" t="s">
        <v>73</v>
      </c>
      <c r="M1654" s="44"/>
      <c r="N1654" s="1"/>
      <c r="O1654"/>
      <c r="P1654"/>
      <c r="Q1654" s="44"/>
      <c r="R1654" s="1"/>
      <c r="S1654"/>
      <c r="T1654"/>
    </row>
    <row r="1655" spans="1:20" ht="14.4" x14ac:dyDescent="0.3">
      <c r="A1655">
        <v>1646</v>
      </c>
      <c r="B1655" s="1">
        <v>44207</v>
      </c>
      <c r="C1655" t="s">
        <v>415</v>
      </c>
      <c r="D1655" t="s">
        <v>502</v>
      </c>
      <c r="E1655" t="s">
        <v>112</v>
      </c>
      <c r="F1655" t="s">
        <v>93</v>
      </c>
      <c r="G1655" s="45">
        <v>1.1100000000000001</v>
      </c>
      <c r="H1655" s="196">
        <v>45.45</v>
      </c>
      <c r="I1655" s="196">
        <v>5</v>
      </c>
      <c r="J1655" s="196">
        <v>-5</v>
      </c>
      <c r="K1655" s="196">
        <v>1240.6199999999999</v>
      </c>
      <c r="L1655" t="s">
        <v>75</v>
      </c>
      <c r="M1655" s="44"/>
      <c r="N1655" s="1"/>
      <c r="O1655"/>
      <c r="P1655"/>
      <c r="Q1655" s="44"/>
      <c r="R1655" s="1"/>
      <c r="S1655"/>
      <c r="T1655"/>
    </row>
    <row r="1656" spans="1:20" ht="14.4" x14ac:dyDescent="0.3">
      <c r="A1656">
        <v>1647</v>
      </c>
      <c r="B1656" s="1">
        <v>44207</v>
      </c>
      <c r="C1656" t="s">
        <v>415</v>
      </c>
      <c r="D1656" t="s">
        <v>502</v>
      </c>
      <c r="E1656" t="s">
        <v>145</v>
      </c>
      <c r="F1656" t="s">
        <v>85</v>
      </c>
      <c r="G1656" s="45">
        <v>2.67</v>
      </c>
      <c r="H1656" s="196">
        <v>100</v>
      </c>
      <c r="I1656" s="196">
        <v>100</v>
      </c>
      <c r="J1656" s="196">
        <v>-100</v>
      </c>
      <c r="K1656" s="196">
        <v>1140.6199999999999</v>
      </c>
      <c r="L1656" t="s">
        <v>57</v>
      </c>
      <c r="M1656" s="44"/>
      <c r="N1656" s="1"/>
      <c r="O1656"/>
      <c r="P1656"/>
      <c r="Q1656" s="44"/>
      <c r="R1656" s="1"/>
      <c r="S1656"/>
      <c r="T1656"/>
    </row>
    <row r="1657" spans="1:20" ht="14.4" x14ac:dyDescent="0.3">
      <c r="A1657">
        <v>1648</v>
      </c>
      <c r="B1657" s="1">
        <v>44207</v>
      </c>
      <c r="C1657" t="s">
        <v>163</v>
      </c>
      <c r="D1657" t="s">
        <v>503</v>
      </c>
      <c r="E1657" t="s">
        <v>144</v>
      </c>
      <c r="F1657" t="s">
        <v>93</v>
      </c>
      <c r="G1657" s="45">
        <v>1.05</v>
      </c>
      <c r="H1657" s="196">
        <v>20</v>
      </c>
      <c r="I1657" s="196">
        <v>1</v>
      </c>
      <c r="J1657" s="196">
        <v>-1</v>
      </c>
      <c r="K1657" s="196">
        <v>1139.6199999999999</v>
      </c>
      <c r="L1657" t="s">
        <v>142</v>
      </c>
      <c r="M1657" s="44"/>
      <c r="N1657" s="1"/>
      <c r="O1657"/>
      <c r="P1657"/>
      <c r="Q1657" s="44"/>
      <c r="R1657" s="1"/>
      <c r="S1657"/>
      <c r="T1657"/>
    </row>
    <row r="1658" spans="1:20" ht="14.4" x14ac:dyDescent="0.3">
      <c r="A1658">
        <v>1649</v>
      </c>
      <c r="B1658" s="1">
        <v>44207</v>
      </c>
      <c r="C1658" t="s">
        <v>163</v>
      </c>
      <c r="D1658" t="s">
        <v>503</v>
      </c>
      <c r="E1658" t="s">
        <v>96</v>
      </c>
      <c r="F1658" t="s">
        <v>85</v>
      </c>
      <c r="G1658" s="45">
        <v>4.3</v>
      </c>
      <c r="H1658" s="196">
        <v>7</v>
      </c>
      <c r="I1658" s="196">
        <v>7</v>
      </c>
      <c r="J1658" s="196">
        <v>-7</v>
      </c>
      <c r="K1658" s="196">
        <v>1132.6199999999999</v>
      </c>
      <c r="L1658" t="s">
        <v>142</v>
      </c>
      <c r="M1658" s="44"/>
      <c r="N1658" s="1"/>
      <c r="O1658"/>
      <c r="P1658"/>
      <c r="Q1658" s="44"/>
      <c r="R1658" s="1"/>
      <c r="S1658"/>
      <c r="T1658"/>
    </row>
    <row r="1659" spans="1:20" ht="14.4" x14ac:dyDescent="0.3">
      <c r="A1659">
        <v>1650</v>
      </c>
      <c r="B1659" s="1">
        <v>44207</v>
      </c>
      <c r="C1659" t="s">
        <v>163</v>
      </c>
      <c r="D1659" t="s">
        <v>503</v>
      </c>
      <c r="E1659" t="s">
        <v>380</v>
      </c>
      <c r="F1659" t="s">
        <v>85</v>
      </c>
      <c r="G1659" s="45">
        <v>3.05</v>
      </c>
      <c r="H1659" s="196">
        <v>20</v>
      </c>
      <c r="I1659" s="196">
        <v>20</v>
      </c>
      <c r="J1659" s="196">
        <v>-20</v>
      </c>
      <c r="K1659" s="196">
        <v>1112.6199999999999</v>
      </c>
      <c r="L1659" t="s">
        <v>174</v>
      </c>
      <c r="M1659" s="44"/>
      <c r="N1659" s="1"/>
      <c r="O1659"/>
      <c r="P1659"/>
      <c r="Q1659" s="44"/>
      <c r="R1659" s="1"/>
      <c r="S1659"/>
      <c r="T1659"/>
    </row>
    <row r="1660" spans="1:20" ht="14.4" x14ac:dyDescent="0.3">
      <c r="A1660">
        <v>1651</v>
      </c>
      <c r="B1660" s="1">
        <v>44207</v>
      </c>
      <c r="C1660" t="s">
        <v>163</v>
      </c>
      <c r="D1660" t="s">
        <v>503</v>
      </c>
      <c r="E1660" t="s">
        <v>380</v>
      </c>
      <c r="F1660" t="s">
        <v>85</v>
      </c>
      <c r="G1660" s="45">
        <v>1.96</v>
      </c>
      <c r="H1660" s="196">
        <v>100</v>
      </c>
      <c r="I1660" s="196">
        <v>100</v>
      </c>
      <c r="J1660" s="196">
        <v>-100</v>
      </c>
      <c r="K1660" s="196">
        <v>1012.62</v>
      </c>
      <c r="L1660" t="s">
        <v>174</v>
      </c>
      <c r="M1660" s="44"/>
      <c r="N1660" s="1"/>
      <c r="O1660"/>
      <c r="P1660"/>
      <c r="Q1660" s="44"/>
      <c r="R1660" s="1"/>
      <c r="S1660"/>
      <c r="T1660"/>
    </row>
    <row r="1661" spans="1:20" ht="14.4" x14ac:dyDescent="0.3">
      <c r="A1661">
        <v>1652</v>
      </c>
      <c r="B1661" s="1">
        <v>44207</v>
      </c>
      <c r="C1661" t="s">
        <v>163</v>
      </c>
      <c r="D1661" t="s">
        <v>503</v>
      </c>
      <c r="E1661" t="s">
        <v>99</v>
      </c>
      <c r="F1661" t="s">
        <v>85</v>
      </c>
      <c r="G1661" s="45">
        <v>19.5</v>
      </c>
      <c r="H1661" s="196">
        <v>7</v>
      </c>
      <c r="I1661" s="196">
        <v>7</v>
      </c>
      <c r="J1661" s="196">
        <v>-7</v>
      </c>
      <c r="K1661" s="196">
        <v>1005.62</v>
      </c>
      <c r="L1661" t="s">
        <v>75</v>
      </c>
      <c r="M1661" s="44"/>
      <c r="N1661" s="1"/>
      <c r="O1661"/>
      <c r="P1661"/>
      <c r="Q1661" s="44"/>
      <c r="R1661" s="1"/>
      <c r="S1661"/>
      <c r="T1661"/>
    </row>
    <row r="1662" spans="1:20" ht="14.4" x14ac:dyDescent="0.3">
      <c r="A1662">
        <v>1653</v>
      </c>
      <c r="B1662" s="1">
        <v>44207</v>
      </c>
      <c r="C1662" t="s">
        <v>163</v>
      </c>
      <c r="D1662" t="s">
        <v>503</v>
      </c>
      <c r="E1662" t="s">
        <v>510</v>
      </c>
      <c r="F1662" t="s">
        <v>85</v>
      </c>
      <c r="G1662" s="45">
        <v>9.8000000000000007</v>
      </c>
      <c r="H1662" s="196">
        <v>7</v>
      </c>
      <c r="I1662" s="196">
        <v>7</v>
      </c>
      <c r="J1662" s="196">
        <v>-7</v>
      </c>
      <c r="K1662" s="196">
        <v>998.62</v>
      </c>
      <c r="L1662" t="s">
        <v>67</v>
      </c>
      <c r="M1662" s="44"/>
      <c r="N1662" s="1"/>
      <c r="O1662"/>
      <c r="P1662"/>
      <c r="Q1662" s="44"/>
      <c r="R1662" s="1"/>
      <c r="S1662"/>
      <c r="T1662"/>
    </row>
    <row r="1663" spans="1:20" ht="14.4" x14ac:dyDescent="0.3">
      <c r="A1663">
        <v>1654</v>
      </c>
      <c r="B1663" s="1">
        <v>44207</v>
      </c>
      <c r="C1663" t="s">
        <v>163</v>
      </c>
      <c r="D1663" t="s">
        <v>503</v>
      </c>
      <c r="E1663" t="s">
        <v>436</v>
      </c>
      <c r="F1663" t="s">
        <v>93</v>
      </c>
      <c r="G1663" s="45">
        <v>3.9</v>
      </c>
      <c r="H1663" s="196">
        <v>68.97</v>
      </c>
      <c r="I1663" s="196">
        <v>200.01</v>
      </c>
      <c r="J1663" s="196">
        <v>-200.01</v>
      </c>
      <c r="K1663" s="196">
        <v>798.61</v>
      </c>
      <c r="L1663" t="s">
        <v>67</v>
      </c>
      <c r="M1663" s="44"/>
      <c r="N1663" s="1"/>
      <c r="O1663"/>
      <c r="P1663"/>
      <c r="Q1663" s="44"/>
      <c r="R1663" s="1"/>
      <c r="S1663"/>
      <c r="T1663"/>
    </row>
    <row r="1664" spans="1:20" ht="14.4" x14ac:dyDescent="0.3">
      <c r="A1664">
        <v>1655</v>
      </c>
      <c r="B1664" s="1">
        <v>44207</v>
      </c>
      <c r="C1664" t="s">
        <v>163</v>
      </c>
      <c r="D1664" t="s">
        <v>503</v>
      </c>
      <c r="E1664" t="s">
        <v>96</v>
      </c>
      <c r="F1664" t="s">
        <v>85</v>
      </c>
      <c r="G1664" s="45">
        <v>2.4300000000000002</v>
      </c>
      <c r="H1664" s="196">
        <v>200</v>
      </c>
      <c r="I1664" s="196">
        <v>200</v>
      </c>
      <c r="J1664" s="196">
        <v>-200</v>
      </c>
      <c r="K1664" s="196">
        <v>598.61</v>
      </c>
      <c r="L1664" t="s">
        <v>73</v>
      </c>
      <c r="M1664" s="44"/>
      <c r="N1664" s="1"/>
      <c r="O1664"/>
      <c r="P1664"/>
      <c r="Q1664" s="44"/>
      <c r="R1664" s="1"/>
      <c r="S1664"/>
      <c r="T1664"/>
    </row>
    <row r="1665" spans="1:20" ht="14.4" x14ac:dyDescent="0.3">
      <c r="A1665">
        <v>1656</v>
      </c>
      <c r="B1665" s="1">
        <v>44207</v>
      </c>
      <c r="C1665" t="s">
        <v>163</v>
      </c>
      <c r="D1665" t="s">
        <v>503</v>
      </c>
      <c r="E1665" t="s">
        <v>380</v>
      </c>
      <c r="F1665" t="s">
        <v>85</v>
      </c>
      <c r="G1665" s="45">
        <v>1.61</v>
      </c>
      <c r="H1665" s="196">
        <v>200</v>
      </c>
      <c r="I1665" s="196">
        <v>200</v>
      </c>
      <c r="J1665" s="196">
        <v>-200</v>
      </c>
      <c r="K1665" s="196">
        <v>398.61</v>
      </c>
      <c r="L1665" t="s">
        <v>350</v>
      </c>
      <c r="M1665" s="44"/>
      <c r="N1665" s="1"/>
      <c r="O1665"/>
      <c r="P1665"/>
      <c r="Q1665" s="44"/>
      <c r="R1665" s="1"/>
      <c r="S1665"/>
      <c r="T1665"/>
    </row>
    <row r="1666" spans="1:20" ht="14.4" x14ac:dyDescent="0.3">
      <c r="A1666">
        <v>1657</v>
      </c>
      <c r="B1666" s="1">
        <v>44207</v>
      </c>
      <c r="C1666" t="s">
        <v>163</v>
      </c>
      <c r="D1666" t="s">
        <v>503</v>
      </c>
      <c r="E1666" t="s">
        <v>380</v>
      </c>
      <c r="F1666" t="s">
        <v>85</v>
      </c>
      <c r="G1666" s="45">
        <v>4</v>
      </c>
      <c r="H1666" s="196">
        <v>80</v>
      </c>
      <c r="I1666" s="196">
        <v>80</v>
      </c>
      <c r="J1666" s="196">
        <v>-80</v>
      </c>
      <c r="K1666" s="196">
        <v>318.61</v>
      </c>
      <c r="L1666" t="s">
        <v>350</v>
      </c>
      <c r="M1666" s="44"/>
      <c r="N1666" s="1"/>
      <c r="O1666"/>
      <c r="P1666"/>
      <c r="Q1666" s="44"/>
      <c r="R1666" s="1"/>
      <c r="S1666"/>
      <c r="T1666"/>
    </row>
    <row r="1667" spans="1:20" ht="14.4" x14ac:dyDescent="0.3">
      <c r="A1667">
        <v>1658</v>
      </c>
      <c r="B1667" s="1">
        <v>44208</v>
      </c>
      <c r="C1667" t="s">
        <v>516</v>
      </c>
      <c r="D1667" t="s">
        <v>517</v>
      </c>
      <c r="E1667" t="s">
        <v>95</v>
      </c>
      <c r="F1667" t="s">
        <v>85</v>
      </c>
      <c r="G1667" s="45">
        <v>1.1200000000000001</v>
      </c>
      <c r="H1667" s="196">
        <v>10.51</v>
      </c>
      <c r="I1667" s="196">
        <v>10.51</v>
      </c>
      <c r="J1667" s="196">
        <v>1.21</v>
      </c>
      <c r="K1667" s="196">
        <v>319.82</v>
      </c>
      <c r="L1667" t="s">
        <v>60</v>
      </c>
      <c r="M1667" s="44"/>
      <c r="N1667" s="1"/>
      <c r="O1667"/>
      <c r="P1667"/>
      <c r="Q1667" s="44"/>
      <c r="R1667" s="1"/>
      <c r="S1667"/>
      <c r="T1667"/>
    </row>
    <row r="1668" spans="1:20" ht="14.4" x14ac:dyDescent="0.3">
      <c r="A1668">
        <v>1659</v>
      </c>
      <c r="B1668" s="1">
        <v>44208</v>
      </c>
      <c r="C1668" t="s">
        <v>516</v>
      </c>
      <c r="D1668" t="s">
        <v>517</v>
      </c>
      <c r="E1668" t="s">
        <v>144</v>
      </c>
      <c r="F1668" t="s">
        <v>93</v>
      </c>
      <c r="G1668" s="45">
        <v>1.22</v>
      </c>
      <c r="H1668" s="196">
        <v>17</v>
      </c>
      <c r="I1668" s="196">
        <v>3.74</v>
      </c>
      <c r="J1668" s="196">
        <v>-3.74</v>
      </c>
      <c r="K1668" s="196">
        <v>316.08</v>
      </c>
      <c r="L1668" t="s">
        <v>142</v>
      </c>
      <c r="M1668" s="44"/>
      <c r="N1668" s="1"/>
      <c r="O1668"/>
      <c r="P1668"/>
      <c r="Q1668" s="44"/>
      <c r="R1668" s="1"/>
      <c r="S1668"/>
      <c r="T1668"/>
    </row>
    <row r="1669" spans="1:20" ht="14.4" x14ac:dyDescent="0.3">
      <c r="A1669">
        <v>1660</v>
      </c>
      <c r="B1669" s="1">
        <v>44208</v>
      </c>
      <c r="C1669" t="s">
        <v>516</v>
      </c>
      <c r="D1669" t="s">
        <v>517</v>
      </c>
      <c r="E1669" t="s">
        <v>143</v>
      </c>
      <c r="F1669" t="s">
        <v>85</v>
      </c>
      <c r="G1669" s="45">
        <v>1.4</v>
      </c>
      <c r="H1669" s="196">
        <v>7</v>
      </c>
      <c r="I1669" s="196">
        <v>7</v>
      </c>
      <c r="J1669" s="196">
        <v>2.8</v>
      </c>
      <c r="K1669" s="196">
        <v>318.88</v>
      </c>
      <c r="L1669" t="s">
        <v>142</v>
      </c>
      <c r="M1669" s="44"/>
      <c r="N1669" s="1"/>
      <c r="O1669"/>
      <c r="P1669"/>
      <c r="Q1669" s="44"/>
      <c r="R1669" s="1"/>
      <c r="S1669"/>
      <c r="T1669"/>
    </row>
    <row r="1670" spans="1:20" ht="14.4" x14ac:dyDescent="0.3">
      <c r="A1670">
        <v>1661</v>
      </c>
      <c r="B1670" s="1">
        <v>44208</v>
      </c>
      <c r="C1670" t="s">
        <v>516</v>
      </c>
      <c r="D1670" t="s">
        <v>517</v>
      </c>
      <c r="E1670" t="s">
        <v>143</v>
      </c>
      <c r="F1670" t="s">
        <v>85</v>
      </c>
      <c r="G1670" s="45">
        <v>1.44</v>
      </c>
      <c r="H1670" s="196">
        <v>2.25</v>
      </c>
      <c r="I1670" s="196">
        <v>2.25</v>
      </c>
      <c r="J1670" s="196">
        <v>0.99</v>
      </c>
      <c r="K1670" s="196">
        <v>319.87</v>
      </c>
      <c r="L1670" t="s">
        <v>142</v>
      </c>
      <c r="M1670" s="44"/>
      <c r="N1670" s="1"/>
      <c r="O1670"/>
      <c r="P1670"/>
      <c r="Q1670" s="44"/>
      <c r="R1670" s="1"/>
      <c r="S1670"/>
      <c r="T1670"/>
    </row>
    <row r="1671" spans="1:20" ht="14.4" x14ac:dyDescent="0.3">
      <c r="A1671">
        <v>1662</v>
      </c>
      <c r="B1671" s="1">
        <v>44208</v>
      </c>
      <c r="C1671" t="s">
        <v>516</v>
      </c>
      <c r="D1671" t="s">
        <v>517</v>
      </c>
      <c r="E1671" t="s">
        <v>143</v>
      </c>
      <c r="F1671" t="s">
        <v>85</v>
      </c>
      <c r="G1671" s="45">
        <v>2</v>
      </c>
      <c r="H1671" s="196">
        <v>7</v>
      </c>
      <c r="I1671" s="196">
        <v>7</v>
      </c>
      <c r="J1671" s="196">
        <v>6.72</v>
      </c>
      <c r="K1671" s="196">
        <v>326.58999999999997</v>
      </c>
      <c r="L1671" t="s">
        <v>142</v>
      </c>
      <c r="M1671" s="44"/>
      <c r="N1671" s="1"/>
      <c r="O1671"/>
      <c r="P1671"/>
      <c r="Q1671" s="44"/>
      <c r="R1671" s="1"/>
      <c r="S1671"/>
      <c r="T1671"/>
    </row>
    <row r="1672" spans="1:20" ht="14.4" x14ac:dyDescent="0.3">
      <c r="A1672">
        <v>1663</v>
      </c>
      <c r="B1672" s="1">
        <v>44208</v>
      </c>
      <c r="C1672" t="s">
        <v>516</v>
      </c>
      <c r="D1672" t="s">
        <v>517</v>
      </c>
      <c r="E1672" t="s">
        <v>113</v>
      </c>
      <c r="F1672" t="s">
        <v>85</v>
      </c>
      <c r="G1672" s="45">
        <v>1.1000000000000001</v>
      </c>
      <c r="H1672" s="196">
        <v>3.52</v>
      </c>
      <c r="I1672" s="196">
        <v>3.52</v>
      </c>
      <c r="J1672" s="196">
        <v>0.35</v>
      </c>
      <c r="K1672" s="196">
        <v>326.94</v>
      </c>
      <c r="L1672" t="s">
        <v>77</v>
      </c>
      <c r="M1672" s="44"/>
      <c r="N1672" s="1"/>
      <c r="O1672"/>
      <c r="P1672"/>
      <c r="Q1672" s="44"/>
      <c r="R1672" s="1"/>
      <c r="S1672"/>
      <c r="T1672"/>
    </row>
    <row r="1673" spans="1:20" ht="14.4" x14ac:dyDescent="0.3">
      <c r="A1673">
        <v>1664</v>
      </c>
      <c r="B1673" s="1">
        <v>44208</v>
      </c>
      <c r="C1673" t="s">
        <v>516</v>
      </c>
      <c r="D1673" t="s">
        <v>517</v>
      </c>
      <c r="E1673" t="s">
        <v>94</v>
      </c>
      <c r="F1673" t="s">
        <v>93</v>
      </c>
      <c r="G1673" s="45">
        <v>1.04</v>
      </c>
      <c r="H1673" s="196">
        <v>7</v>
      </c>
      <c r="I1673" s="196">
        <v>0.28000000000000003</v>
      </c>
      <c r="J1673" s="196">
        <v>-0.28000000000000003</v>
      </c>
      <c r="K1673" s="196">
        <v>326.66000000000003</v>
      </c>
      <c r="L1673" t="s">
        <v>77</v>
      </c>
      <c r="M1673" s="44"/>
      <c r="N1673" s="1"/>
      <c r="O1673"/>
      <c r="P1673"/>
      <c r="Q1673" s="44"/>
      <c r="R1673" s="1"/>
      <c r="S1673"/>
      <c r="T1673"/>
    </row>
    <row r="1674" spans="1:20" ht="14.4" x14ac:dyDescent="0.3">
      <c r="A1674">
        <v>1665</v>
      </c>
      <c r="B1674" s="1">
        <v>44208</v>
      </c>
      <c r="C1674" t="s">
        <v>516</v>
      </c>
      <c r="D1674" t="s">
        <v>517</v>
      </c>
      <c r="E1674" t="s">
        <v>113</v>
      </c>
      <c r="F1674" t="s">
        <v>85</v>
      </c>
      <c r="G1674" s="45">
        <v>1.0900000000000001</v>
      </c>
      <c r="H1674" s="196">
        <v>7</v>
      </c>
      <c r="I1674" s="196">
        <v>7</v>
      </c>
      <c r="J1674" s="196">
        <v>0.6</v>
      </c>
      <c r="K1674" s="196">
        <v>327.26</v>
      </c>
      <c r="L1674" t="s">
        <v>77</v>
      </c>
      <c r="M1674" s="44"/>
      <c r="N1674" s="1"/>
      <c r="O1674"/>
      <c r="P1674"/>
      <c r="Q1674" s="44"/>
      <c r="R1674" s="1"/>
      <c r="S1674"/>
      <c r="T1674"/>
    </row>
    <row r="1675" spans="1:20" ht="14.4" x14ac:dyDescent="0.3">
      <c r="A1675">
        <v>1666</v>
      </c>
      <c r="B1675" s="1">
        <v>44208</v>
      </c>
      <c r="C1675" t="s">
        <v>516</v>
      </c>
      <c r="D1675" t="s">
        <v>518</v>
      </c>
      <c r="E1675" t="s">
        <v>99</v>
      </c>
      <c r="F1675" t="s">
        <v>85</v>
      </c>
      <c r="G1675" s="45">
        <v>1.1499999999999999</v>
      </c>
      <c r="H1675" s="196">
        <v>7</v>
      </c>
      <c r="I1675" s="196">
        <v>7</v>
      </c>
      <c r="J1675" s="196">
        <v>1.01</v>
      </c>
      <c r="K1675" s="196">
        <v>328.27</v>
      </c>
      <c r="L1675" t="s">
        <v>75</v>
      </c>
      <c r="M1675" s="44"/>
      <c r="N1675" s="1"/>
      <c r="O1675"/>
      <c r="P1675"/>
      <c r="Q1675" s="44"/>
      <c r="R1675" s="1"/>
      <c r="S1675"/>
      <c r="T1675"/>
    </row>
    <row r="1676" spans="1:20" ht="14.4" x14ac:dyDescent="0.3">
      <c r="A1676">
        <v>1667</v>
      </c>
      <c r="B1676" s="1">
        <v>44208</v>
      </c>
      <c r="C1676" t="s">
        <v>413</v>
      </c>
      <c r="D1676" t="s">
        <v>519</v>
      </c>
      <c r="E1676" t="s">
        <v>149</v>
      </c>
      <c r="F1676" t="s">
        <v>93</v>
      </c>
      <c r="G1676" s="45">
        <v>1.04</v>
      </c>
      <c r="H1676" s="196">
        <v>7.24</v>
      </c>
      <c r="I1676" s="196">
        <v>0.28999999999999998</v>
      </c>
      <c r="J1676" s="196">
        <v>-0.28999999999999998</v>
      </c>
      <c r="K1676" s="196">
        <v>327.98</v>
      </c>
      <c r="L1676" t="s">
        <v>60</v>
      </c>
      <c r="M1676" s="44"/>
      <c r="N1676" s="1"/>
      <c r="O1676"/>
      <c r="P1676"/>
      <c r="Q1676" s="44"/>
      <c r="R1676" s="1"/>
      <c r="S1676"/>
      <c r="T1676"/>
    </row>
    <row r="1677" spans="1:20" ht="14.4" x14ac:dyDescent="0.3">
      <c r="A1677">
        <v>1668</v>
      </c>
      <c r="B1677" s="1">
        <v>44208</v>
      </c>
      <c r="C1677" t="s">
        <v>413</v>
      </c>
      <c r="D1677" t="s">
        <v>519</v>
      </c>
      <c r="E1677" t="s">
        <v>112</v>
      </c>
      <c r="F1677" t="s">
        <v>93</v>
      </c>
      <c r="G1677" s="45">
        <v>1.1100000000000001</v>
      </c>
      <c r="H1677" s="196">
        <v>20</v>
      </c>
      <c r="I1677" s="196">
        <v>2.2000000000000002</v>
      </c>
      <c r="J1677" s="196">
        <v>-2.2000000000000002</v>
      </c>
      <c r="K1677" s="196">
        <v>325.77999999999997</v>
      </c>
      <c r="L1677" t="s">
        <v>60</v>
      </c>
      <c r="M1677" s="44"/>
      <c r="N1677" s="1"/>
      <c r="O1677"/>
      <c r="P1677"/>
      <c r="Q1677" s="44"/>
      <c r="R1677" s="1"/>
      <c r="S1677"/>
      <c r="T1677"/>
    </row>
    <row r="1678" spans="1:20" ht="14.4" x14ac:dyDescent="0.3">
      <c r="A1678">
        <v>1669</v>
      </c>
      <c r="B1678" s="1">
        <v>44208</v>
      </c>
      <c r="C1678" t="s">
        <v>413</v>
      </c>
      <c r="D1678" t="s">
        <v>519</v>
      </c>
      <c r="E1678" t="s">
        <v>95</v>
      </c>
      <c r="F1678" t="s">
        <v>85</v>
      </c>
      <c r="G1678" s="45">
        <v>1.1200000000000001</v>
      </c>
      <c r="H1678" s="196">
        <v>20</v>
      </c>
      <c r="I1678" s="196">
        <v>20</v>
      </c>
      <c r="J1678" s="196">
        <v>2.31</v>
      </c>
      <c r="K1678" s="196">
        <v>328.09</v>
      </c>
      <c r="L1678" t="s">
        <v>60</v>
      </c>
      <c r="M1678" s="44"/>
      <c r="N1678" s="1"/>
      <c r="O1678"/>
      <c r="P1678"/>
      <c r="Q1678" s="44"/>
      <c r="R1678" s="1"/>
      <c r="S1678"/>
      <c r="T1678"/>
    </row>
    <row r="1679" spans="1:20" ht="14.4" x14ac:dyDescent="0.3">
      <c r="A1679">
        <v>1670</v>
      </c>
      <c r="B1679" s="1">
        <v>44208</v>
      </c>
      <c r="C1679" t="s">
        <v>413</v>
      </c>
      <c r="D1679" t="s">
        <v>519</v>
      </c>
      <c r="E1679" t="s">
        <v>95</v>
      </c>
      <c r="F1679" t="s">
        <v>85</v>
      </c>
      <c r="G1679" s="45">
        <v>1.06</v>
      </c>
      <c r="H1679" s="196">
        <v>7</v>
      </c>
      <c r="I1679" s="196">
        <v>7</v>
      </c>
      <c r="J1679" s="196">
        <v>0.41</v>
      </c>
      <c r="K1679" s="196">
        <v>328.5</v>
      </c>
      <c r="L1679" t="s">
        <v>60</v>
      </c>
      <c r="M1679" s="44"/>
      <c r="N1679" s="1"/>
      <c r="O1679"/>
      <c r="P1679"/>
      <c r="Q1679" s="44"/>
      <c r="R1679" s="1"/>
      <c r="S1679"/>
      <c r="T1679"/>
    </row>
    <row r="1680" spans="1:20" ht="14.4" x14ac:dyDescent="0.3">
      <c r="A1680">
        <v>1671</v>
      </c>
      <c r="B1680" s="1">
        <v>44208</v>
      </c>
      <c r="C1680" t="s">
        <v>413</v>
      </c>
      <c r="D1680" t="s">
        <v>519</v>
      </c>
      <c r="E1680" t="s">
        <v>97</v>
      </c>
      <c r="F1680" t="s">
        <v>85</v>
      </c>
      <c r="G1680" s="45">
        <v>1.1100000000000001</v>
      </c>
      <c r="H1680" s="196">
        <v>7</v>
      </c>
      <c r="I1680" s="196">
        <v>7</v>
      </c>
      <c r="J1680" s="196">
        <v>0.77</v>
      </c>
      <c r="K1680" s="196">
        <v>329.27</v>
      </c>
      <c r="L1680" t="s">
        <v>79</v>
      </c>
      <c r="M1680" s="44"/>
      <c r="N1680" s="1"/>
      <c r="O1680"/>
      <c r="P1680"/>
      <c r="Q1680" s="44"/>
      <c r="R1680" s="1"/>
      <c r="S1680"/>
      <c r="T1680"/>
    </row>
    <row r="1681" spans="1:20" ht="14.4" x14ac:dyDescent="0.3">
      <c r="A1681">
        <v>1672</v>
      </c>
      <c r="B1681" s="1">
        <v>44208</v>
      </c>
      <c r="C1681" t="s">
        <v>413</v>
      </c>
      <c r="D1681" t="s">
        <v>519</v>
      </c>
      <c r="E1681" t="s">
        <v>98</v>
      </c>
      <c r="F1681" t="s">
        <v>93</v>
      </c>
      <c r="G1681" s="45">
        <v>1.0900000000000001</v>
      </c>
      <c r="H1681" s="196">
        <v>7.01</v>
      </c>
      <c r="I1681" s="196">
        <v>0.63</v>
      </c>
      <c r="J1681" s="196">
        <v>-0.64</v>
      </c>
      <c r="K1681" s="196">
        <v>328.63</v>
      </c>
      <c r="L1681" t="s">
        <v>79</v>
      </c>
      <c r="M1681" s="44"/>
      <c r="N1681" s="1"/>
      <c r="O1681"/>
      <c r="P1681"/>
      <c r="Q1681" s="44"/>
      <c r="R1681" s="1"/>
      <c r="S1681"/>
      <c r="T1681"/>
    </row>
    <row r="1682" spans="1:20" ht="14.4" x14ac:dyDescent="0.3">
      <c r="A1682">
        <v>1673</v>
      </c>
      <c r="B1682" s="1">
        <v>44208</v>
      </c>
      <c r="C1682" t="s">
        <v>157</v>
      </c>
      <c r="D1682" t="s">
        <v>520</v>
      </c>
      <c r="E1682" t="s">
        <v>380</v>
      </c>
      <c r="F1682" t="s">
        <v>85</v>
      </c>
      <c r="G1682" s="45">
        <v>1.1499999999999999</v>
      </c>
      <c r="H1682" s="196">
        <v>100</v>
      </c>
      <c r="I1682" s="196">
        <v>100</v>
      </c>
      <c r="J1682" s="196">
        <v>14.46</v>
      </c>
      <c r="K1682" s="196">
        <v>343.09</v>
      </c>
      <c r="L1682" t="s">
        <v>350</v>
      </c>
      <c r="M1682" s="44"/>
      <c r="N1682" s="1"/>
      <c r="O1682"/>
      <c r="P1682"/>
      <c r="Q1682" s="44"/>
      <c r="R1682" s="1"/>
      <c r="S1682"/>
      <c r="T1682"/>
    </row>
    <row r="1683" spans="1:20" ht="14.4" x14ac:dyDescent="0.3">
      <c r="A1683">
        <v>1674</v>
      </c>
      <c r="B1683" s="1">
        <v>44208</v>
      </c>
      <c r="C1683" t="s">
        <v>157</v>
      </c>
      <c r="D1683" t="s">
        <v>520</v>
      </c>
      <c r="E1683" t="s">
        <v>95</v>
      </c>
      <c r="F1683" t="s">
        <v>85</v>
      </c>
      <c r="G1683" s="45">
        <v>1.03</v>
      </c>
      <c r="H1683" s="196">
        <v>7</v>
      </c>
      <c r="I1683" s="196">
        <v>7</v>
      </c>
      <c r="J1683" s="196">
        <v>0.2</v>
      </c>
      <c r="K1683" s="196">
        <v>343.29</v>
      </c>
      <c r="L1683" t="s">
        <v>60</v>
      </c>
      <c r="M1683" s="44"/>
      <c r="N1683" s="1"/>
      <c r="O1683"/>
      <c r="P1683"/>
      <c r="Q1683" s="44"/>
      <c r="R1683" s="1"/>
      <c r="S1683"/>
      <c r="T1683"/>
    </row>
    <row r="1684" spans="1:20" ht="14.4" x14ac:dyDescent="0.3">
      <c r="A1684">
        <v>1675</v>
      </c>
      <c r="B1684" s="1">
        <v>44208</v>
      </c>
      <c r="C1684" t="s">
        <v>157</v>
      </c>
      <c r="D1684" t="s">
        <v>520</v>
      </c>
      <c r="E1684" t="s">
        <v>144</v>
      </c>
      <c r="F1684" t="s">
        <v>93</v>
      </c>
      <c r="G1684" s="45">
        <v>1.05</v>
      </c>
      <c r="H1684" s="196">
        <v>27.6</v>
      </c>
      <c r="I1684" s="196">
        <v>1.38</v>
      </c>
      <c r="J1684" s="196">
        <v>-1.38</v>
      </c>
      <c r="K1684" s="196">
        <v>341.91</v>
      </c>
      <c r="L1684" t="s">
        <v>142</v>
      </c>
      <c r="M1684" s="44"/>
      <c r="N1684" s="1"/>
      <c r="O1684"/>
      <c r="P1684"/>
      <c r="Q1684" s="44"/>
      <c r="R1684" s="1"/>
      <c r="S1684"/>
      <c r="T1684"/>
    </row>
    <row r="1685" spans="1:20" ht="14.4" x14ac:dyDescent="0.3">
      <c r="A1685">
        <v>1676</v>
      </c>
      <c r="B1685" s="1">
        <v>44208</v>
      </c>
      <c r="C1685" t="s">
        <v>157</v>
      </c>
      <c r="D1685" t="s">
        <v>520</v>
      </c>
      <c r="E1685" t="s">
        <v>148</v>
      </c>
      <c r="F1685" t="s">
        <v>93</v>
      </c>
      <c r="G1685" s="45">
        <v>1.1200000000000001</v>
      </c>
      <c r="H1685" s="196">
        <v>7.68</v>
      </c>
      <c r="I1685" s="196">
        <v>0.92</v>
      </c>
      <c r="J1685" s="196">
        <v>-0.92</v>
      </c>
      <c r="K1685" s="196">
        <v>340.99</v>
      </c>
      <c r="L1685" t="s">
        <v>142</v>
      </c>
      <c r="M1685" s="44"/>
      <c r="N1685" s="1"/>
      <c r="O1685"/>
      <c r="P1685"/>
      <c r="Q1685" s="44"/>
      <c r="R1685" s="1"/>
      <c r="S1685"/>
      <c r="T1685"/>
    </row>
    <row r="1686" spans="1:20" ht="14.4" x14ac:dyDescent="0.3">
      <c r="A1686">
        <v>1677</v>
      </c>
      <c r="B1686" s="1">
        <v>44208</v>
      </c>
      <c r="C1686" t="s">
        <v>157</v>
      </c>
      <c r="D1686" t="s">
        <v>520</v>
      </c>
      <c r="E1686" t="s">
        <v>143</v>
      </c>
      <c r="F1686" t="s">
        <v>85</v>
      </c>
      <c r="G1686" s="45">
        <v>1.23</v>
      </c>
      <c r="H1686" s="196">
        <v>3.66</v>
      </c>
      <c r="I1686" s="196">
        <v>3.66</v>
      </c>
      <c r="J1686" s="196">
        <v>0.84</v>
      </c>
      <c r="K1686" s="196">
        <v>341.83</v>
      </c>
      <c r="L1686" t="s">
        <v>142</v>
      </c>
      <c r="M1686" s="44"/>
      <c r="N1686" s="1"/>
      <c r="O1686"/>
      <c r="P1686"/>
      <c r="Q1686" s="44"/>
      <c r="R1686" s="1"/>
      <c r="S1686"/>
      <c r="T1686"/>
    </row>
    <row r="1687" spans="1:20" ht="14.4" x14ac:dyDescent="0.3">
      <c r="A1687">
        <v>1678</v>
      </c>
      <c r="B1687" s="1">
        <v>44208</v>
      </c>
      <c r="C1687" t="s">
        <v>157</v>
      </c>
      <c r="D1687" t="s">
        <v>520</v>
      </c>
      <c r="E1687" t="s">
        <v>148</v>
      </c>
      <c r="F1687" t="s">
        <v>93</v>
      </c>
      <c r="G1687" s="45">
        <v>1.1200000000000001</v>
      </c>
      <c r="H1687" s="196">
        <v>12.93</v>
      </c>
      <c r="I1687" s="196">
        <v>1.55</v>
      </c>
      <c r="J1687" s="196">
        <v>-1.54</v>
      </c>
      <c r="K1687" s="196">
        <v>340.29</v>
      </c>
      <c r="L1687" t="s">
        <v>142</v>
      </c>
      <c r="M1687" s="44"/>
      <c r="N1687" s="1"/>
      <c r="O1687"/>
      <c r="P1687"/>
      <c r="Q1687" s="44"/>
      <c r="R1687" s="1"/>
      <c r="S1687"/>
      <c r="T1687"/>
    </row>
    <row r="1688" spans="1:20" ht="14.4" x14ac:dyDescent="0.3">
      <c r="A1688">
        <v>1679</v>
      </c>
      <c r="B1688" s="1">
        <v>44208</v>
      </c>
      <c r="C1688" t="s">
        <v>157</v>
      </c>
      <c r="D1688" t="s">
        <v>520</v>
      </c>
      <c r="E1688" t="s">
        <v>143</v>
      </c>
      <c r="F1688" t="s">
        <v>85</v>
      </c>
      <c r="G1688" s="45">
        <v>1.08</v>
      </c>
      <c r="H1688" s="196">
        <v>7</v>
      </c>
      <c r="I1688" s="196">
        <v>7</v>
      </c>
      <c r="J1688" s="196">
        <v>0.56000000000000005</v>
      </c>
      <c r="K1688" s="196">
        <v>340.85</v>
      </c>
      <c r="L1688" t="s">
        <v>142</v>
      </c>
      <c r="M1688" s="44"/>
      <c r="N1688" s="1"/>
      <c r="O1688"/>
      <c r="P1688"/>
      <c r="Q1688" s="44"/>
      <c r="R1688" s="1"/>
      <c r="S1688"/>
      <c r="T1688"/>
    </row>
    <row r="1689" spans="1:20" ht="14.4" x14ac:dyDescent="0.3">
      <c r="A1689">
        <v>1680</v>
      </c>
      <c r="B1689" s="1">
        <v>44208</v>
      </c>
      <c r="C1689" t="s">
        <v>157</v>
      </c>
      <c r="D1689" t="s">
        <v>520</v>
      </c>
      <c r="E1689" t="s">
        <v>143</v>
      </c>
      <c r="F1689" t="s">
        <v>85</v>
      </c>
      <c r="G1689" s="45">
        <v>1.23</v>
      </c>
      <c r="H1689" s="196">
        <v>7</v>
      </c>
      <c r="I1689" s="196">
        <v>7</v>
      </c>
      <c r="J1689" s="196">
        <v>1.61</v>
      </c>
      <c r="K1689" s="196">
        <v>342.46</v>
      </c>
      <c r="L1689" t="s">
        <v>142</v>
      </c>
      <c r="M1689" s="44"/>
      <c r="N1689" s="1"/>
      <c r="O1689"/>
      <c r="P1689"/>
      <c r="Q1689" s="44"/>
      <c r="R1689" s="1"/>
      <c r="S1689"/>
      <c r="T1689"/>
    </row>
    <row r="1690" spans="1:20" ht="14.4" x14ac:dyDescent="0.3">
      <c r="A1690">
        <v>1681</v>
      </c>
      <c r="B1690" s="1">
        <v>44208</v>
      </c>
      <c r="C1690" t="s">
        <v>157</v>
      </c>
      <c r="D1690" t="s">
        <v>520</v>
      </c>
      <c r="E1690" t="s">
        <v>143</v>
      </c>
      <c r="F1690" t="s">
        <v>85</v>
      </c>
      <c r="G1690" s="45">
        <v>1.04</v>
      </c>
      <c r="H1690" s="196">
        <v>7</v>
      </c>
      <c r="I1690" s="196">
        <v>7</v>
      </c>
      <c r="J1690" s="196">
        <v>0.28000000000000003</v>
      </c>
      <c r="K1690" s="196">
        <v>342.74</v>
      </c>
      <c r="L1690" t="s">
        <v>142</v>
      </c>
      <c r="M1690" s="44"/>
      <c r="N1690" s="1"/>
      <c r="O1690"/>
      <c r="P1690"/>
      <c r="Q1690" s="44"/>
      <c r="R1690" s="1"/>
      <c r="S1690"/>
      <c r="T1690"/>
    </row>
    <row r="1691" spans="1:20" ht="14.4" x14ac:dyDescent="0.3">
      <c r="A1691">
        <v>1682</v>
      </c>
      <c r="B1691" s="1">
        <v>44208</v>
      </c>
      <c r="C1691" t="s">
        <v>157</v>
      </c>
      <c r="D1691" t="s">
        <v>520</v>
      </c>
      <c r="E1691" t="s">
        <v>143</v>
      </c>
      <c r="F1691" t="s">
        <v>85</v>
      </c>
      <c r="G1691" s="45">
        <v>1.1200000000000001</v>
      </c>
      <c r="H1691" s="196">
        <v>7</v>
      </c>
      <c r="I1691" s="196">
        <v>7</v>
      </c>
      <c r="J1691" s="196">
        <v>0.84</v>
      </c>
      <c r="K1691" s="196">
        <v>343.58</v>
      </c>
      <c r="L1691" t="s">
        <v>142</v>
      </c>
      <c r="M1691" s="44"/>
      <c r="N1691" s="1"/>
      <c r="O1691"/>
      <c r="P1691"/>
      <c r="Q1691" s="44"/>
      <c r="R1691" s="1"/>
      <c r="S1691"/>
      <c r="T1691"/>
    </row>
    <row r="1692" spans="1:20" ht="14.4" x14ac:dyDescent="0.3">
      <c r="A1692">
        <v>1683</v>
      </c>
      <c r="B1692" s="1">
        <v>44208</v>
      </c>
      <c r="C1692" t="s">
        <v>157</v>
      </c>
      <c r="D1692" t="s">
        <v>520</v>
      </c>
      <c r="E1692" t="s">
        <v>143</v>
      </c>
      <c r="F1692" t="s">
        <v>85</v>
      </c>
      <c r="G1692" s="45">
        <v>1.1200000000000001</v>
      </c>
      <c r="H1692" s="196">
        <v>7</v>
      </c>
      <c r="I1692" s="196">
        <v>7</v>
      </c>
      <c r="J1692" s="196">
        <v>0.84</v>
      </c>
      <c r="K1692" s="196">
        <v>344.42</v>
      </c>
      <c r="L1692" t="s">
        <v>142</v>
      </c>
      <c r="M1692" s="44"/>
      <c r="N1692" s="1"/>
      <c r="O1692"/>
      <c r="P1692"/>
      <c r="Q1692" s="44"/>
      <c r="R1692" s="1"/>
      <c r="S1692"/>
      <c r="T1692"/>
    </row>
    <row r="1693" spans="1:20" ht="14.4" x14ac:dyDescent="0.3">
      <c r="A1693">
        <v>1684</v>
      </c>
      <c r="B1693" s="1">
        <v>44208</v>
      </c>
      <c r="C1693" t="s">
        <v>157</v>
      </c>
      <c r="D1693" t="s">
        <v>520</v>
      </c>
      <c r="E1693" t="s">
        <v>148</v>
      </c>
      <c r="F1693" t="s">
        <v>93</v>
      </c>
      <c r="G1693" s="45">
        <v>1.17</v>
      </c>
      <c r="H1693" s="196">
        <v>18.38</v>
      </c>
      <c r="I1693" s="196">
        <v>3.12</v>
      </c>
      <c r="J1693" s="196">
        <v>-3.12</v>
      </c>
      <c r="K1693" s="196">
        <v>341.3</v>
      </c>
      <c r="L1693" t="s">
        <v>142</v>
      </c>
      <c r="M1693" s="44"/>
      <c r="N1693" s="1"/>
      <c r="O1693"/>
      <c r="P1693"/>
      <c r="Q1693" s="44"/>
      <c r="R1693" s="1"/>
      <c r="S1693"/>
      <c r="T1693"/>
    </row>
    <row r="1694" spans="1:20" ht="14.4" x14ac:dyDescent="0.3">
      <c r="A1694">
        <v>1685</v>
      </c>
      <c r="B1694" s="1">
        <v>44208</v>
      </c>
      <c r="C1694" t="s">
        <v>157</v>
      </c>
      <c r="D1694" t="s">
        <v>520</v>
      </c>
      <c r="E1694" t="s">
        <v>143</v>
      </c>
      <c r="F1694" t="s">
        <v>85</v>
      </c>
      <c r="G1694" s="45">
        <v>1.08</v>
      </c>
      <c r="H1694" s="196">
        <v>20</v>
      </c>
      <c r="I1694" s="196">
        <v>20</v>
      </c>
      <c r="J1694" s="196">
        <v>1.6</v>
      </c>
      <c r="K1694" s="196">
        <v>342.9</v>
      </c>
      <c r="L1694" t="s">
        <v>142</v>
      </c>
      <c r="M1694" s="44"/>
      <c r="N1694" s="1"/>
      <c r="O1694"/>
      <c r="P1694"/>
      <c r="Q1694" s="44"/>
      <c r="R1694" s="1"/>
      <c r="S1694"/>
      <c r="T1694"/>
    </row>
    <row r="1695" spans="1:20" ht="14.4" x14ac:dyDescent="0.3">
      <c r="A1695">
        <v>1686</v>
      </c>
      <c r="B1695" s="1">
        <v>44208</v>
      </c>
      <c r="C1695" t="s">
        <v>157</v>
      </c>
      <c r="D1695" t="s">
        <v>520</v>
      </c>
      <c r="E1695" t="s">
        <v>143</v>
      </c>
      <c r="F1695" t="s">
        <v>85</v>
      </c>
      <c r="G1695" s="45">
        <v>1.2</v>
      </c>
      <c r="H1695" s="196">
        <v>7</v>
      </c>
      <c r="I1695" s="196">
        <v>7</v>
      </c>
      <c r="J1695" s="196">
        <v>1.36</v>
      </c>
      <c r="K1695" s="196">
        <v>344.26</v>
      </c>
      <c r="L1695" t="s">
        <v>142</v>
      </c>
      <c r="M1695" s="44"/>
      <c r="N1695" s="1"/>
      <c r="O1695"/>
      <c r="P1695"/>
      <c r="Q1695" s="44"/>
      <c r="R1695" s="1"/>
      <c r="S1695"/>
      <c r="T1695"/>
    </row>
    <row r="1696" spans="1:20" ht="14.4" x14ac:dyDescent="0.3">
      <c r="A1696">
        <v>1687</v>
      </c>
      <c r="B1696" s="1">
        <v>44208</v>
      </c>
      <c r="C1696" t="s">
        <v>157</v>
      </c>
      <c r="D1696" t="s">
        <v>520</v>
      </c>
      <c r="E1696" t="s">
        <v>95</v>
      </c>
      <c r="F1696" t="s">
        <v>85</v>
      </c>
      <c r="G1696" s="45">
        <v>1.31</v>
      </c>
      <c r="H1696" s="196">
        <v>10</v>
      </c>
      <c r="I1696" s="196">
        <v>10</v>
      </c>
      <c r="J1696" s="196">
        <v>-10</v>
      </c>
      <c r="K1696" s="196">
        <v>334.26</v>
      </c>
      <c r="L1696" t="s">
        <v>75</v>
      </c>
      <c r="M1696" s="44"/>
      <c r="N1696" s="1"/>
      <c r="O1696"/>
      <c r="P1696"/>
      <c r="Q1696" s="44"/>
      <c r="R1696" s="1"/>
      <c r="S1696"/>
      <c r="T1696"/>
    </row>
    <row r="1697" spans="1:20" ht="14.4" x14ac:dyDescent="0.3">
      <c r="A1697">
        <v>1688</v>
      </c>
      <c r="B1697" s="1">
        <v>44208</v>
      </c>
      <c r="C1697" t="s">
        <v>157</v>
      </c>
      <c r="D1697" t="s">
        <v>520</v>
      </c>
      <c r="E1697" t="s">
        <v>95</v>
      </c>
      <c r="F1697" t="s">
        <v>85</v>
      </c>
      <c r="G1697" s="45">
        <v>1.33</v>
      </c>
      <c r="H1697" s="196">
        <v>1.2</v>
      </c>
      <c r="I1697" s="196">
        <v>1.2</v>
      </c>
      <c r="J1697" s="196">
        <v>-1.2</v>
      </c>
      <c r="K1697" s="196">
        <v>333.06</v>
      </c>
      <c r="L1697" t="s">
        <v>75</v>
      </c>
      <c r="M1697" s="44"/>
      <c r="N1697" s="1"/>
      <c r="O1697"/>
      <c r="P1697"/>
      <c r="Q1697" s="44"/>
      <c r="R1697" s="1"/>
      <c r="S1697"/>
      <c r="T1697"/>
    </row>
    <row r="1698" spans="1:20" ht="14.4" x14ac:dyDescent="0.3">
      <c r="A1698">
        <v>1689</v>
      </c>
      <c r="B1698" s="1">
        <v>44208</v>
      </c>
      <c r="C1698" t="s">
        <v>157</v>
      </c>
      <c r="D1698" t="s">
        <v>520</v>
      </c>
      <c r="E1698" t="s">
        <v>95</v>
      </c>
      <c r="F1698" t="s">
        <v>85</v>
      </c>
      <c r="G1698" s="45">
        <v>1.2</v>
      </c>
      <c r="H1698" s="196">
        <v>7</v>
      </c>
      <c r="I1698" s="196">
        <v>7</v>
      </c>
      <c r="J1698" s="196">
        <v>-7</v>
      </c>
      <c r="K1698" s="196">
        <v>326.06</v>
      </c>
      <c r="L1698" t="s">
        <v>75</v>
      </c>
      <c r="M1698" s="44"/>
      <c r="N1698" s="1"/>
      <c r="O1698"/>
      <c r="P1698"/>
      <c r="Q1698" s="44"/>
      <c r="R1698" s="1"/>
      <c r="S1698"/>
      <c r="T1698"/>
    </row>
    <row r="1699" spans="1:20" ht="14.4" x14ac:dyDescent="0.3">
      <c r="A1699">
        <v>1690</v>
      </c>
      <c r="B1699" s="1">
        <v>44208</v>
      </c>
      <c r="C1699" t="s">
        <v>157</v>
      </c>
      <c r="D1699" t="s">
        <v>520</v>
      </c>
      <c r="E1699" t="s">
        <v>149</v>
      </c>
      <c r="F1699" t="s">
        <v>93</v>
      </c>
      <c r="G1699" s="45">
        <v>1.21</v>
      </c>
      <c r="H1699" s="196">
        <v>26.35</v>
      </c>
      <c r="I1699" s="196">
        <v>5.53</v>
      </c>
      <c r="J1699" s="196">
        <v>26.35</v>
      </c>
      <c r="K1699" s="196">
        <v>352.41</v>
      </c>
      <c r="L1699" t="s">
        <v>75</v>
      </c>
      <c r="M1699" s="44"/>
      <c r="N1699" s="1"/>
      <c r="O1699"/>
      <c r="P1699"/>
      <c r="Q1699" s="44"/>
      <c r="R1699" s="1"/>
      <c r="S1699"/>
      <c r="T1699"/>
    </row>
    <row r="1700" spans="1:20" ht="14.4" x14ac:dyDescent="0.3">
      <c r="A1700">
        <v>1691</v>
      </c>
      <c r="B1700" s="1">
        <v>44208</v>
      </c>
      <c r="C1700" t="s">
        <v>157</v>
      </c>
      <c r="D1700" t="s">
        <v>520</v>
      </c>
      <c r="E1700" t="s">
        <v>95</v>
      </c>
      <c r="F1700" t="s">
        <v>85</v>
      </c>
      <c r="G1700" s="45">
        <v>1.27</v>
      </c>
      <c r="H1700" s="196">
        <v>7</v>
      </c>
      <c r="I1700" s="196">
        <v>7</v>
      </c>
      <c r="J1700" s="196">
        <v>-7</v>
      </c>
      <c r="K1700" s="196">
        <v>345.41</v>
      </c>
      <c r="L1700" t="s">
        <v>75</v>
      </c>
      <c r="M1700" s="44"/>
      <c r="N1700" s="1"/>
      <c r="O1700"/>
      <c r="P1700"/>
      <c r="Q1700" s="44"/>
      <c r="R1700" s="1"/>
      <c r="S1700"/>
      <c r="T1700"/>
    </row>
    <row r="1701" spans="1:20" ht="14.4" x14ac:dyDescent="0.3">
      <c r="A1701">
        <v>1692</v>
      </c>
      <c r="B1701" s="1">
        <v>44208</v>
      </c>
      <c r="C1701" t="s">
        <v>157</v>
      </c>
      <c r="D1701" t="s">
        <v>520</v>
      </c>
      <c r="E1701" t="s">
        <v>112</v>
      </c>
      <c r="F1701" t="s">
        <v>93</v>
      </c>
      <c r="G1701" s="45">
        <v>1.26</v>
      </c>
      <c r="H1701" s="196">
        <v>0.08</v>
      </c>
      <c r="I1701" s="196">
        <v>0.02</v>
      </c>
      <c r="J1701" s="196">
        <v>0.03</v>
      </c>
      <c r="K1701" s="196">
        <v>345.44</v>
      </c>
      <c r="L1701" t="s">
        <v>75</v>
      </c>
      <c r="M1701" s="44"/>
      <c r="N1701" s="1"/>
      <c r="O1701"/>
      <c r="P1701"/>
      <c r="Q1701" s="44"/>
      <c r="R1701" s="1"/>
      <c r="S1701"/>
      <c r="T1701"/>
    </row>
    <row r="1702" spans="1:20" ht="14.4" x14ac:dyDescent="0.3">
      <c r="A1702">
        <v>1693</v>
      </c>
      <c r="B1702" s="1">
        <v>44208</v>
      </c>
      <c r="C1702" t="s">
        <v>157</v>
      </c>
      <c r="D1702" t="s">
        <v>520</v>
      </c>
      <c r="E1702" t="s">
        <v>113</v>
      </c>
      <c r="F1702" t="s">
        <v>85</v>
      </c>
      <c r="G1702" s="45">
        <v>1.1599999999999999</v>
      </c>
      <c r="H1702" s="196">
        <v>10</v>
      </c>
      <c r="I1702" s="196">
        <v>10</v>
      </c>
      <c r="J1702" s="196">
        <v>1.6</v>
      </c>
      <c r="K1702" s="196">
        <v>347.04</v>
      </c>
      <c r="L1702" t="s">
        <v>77</v>
      </c>
      <c r="M1702" s="44"/>
      <c r="N1702" s="1"/>
      <c r="O1702"/>
      <c r="P1702"/>
      <c r="Q1702" s="44"/>
      <c r="R1702" s="1"/>
      <c r="S1702"/>
      <c r="T1702"/>
    </row>
    <row r="1703" spans="1:20" ht="14.4" x14ac:dyDescent="0.3">
      <c r="A1703">
        <v>1694</v>
      </c>
      <c r="B1703" s="1">
        <v>44208</v>
      </c>
      <c r="C1703" t="s">
        <v>157</v>
      </c>
      <c r="D1703" t="s">
        <v>520</v>
      </c>
      <c r="E1703" t="s">
        <v>113</v>
      </c>
      <c r="F1703" t="s">
        <v>85</v>
      </c>
      <c r="G1703" s="45">
        <v>1.0900000000000001</v>
      </c>
      <c r="H1703" s="196">
        <v>10</v>
      </c>
      <c r="I1703" s="196">
        <v>10</v>
      </c>
      <c r="J1703" s="196">
        <v>0.9</v>
      </c>
      <c r="K1703" s="196">
        <v>347.94</v>
      </c>
      <c r="L1703" t="s">
        <v>77</v>
      </c>
      <c r="M1703" s="44"/>
      <c r="N1703" s="1"/>
      <c r="O1703"/>
      <c r="P1703"/>
      <c r="Q1703" s="44"/>
      <c r="R1703" s="1"/>
      <c r="S1703"/>
      <c r="T1703"/>
    </row>
    <row r="1704" spans="1:20" ht="14.4" x14ac:dyDescent="0.3">
      <c r="A1704">
        <v>1695</v>
      </c>
      <c r="B1704" s="1">
        <v>44208</v>
      </c>
      <c r="C1704" t="s">
        <v>157</v>
      </c>
      <c r="D1704" t="s">
        <v>520</v>
      </c>
      <c r="E1704" t="s">
        <v>113</v>
      </c>
      <c r="F1704" t="s">
        <v>85</v>
      </c>
      <c r="G1704" s="45">
        <v>1.1399999999999999</v>
      </c>
      <c r="H1704" s="196">
        <v>100</v>
      </c>
      <c r="I1704" s="196">
        <v>100</v>
      </c>
      <c r="J1704" s="196">
        <v>14</v>
      </c>
      <c r="K1704" s="196">
        <v>361.94</v>
      </c>
      <c r="L1704" t="s">
        <v>77</v>
      </c>
      <c r="M1704" s="44"/>
      <c r="N1704" s="1"/>
      <c r="O1704"/>
      <c r="P1704"/>
      <c r="Q1704" s="44"/>
      <c r="R1704" s="1"/>
      <c r="S1704"/>
      <c r="T1704"/>
    </row>
    <row r="1705" spans="1:20" ht="14.4" x14ac:dyDescent="0.3">
      <c r="A1705">
        <v>1696</v>
      </c>
      <c r="B1705" s="1">
        <v>44208</v>
      </c>
      <c r="C1705" t="s">
        <v>157</v>
      </c>
      <c r="D1705" t="s">
        <v>520</v>
      </c>
      <c r="E1705" t="s">
        <v>126</v>
      </c>
      <c r="F1705" t="s">
        <v>85</v>
      </c>
      <c r="G1705" s="45">
        <v>1.82</v>
      </c>
      <c r="H1705" s="196">
        <v>10</v>
      </c>
      <c r="I1705" s="196">
        <v>10</v>
      </c>
      <c r="J1705" s="196">
        <v>-10</v>
      </c>
      <c r="K1705" s="196">
        <v>351.94</v>
      </c>
      <c r="L1705" t="s">
        <v>77</v>
      </c>
      <c r="M1705" s="44"/>
      <c r="N1705" s="1"/>
      <c r="O1705"/>
      <c r="P1705"/>
      <c r="Q1705" s="44"/>
      <c r="R1705" s="1"/>
      <c r="S1705"/>
      <c r="T1705"/>
    </row>
    <row r="1706" spans="1:20" ht="14.4" x14ac:dyDescent="0.3">
      <c r="A1706">
        <v>1697</v>
      </c>
      <c r="B1706" s="1">
        <v>44208</v>
      </c>
      <c r="C1706" t="s">
        <v>157</v>
      </c>
      <c r="D1706" t="s">
        <v>520</v>
      </c>
      <c r="E1706" t="s">
        <v>530</v>
      </c>
      <c r="F1706" t="s">
        <v>85</v>
      </c>
      <c r="G1706" s="45">
        <v>1.74</v>
      </c>
      <c r="H1706" s="196">
        <v>7.83</v>
      </c>
      <c r="I1706" s="196">
        <v>7.83</v>
      </c>
      <c r="J1706" s="196">
        <v>5.79</v>
      </c>
      <c r="K1706" s="196">
        <v>357.73</v>
      </c>
      <c r="L1706" t="s">
        <v>77</v>
      </c>
      <c r="M1706" s="44"/>
      <c r="N1706" s="1"/>
      <c r="O1706"/>
      <c r="P1706"/>
      <c r="Q1706" s="44"/>
      <c r="R1706" s="1"/>
      <c r="S1706"/>
      <c r="T1706"/>
    </row>
    <row r="1707" spans="1:20" ht="14.4" x14ac:dyDescent="0.3">
      <c r="A1707">
        <v>1698</v>
      </c>
      <c r="B1707" s="1">
        <v>44208</v>
      </c>
      <c r="C1707" t="s">
        <v>157</v>
      </c>
      <c r="D1707" t="s">
        <v>520</v>
      </c>
      <c r="E1707" t="s">
        <v>382</v>
      </c>
      <c r="F1707" t="s">
        <v>93</v>
      </c>
      <c r="G1707" s="45">
        <v>1.89</v>
      </c>
      <c r="H1707" s="196">
        <v>7.24</v>
      </c>
      <c r="I1707" s="196">
        <v>6.44</v>
      </c>
      <c r="J1707" s="196">
        <v>7.24</v>
      </c>
      <c r="K1707" s="196">
        <v>364.97</v>
      </c>
      <c r="L1707" t="s">
        <v>77</v>
      </c>
      <c r="M1707" s="44"/>
      <c r="N1707" s="1"/>
      <c r="O1707"/>
      <c r="P1707"/>
      <c r="Q1707" s="44"/>
      <c r="R1707" s="1"/>
      <c r="S1707"/>
      <c r="T1707"/>
    </row>
    <row r="1708" spans="1:20" ht="14.4" x14ac:dyDescent="0.3">
      <c r="A1708">
        <v>1699</v>
      </c>
      <c r="B1708" s="1">
        <v>44208</v>
      </c>
      <c r="C1708" t="s">
        <v>157</v>
      </c>
      <c r="D1708" t="s">
        <v>520</v>
      </c>
      <c r="E1708" t="s">
        <v>126</v>
      </c>
      <c r="F1708" t="s">
        <v>85</v>
      </c>
      <c r="G1708" s="45">
        <v>1.95</v>
      </c>
      <c r="H1708" s="196">
        <v>7</v>
      </c>
      <c r="I1708" s="196">
        <v>7</v>
      </c>
      <c r="J1708" s="196">
        <v>-7</v>
      </c>
      <c r="K1708" s="196">
        <v>357.97</v>
      </c>
      <c r="L1708" t="s">
        <v>77</v>
      </c>
      <c r="M1708" s="44"/>
      <c r="N1708" s="1"/>
      <c r="O1708"/>
      <c r="P1708"/>
      <c r="Q1708" s="44"/>
      <c r="R1708" s="1"/>
      <c r="S1708"/>
      <c r="T1708"/>
    </row>
    <row r="1709" spans="1:20" ht="14.4" x14ac:dyDescent="0.3">
      <c r="A1709">
        <v>1700</v>
      </c>
      <c r="B1709" s="1">
        <v>44208</v>
      </c>
      <c r="C1709" t="s">
        <v>157</v>
      </c>
      <c r="D1709" t="s">
        <v>520</v>
      </c>
      <c r="E1709" t="s">
        <v>94</v>
      </c>
      <c r="F1709" t="s">
        <v>93</v>
      </c>
      <c r="G1709" s="45">
        <v>1.1000000000000001</v>
      </c>
      <c r="H1709" s="196">
        <v>120</v>
      </c>
      <c r="I1709" s="196">
        <v>12</v>
      </c>
      <c r="J1709" s="196">
        <v>-12.02</v>
      </c>
      <c r="K1709" s="196">
        <v>345.95</v>
      </c>
      <c r="L1709" t="s">
        <v>77</v>
      </c>
      <c r="M1709" s="44"/>
      <c r="N1709" s="1"/>
      <c r="O1709"/>
      <c r="P1709"/>
      <c r="Q1709" s="44"/>
      <c r="R1709" s="1"/>
      <c r="S1709"/>
      <c r="T1709"/>
    </row>
    <row r="1710" spans="1:20" ht="14.4" x14ac:dyDescent="0.3">
      <c r="A1710">
        <v>1701</v>
      </c>
      <c r="B1710" s="1">
        <v>44208</v>
      </c>
      <c r="C1710" t="s">
        <v>157</v>
      </c>
      <c r="D1710" t="s">
        <v>520</v>
      </c>
      <c r="E1710" t="s">
        <v>98</v>
      </c>
      <c r="F1710" t="s">
        <v>93</v>
      </c>
      <c r="G1710" s="45">
        <v>1.03</v>
      </c>
      <c r="H1710" s="196">
        <v>200</v>
      </c>
      <c r="I1710" s="196">
        <v>6</v>
      </c>
      <c r="J1710" s="196">
        <v>-6</v>
      </c>
      <c r="K1710" s="196">
        <v>339.95</v>
      </c>
      <c r="L1710" t="s">
        <v>79</v>
      </c>
      <c r="M1710" s="44"/>
      <c r="N1710" s="1"/>
      <c r="O1710"/>
      <c r="P1710"/>
      <c r="Q1710" s="44"/>
      <c r="R1710" s="1"/>
      <c r="S1710"/>
      <c r="T1710"/>
    </row>
    <row r="1711" spans="1:20" ht="14.4" x14ac:dyDescent="0.3">
      <c r="A1711">
        <v>1702</v>
      </c>
      <c r="B1711" s="1">
        <v>44208</v>
      </c>
      <c r="C1711" t="s">
        <v>157</v>
      </c>
      <c r="D1711" t="s">
        <v>520</v>
      </c>
      <c r="E1711" t="s">
        <v>98</v>
      </c>
      <c r="F1711" t="s">
        <v>93</v>
      </c>
      <c r="G1711" s="45">
        <v>1.05</v>
      </c>
      <c r="H1711" s="196">
        <v>50</v>
      </c>
      <c r="I1711" s="196">
        <v>2.5</v>
      </c>
      <c r="J1711" s="196">
        <v>-2.5</v>
      </c>
      <c r="K1711" s="196">
        <v>337.45</v>
      </c>
      <c r="L1711" t="s">
        <v>79</v>
      </c>
      <c r="M1711" s="44"/>
      <c r="N1711" s="1"/>
      <c r="O1711"/>
      <c r="P1711"/>
      <c r="Q1711" s="44"/>
      <c r="R1711" s="1"/>
      <c r="S1711"/>
      <c r="T1711"/>
    </row>
    <row r="1712" spans="1:20" ht="14.4" x14ac:dyDescent="0.3">
      <c r="A1712">
        <v>1703</v>
      </c>
      <c r="B1712" s="1">
        <v>44208</v>
      </c>
      <c r="C1712" t="s">
        <v>157</v>
      </c>
      <c r="D1712" t="s">
        <v>520</v>
      </c>
      <c r="E1712" t="s">
        <v>97</v>
      </c>
      <c r="F1712" t="s">
        <v>85</v>
      </c>
      <c r="G1712" s="45">
        <v>1.24</v>
      </c>
      <c r="H1712" s="196">
        <v>50</v>
      </c>
      <c r="I1712" s="196">
        <v>50</v>
      </c>
      <c r="J1712" s="196">
        <v>12</v>
      </c>
      <c r="K1712" s="196">
        <v>349.45</v>
      </c>
      <c r="L1712" t="s">
        <v>79</v>
      </c>
      <c r="M1712" s="44"/>
      <c r="N1712" s="1"/>
      <c r="O1712"/>
      <c r="P1712"/>
      <c r="Q1712" s="44"/>
      <c r="R1712" s="1"/>
      <c r="S1712"/>
      <c r="T1712"/>
    </row>
    <row r="1713" spans="1:20" ht="14.4" x14ac:dyDescent="0.3">
      <c r="A1713">
        <v>1704</v>
      </c>
      <c r="B1713" s="1">
        <v>44208</v>
      </c>
      <c r="C1713" t="s">
        <v>157</v>
      </c>
      <c r="D1713" t="s">
        <v>520</v>
      </c>
      <c r="E1713" t="s">
        <v>97</v>
      </c>
      <c r="F1713" t="s">
        <v>85</v>
      </c>
      <c r="G1713" s="45">
        <v>1.03</v>
      </c>
      <c r="H1713" s="196">
        <v>100</v>
      </c>
      <c r="I1713" s="196">
        <v>100</v>
      </c>
      <c r="J1713" s="196">
        <v>3</v>
      </c>
      <c r="K1713" s="196">
        <v>352.45</v>
      </c>
      <c r="L1713" t="s">
        <v>79</v>
      </c>
      <c r="M1713" s="44"/>
      <c r="N1713" s="1"/>
      <c r="O1713"/>
      <c r="P1713"/>
      <c r="Q1713" s="44"/>
      <c r="R1713" s="1"/>
      <c r="S1713"/>
      <c r="T1713"/>
    </row>
    <row r="1714" spans="1:20" ht="14.4" x14ac:dyDescent="0.3">
      <c r="A1714">
        <v>1705</v>
      </c>
      <c r="B1714" s="1">
        <v>44208</v>
      </c>
      <c r="C1714" t="s">
        <v>157</v>
      </c>
      <c r="D1714" t="s">
        <v>520</v>
      </c>
      <c r="E1714" t="s">
        <v>97</v>
      </c>
      <c r="F1714" t="s">
        <v>85</v>
      </c>
      <c r="G1714" s="45">
        <v>1.07</v>
      </c>
      <c r="H1714" s="196">
        <v>100</v>
      </c>
      <c r="I1714" s="196">
        <v>100</v>
      </c>
      <c r="J1714" s="196">
        <v>7</v>
      </c>
      <c r="K1714" s="196">
        <v>359.45</v>
      </c>
      <c r="L1714" t="s">
        <v>79</v>
      </c>
      <c r="M1714" s="44"/>
      <c r="N1714" s="1"/>
      <c r="O1714"/>
      <c r="P1714"/>
      <c r="Q1714" s="44"/>
      <c r="R1714" s="1"/>
      <c r="S1714"/>
      <c r="T1714"/>
    </row>
    <row r="1715" spans="1:20" ht="14.4" x14ac:dyDescent="0.3">
      <c r="A1715">
        <v>1706</v>
      </c>
      <c r="B1715" s="1">
        <v>44208</v>
      </c>
      <c r="C1715" t="s">
        <v>157</v>
      </c>
      <c r="D1715" t="s">
        <v>520</v>
      </c>
      <c r="E1715" t="s">
        <v>152</v>
      </c>
      <c r="F1715" t="s">
        <v>93</v>
      </c>
      <c r="G1715" s="45">
        <v>1.03</v>
      </c>
      <c r="H1715" s="196">
        <v>13.1</v>
      </c>
      <c r="I1715" s="196">
        <v>0.39</v>
      </c>
      <c r="J1715" s="196">
        <v>-0.91</v>
      </c>
      <c r="K1715" s="196">
        <v>358.54</v>
      </c>
      <c r="L1715" t="s">
        <v>79</v>
      </c>
      <c r="M1715" s="44"/>
      <c r="N1715" s="1"/>
      <c r="O1715"/>
      <c r="P1715"/>
      <c r="Q1715" s="44"/>
      <c r="R1715" s="1"/>
      <c r="S1715"/>
      <c r="T1715"/>
    </row>
    <row r="1716" spans="1:20" ht="14.4" x14ac:dyDescent="0.3">
      <c r="A1716">
        <v>1707</v>
      </c>
      <c r="B1716" s="1">
        <v>44208</v>
      </c>
      <c r="C1716" t="s">
        <v>488</v>
      </c>
      <c r="D1716" t="s">
        <v>521</v>
      </c>
      <c r="E1716" t="s">
        <v>145</v>
      </c>
      <c r="F1716" t="s">
        <v>85</v>
      </c>
      <c r="G1716" s="45">
        <v>1.18</v>
      </c>
      <c r="H1716" s="196">
        <v>7</v>
      </c>
      <c r="I1716" s="196">
        <v>7</v>
      </c>
      <c r="J1716" s="196">
        <v>1.21</v>
      </c>
      <c r="K1716" s="196">
        <v>359.75</v>
      </c>
      <c r="L1716" t="s">
        <v>57</v>
      </c>
      <c r="M1716" s="44"/>
      <c r="N1716" s="1"/>
      <c r="O1716"/>
      <c r="P1716"/>
      <c r="Q1716" s="44"/>
      <c r="R1716" s="1"/>
      <c r="S1716"/>
      <c r="T1716"/>
    </row>
    <row r="1717" spans="1:20" ht="14.4" x14ac:dyDescent="0.3">
      <c r="A1717">
        <v>1708</v>
      </c>
      <c r="B1717" s="1">
        <v>44208</v>
      </c>
      <c r="C1717" t="s">
        <v>195</v>
      </c>
      <c r="D1717" t="s">
        <v>522</v>
      </c>
      <c r="E1717" t="s">
        <v>97</v>
      </c>
      <c r="F1717" t="s">
        <v>85</v>
      </c>
      <c r="G1717" s="45">
        <v>1.01</v>
      </c>
      <c r="H1717" s="196">
        <v>19</v>
      </c>
      <c r="I1717" s="196">
        <v>19</v>
      </c>
      <c r="J1717" s="196">
        <v>0.19</v>
      </c>
      <c r="K1717" s="196">
        <v>359.94</v>
      </c>
      <c r="L1717" t="s">
        <v>79</v>
      </c>
      <c r="M1717" s="44"/>
      <c r="N1717" s="1"/>
      <c r="O1717"/>
      <c r="P1717"/>
      <c r="Q1717" s="44"/>
      <c r="R1717" s="1"/>
      <c r="S1717"/>
      <c r="T1717"/>
    </row>
    <row r="1718" spans="1:20" ht="14.4" x14ac:dyDescent="0.3">
      <c r="A1718">
        <v>1709</v>
      </c>
      <c r="B1718" s="1">
        <v>44208</v>
      </c>
      <c r="C1718" t="s">
        <v>195</v>
      </c>
      <c r="D1718" t="s">
        <v>522</v>
      </c>
      <c r="E1718" t="s">
        <v>97</v>
      </c>
      <c r="F1718" t="s">
        <v>85</v>
      </c>
      <c r="G1718" s="45">
        <v>1.02</v>
      </c>
      <c r="H1718" s="196">
        <v>7</v>
      </c>
      <c r="I1718" s="196">
        <v>7</v>
      </c>
      <c r="J1718" s="196">
        <v>0.13</v>
      </c>
      <c r="K1718" s="196">
        <v>360.07</v>
      </c>
      <c r="L1718" t="s">
        <v>79</v>
      </c>
      <c r="M1718" s="44"/>
      <c r="N1718" s="1"/>
      <c r="O1718"/>
      <c r="P1718"/>
      <c r="Q1718" s="44"/>
      <c r="R1718" s="1"/>
      <c r="S1718"/>
      <c r="T1718"/>
    </row>
    <row r="1719" spans="1:20" ht="14.4" x14ac:dyDescent="0.3">
      <c r="A1719">
        <v>1710</v>
      </c>
      <c r="B1719" s="1">
        <v>44208</v>
      </c>
      <c r="C1719" t="s">
        <v>512</v>
      </c>
      <c r="D1719" t="s">
        <v>523</v>
      </c>
      <c r="E1719" t="s">
        <v>97</v>
      </c>
      <c r="F1719" t="s">
        <v>85</v>
      </c>
      <c r="G1719" s="45">
        <v>1.03</v>
      </c>
      <c r="H1719" s="196">
        <v>10</v>
      </c>
      <c r="I1719" s="196">
        <v>10</v>
      </c>
      <c r="J1719" s="196">
        <v>0.28999999999999998</v>
      </c>
      <c r="K1719" s="196">
        <v>360.36</v>
      </c>
      <c r="L1719" t="s">
        <v>79</v>
      </c>
      <c r="M1719" s="44"/>
      <c r="N1719" s="1"/>
      <c r="O1719"/>
      <c r="P1719"/>
      <c r="Q1719" s="44"/>
      <c r="R1719" s="1"/>
      <c r="S1719"/>
      <c r="T1719"/>
    </row>
    <row r="1720" spans="1:20" ht="14.4" x14ac:dyDescent="0.3">
      <c r="A1720">
        <v>1711</v>
      </c>
      <c r="B1720" s="1">
        <v>44208</v>
      </c>
      <c r="C1720" t="s">
        <v>514</v>
      </c>
      <c r="D1720" t="s">
        <v>524</v>
      </c>
      <c r="E1720" t="s">
        <v>94</v>
      </c>
      <c r="F1720" t="s">
        <v>93</v>
      </c>
      <c r="G1720" s="45">
        <v>1.07</v>
      </c>
      <c r="H1720" s="196">
        <v>7</v>
      </c>
      <c r="I1720" s="196">
        <v>0.49</v>
      </c>
      <c r="J1720" s="196">
        <v>-0.49</v>
      </c>
      <c r="K1720" s="196">
        <v>359.87</v>
      </c>
      <c r="L1720" t="s">
        <v>77</v>
      </c>
      <c r="M1720" s="44"/>
      <c r="N1720" s="1"/>
      <c r="O1720"/>
      <c r="P1720"/>
      <c r="Q1720" s="44"/>
      <c r="R1720" s="1"/>
      <c r="S1720"/>
      <c r="T1720"/>
    </row>
    <row r="1721" spans="1:20" ht="14.4" x14ac:dyDescent="0.3">
      <c r="A1721">
        <v>1712</v>
      </c>
      <c r="B1721" s="1">
        <v>44208</v>
      </c>
      <c r="C1721" t="s">
        <v>514</v>
      </c>
      <c r="D1721" t="s">
        <v>524</v>
      </c>
      <c r="E1721" t="s">
        <v>113</v>
      </c>
      <c r="F1721" t="s">
        <v>85</v>
      </c>
      <c r="G1721" s="45">
        <v>1.1000000000000001</v>
      </c>
      <c r="H1721" s="196">
        <v>7</v>
      </c>
      <c r="I1721" s="196">
        <v>7</v>
      </c>
      <c r="J1721" s="196">
        <v>0.69</v>
      </c>
      <c r="K1721" s="196">
        <v>360.56</v>
      </c>
      <c r="L1721" t="s">
        <v>77</v>
      </c>
      <c r="M1721" s="44"/>
      <c r="N1721" s="1"/>
      <c r="O1721"/>
      <c r="P1721"/>
      <c r="Q1721" s="44"/>
      <c r="R1721" s="1"/>
      <c r="S1721"/>
      <c r="T1721"/>
    </row>
    <row r="1722" spans="1:20" ht="14.4" x14ac:dyDescent="0.3">
      <c r="A1722">
        <v>1713</v>
      </c>
      <c r="B1722" s="1">
        <v>44208</v>
      </c>
      <c r="C1722" t="s">
        <v>180</v>
      </c>
      <c r="D1722" t="s">
        <v>525</v>
      </c>
      <c r="E1722" t="s">
        <v>95</v>
      </c>
      <c r="F1722" t="s">
        <v>85</v>
      </c>
      <c r="G1722" s="45">
        <v>1.1399999999999999</v>
      </c>
      <c r="H1722" s="196">
        <v>7</v>
      </c>
      <c r="I1722" s="196">
        <v>7</v>
      </c>
      <c r="J1722" s="196">
        <v>0.98</v>
      </c>
      <c r="K1722" s="196">
        <v>361.54</v>
      </c>
      <c r="L1722" t="s">
        <v>75</v>
      </c>
      <c r="M1722" s="44"/>
      <c r="N1722" s="1"/>
      <c r="O1722"/>
      <c r="P1722"/>
      <c r="Q1722" s="44"/>
      <c r="R1722" s="1"/>
      <c r="S1722"/>
      <c r="T1722"/>
    </row>
    <row r="1723" spans="1:20" ht="14.4" x14ac:dyDescent="0.3">
      <c r="A1723">
        <v>1714</v>
      </c>
      <c r="B1723" s="1">
        <v>44208</v>
      </c>
      <c r="C1723" t="s">
        <v>180</v>
      </c>
      <c r="D1723" t="s">
        <v>525</v>
      </c>
      <c r="E1723" t="s">
        <v>112</v>
      </c>
      <c r="F1723" t="s">
        <v>93</v>
      </c>
      <c r="G1723" s="45">
        <v>1.0900000000000001</v>
      </c>
      <c r="H1723" s="196">
        <v>7.01</v>
      </c>
      <c r="I1723" s="196">
        <v>0.63</v>
      </c>
      <c r="J1723" s="196">
        <v>-0.64</v>
      </c>
      <c r="K1723" s="196">
        <v>360.9</v>
      </c>
      <c r="L1723" t="s">
        <v>75</v>
      </c>
      <c r="M1723" s="44"/>
      <c r="N1723" s="1"/>
      <c r="O1723"/>
      <c r="P1723"/>
      <c r="Q1723" s="44"/>
      <c r="R1723" s="1"/>
      <c r="S1723"/>
      <c r="T1723"/>
    </row>
    <row r="1724" spans="1:20" ht="14.4" x14ac:dyDescent="0.3">
      <c r="A1724">
        <v>1715</v>
      </c>
      <c r="B1724" s="1">
        <v>44208</v>
      </c>
      <c r="C1724" t="s">
        <v>513</v>
      </c>
      <c r="D1724" t="s">
        <v>526</v>
      </c>
      <c r="E1724" t="s">
        <v>99</v>
      </c>
      <c r="F1724" t="s">
        <v>85</v>
      </c>
      <c r="G1724" s="45">
        <v>1.1100000000000001</v>
      </c>
      <c r="H1724" s="196">
        <v>63.64</v>
      </c>
      <c r="I1724" s="196">
        <v>63.64</v>
      </c>
      <c r="J1724" s="196">
        <v>6.72</v>
      </c>
      <c r="K1724" s="196">
        <v>367.62</v>
      </c>
      <c r="L1724" t="s">
        <v>75</v>
      </c>
      <c r="M1724" s="44"/>
      <c r="N1724" s="1"/>
      <c r="O1724"/>
      <c r="P1724"/>
      <c r="Q1724" s="44"/>
      <c r="R1724" s="1"/>
      <c r="S1724"/>
      <c r="T1724"/>
    </row>
    <row r="1725" spans="1:20" ht="14.4" x14ac:dyDescent="0.3">
      <c r="A1725">
        <v>1716</v>
      </c>
      <c r="B1725" s="1">
        <v>44208</v>
      </c>
      <c r="C1725" t="s">
        <v>513</v>
      </c>
      <c r="D1725" t="s">
        <v>526</v>
      </c>
      <c r="E1725" t="s">
        <v>114</v>
      </c>
      <c r="F1725" t="s">
        <v>93</v>
      </c>
      <c r="G1725" s="45">
        <v>1.0900000000000001</v>
      </c>
      <c r="H1725" s="196">
        <v>10</v>
      </c>
      <c r="I1725" s="196">
        <v>0.9</v>
      </c>
      <c r="J1725" s="196">
        <v>-0.9</v>
      </c>
      <c r="K1725" s="196">
        <v>366.72</v>
      </c>
      <c r="L1725" t="s">
        <v>111</v>
      </c>
      <c r="M1725" s="44"/>
      <c r="N1725" s="1"/>
      <c r="O1725"/>
      <c r="P1725"/>
      <c r="Q1725" s="44"/>
      <c r="R1725" s="1"/>
      <c r="S1725"/>
      <c r="T1725"/>
    </row>
    <row r="1726" spans="1:20" ht="14.4" x14ac:dyDescent="0.3">
      <c r="A1726">
        <v>1717</v>
      </c>
      <c r="B1726" s="1">
        <v>44208</v>
      </c>
      <c r="C1726" t="s">
        <v>513</v>
      </c>
      <c r="D1726" t="s">
        <v>526</v>
      </c>
      <c r="E1726" t="s">
        <v>119</v>
      </c>
      <c r="F1726" t="s">
        <v>85</v>
      </c>
      <c r="G1726" s="45">
        <v>1.1200000000000001</v>
      </c>
      <c r="H1726" s="196">
        <v>10</v>
      </c>
      <c r="I1726" s="196">
        <v>10</v>
      </c>
      <c r="J1726" s="196">
        <v>1.19</v>
      </c>
      <c r="K1726" s="196">
        <v>367.91</v>
      </c>
      <c r="L1726" t="s">
        <v>111</v>
      </c>
      <c r="M1726" s="44"/>
      <c r="N1726" s="1"/>
      <c r="O1726"/>
      <c r="P1726"/>
      <c r="Q1726" s="44"/>
      <c r="R1726" s="1"/>
      <c r="S1726"/>
      <c r="T1726"/>
    </row>
    <row r="1727" spans="1:20" ht="14.4" x14ac:dyDescent="0.3">
      <c r="A1727">
        <v>1718</v>
      </c>
      <c r="B1727" s="1">
        <v>44208</v>
      </c>
      <c r="C1727" t="s">
        <v>513</v>
      </c>
      <c r="D1727" t="s">
        <v>526</v>
      </c>
      <c r="E1727" t="s">
        <v>128</v>
      </c>
      <c r="F1727" t="s">
        <v>85</v>
      </c>
      <c r="G1727" s="45">
        <v>1.07</v>
      </c>
      <c r="H1727" s="196">
        <v>7</v>
      </c>
      <c r="I1727" s="196">
        <v>7</v>
      </c>
      <c r="J1727" s="196">
        <v>0.49</v>
      </c>
      <c r="K1727" s="196">
        <v>368.4</v>
      </c>
      <c r="L1727" t="s">
        <v>124</v>
      </c>
      <c r="M1727" s="44"/>
      <c r="N1727" s="1"/>
      <c r="O1727"/>
      <c r="P1727"/>
      <c r="Q1727" s="44"/>
      <c r="R1727" s="1"/>
      <c r="S1727"/>
      <c r="T1727"/>
    </row>
    <row r="1728" spans="1:20" ht="14.4" x14ac:dyDescent="0.3">
      <c r="A1728">
        <v>1719</v>
      </c>
      <c r="B1728" s="1">
        <v>44208</v>
      </c>
      <c r="C1728" t="s">
        <v>513</v>
      </c>
      <c r="D1728" t="s">
        <v>526</v>
      </c>
      <c r="E1728" t="s">
        <v>128</v>
      </c>
      <c r="F1728" t="s">
        <v>85</v>
      </c>
      <c r="G1728" s="45">
        <v>1.06</v>
      </c>
      <c r="H1728" s="196">
        <v>10</v>
      </c>
      <c r="I1728" s="196">
        <v>10</v>
      </c>
      <c r="J1728" s="196">
        <v>0.6</v>
      </c>
      <c r="K1728" s="196">
        <v>369</v>
      </c>
      <c r="L1728" t="s">
        <v>124</v>
      </c>
      <c r="M1728" s="44"/>
      <c r="N1728" s="1"/>
      <c r="O1728"/>
      <c r="P1728"/>
      <c r="Q1728" s="44"/>
      <c r="R1728" s="1"/>
      <c r="S1728"/>
      <c r="T1728"/>
    </row>
    <row r="1729" spans="1:20" ht="14.4" x14ac:dyDescent="0.3">
      <c r="A1729">
        <v>1720</v>
      </c>
      <c r="B1729" s="1">
        <v>44208</v>
      </c>
      <c r="C1729" t="s">
        <v>513</v>
      </c>
      <c r="D1729" t="s">
        <v>526</v>
      </c>
      <c r="E1729" t="s">
        <v>146</v>
      </c>
      <c r="F1729" t="s">
        <v>93</v>
      </c>
      <c r="G1729" s="45">
        <v>1.08</v>
      </c>
      <c r="H1729" s="196">
        <v>24</v>
      </c>
      <c r="I1729" s="196">
        <v>1.92</v>
      </c>
      <c r="J1729" s="196">
        <v>-1.92</v>
      </c>
      <c r="K1729" s="196">
        <v>367.08</v>
      </c>
      <c r="L1729" t="s">
        <v>124</v>
      </c>
      <c r="M1729" s="44"/>
      <c r="N1729" s="1"/>
      <c r="O1729"/>
      <c r="P1729"/>
      <c r="Q1729" s="44"/>
      <c r="R1729" s="1"/>
      <c r="S1729"/>
      <c r="T1729"/>
    </row>
    <row r="1730" spans="1:20" ht="14.4" x14ac:dyDescent="0.3">
      <c r="A1730">
        <v>1721</v>
      </c>
      <c r="B1730" s="1">
        <v>44208</v>
      </c>
      <c r="C1730" t="s">
        <v>513</v>
      </c>
      <c r="D1730" t="s">
        <v>526</v>
      </c>
      <c r="E1730" t="s">
        <v>128</v>
      </c>
      <c r="F1730" t="s">
        <v>85</v>
      </c>
      <c r="G1730" s="45">
        <v>1.1299999999999999</v>
      </c>
      <c r="H1730" s="196">
        <v>7</v>
      </c>
      <c r="I1730" s="196">
        <v>7</v>
      </c>
      <c r="J1730" s="196">
        <v>0.91</v>
      </c>
      <c r="K1730" s="196">
        <v>367.99</v>
      </c>
      <c r="L1730" t="s">
        <v>124</v>
      </c>
      <c r="M1730" s="44"/>
      <c r="N1730" s="1"/>
      <c r="O1730"/>
      <c r="P1730"/>
      <c r="Q1730" s="44"/>
      <c r="R1730" s="1"/>
      <c r="S1730"/>
      <c r="T1730"/>
    </row>
    <row r="1731" spans="1:20" ht="14.4" x14ac:dyDescent="0.3">
      <c r="A1731">
        <v>1722</v>
      </c>
      <c r="B1731" s="1">
        <v>44208</v>
      </c>
      <c r="C1731" t="s">
        <v>515</v>
      </c>
      <c r="D1731" t="s">
        <v>527</v>
      </c>
      <c r="E1731" t="s">
        <v>380</v>
      </c>
      <c r="F1731" t="s">
        <v>85</v>
      </c>
      <c r="G1731" s="45">
        <v>2.08</v>
      </c>
      <c r="H1731" s="196">
        <v>7</v>
      </c>
      <c r="I1731" s="196">
        <v>7</v>
      </c>
      <c r="J1731" s="196">
        <v>7.26</v>
      </c>
      <c r="K1731" s="196">
        <v>375.25</v>
      </c>
      <c r="L1731" t="s">
        <v>174</v>
      </c>
      <c r="M1731" s="44"/>
      <c r="N1731" s="1"/>
      <c r="O1731"/>
      <c r="P1731"/>
      <c r="Q1731" s="44"/>
      <c r="R1731" s="1"/>
      <c r="S1731"/>
      <c r="T1731"/>
    </row>
    <row r="1732" spans="1:20" ht="14.4" x14ac:dyDescent="0.3">
      <c r="A1732">
        <v>1723</v>
      </c>
      <c r="B1732" s="1">
        <v>44208</v>
      </c>
      <c r="C1732" t="s">
        <v>515</v>
      </c>
      <c r="D1732" t="s">
        <v>527</v>
      </c>
      <c r="E1732" t="s">
        <v>144</v>
      </c>
      <c r="F1732" t="s">
        <v>93</v>
      </c>
      <c r="G1732" s="45">
        <v>1.39</v>
      </c>
      <c r="H1732" s="196">
        <v>7.5</v>
      </c>
      <c r="I1732" s="196">
        <v>2.93</v>
      </c>
      <c r="J1732" s="196">
        <v>7.5</v>
      </c>
      <c r="K1732" s="196">
        <v>382.75</v>
      </c>
      <c r="L1732" t="s">
        <v>142</v>
      </c>
      <c r="M1732" s="44"/>
      <c r="N1732" s="1"/>
      <c r="O1732"/>
      <c r="P1732"/>
      <c r="Q1732" s="44"/>
      <c r="R1732" s="1"/>
      <c r="S1732"/>
      <c r="T1732"/>
    </row>
    <row r="1733" spans="1:20" ht="14.4" x14ac:dyDescent="0.3">
      <c r="A1733">
        <v>1724</v>
      </c>
      <c r="B1733" s="1">
        <v>44208</v>
      </c>
      <c r="C1733" t="s">
        <v>515</v>
      </c>
      <c r="D1733" t="s">
        <v>527</v>
      </c>
      <c r="E1733" t="s">
        <v>143</v>
      </c>
      <c r="F1733" t="s">
        <v>85</v>
      </c>
      <c r="G1733" s="45">
        <v>1.53</v>
      </c>
      <c r="H1733" s="196">
        <v>7</v>
      </c>
      <c r="I1733" s="196">
        <v>7</v>
      </c>
      <c r="J1733" s="196">
        <v>-7.02</v>
      </c>
      <c r="K1733" s="196">
        <v>375.73</v>
      </c>
      <c r="L1733" t="s">
        <v>142</v>
      </c>
      <c r="M1733" s="44"/>
      <c r="N1733" s="1"/>
      <c r="O1733"/>
      <c r="P1733"/>
      <c r="Q1733" s="44"/>
      <c r="R1733" s="1"/>
      <c r="S1733"/>
      <c r="T1733"/>
    </row>
    <row r="1734" spans="1:20" ht="14.4" x14ac:dyDescent="0.3">
      <c r="A1734">
        <v>1725</v>
      </c>
      <c r="B1734" s="1">
        <v>44208</v>
      </c>
      <c r="C1734" t="s">
        <v>515</v>
      </c>
      <c r="D1734" t="s">
        <v>527</v>
      </c>
      <c r="E1734" t="s">
        <v>112</v>
      </c>
      <c r="F1734" t="s">
        <v>93</v>
      </c>
      <c r="G1734" s="45">
        <v>1.04</v>
      </c>
      <c r="H1734" s="196">
        <v>27</v>
      </c>
      <c r="I1734" s="196">
        <v>1.08</v>
      </c>
      <c r="J1734" s="196">
        <v>-1.08</v>
      </c>
      <c r="K1734" s="196">
        <v>374.65</v>
      </c>
      <c r="L1734" t="s">
        <v>60</v>
      </c>
      <c r="M1734" s="44"/>
      <c r="N1734" s="1"/>
      <c r="O1734"/>
      <c r="P1734"/>
      <c r="Q1734" s="44"/>
      <c r="R1734" s="1"/>
      <c r="S1734"/>
      <c r="T1734"/>
    </row>
    <row r="1735" spans="1:20" ht="14.4" x14ac:dyDescent="0.3">
      <c r="A1735">
        <v>1726</v>
      </c>
      <c r="B1735" s="1">
        <v>44208</v>
      </c>
      <c r="C1735" t="s">
        <v>515</v>
      </c>
      <c r="D1735" t="s">
        <v>527</v>
      </c>
      <c r="E1735" t="s">
        <v>95</v>
      </c>
      <c r="F1735" t="s">
        <v>85</v>
      </c>
      <c r="G1735" s="45">
        <v>1.1000000000000001</v>
      </c>
      <c r="H1735" s="196">
        <v>20</v>
      </c>
      <c r="I1735" s="196">
        <v>20</v>
      </c>
      <c r="J1735" s="196">
        <v>2</v>
      </c>
      <c r="K1735" s="196">
        <v>376.65</v>
      </c>
      <c r="L1735" t="s">
        <v>60</v>
      </c>
      <c r="M1735" s="44"/>
      <c r="N1735" s="1"/>
      <c r="O1735"/>
      <c r="P1735"/>
      <c r="Q1735" s="44"/>
      <c r="R1735" s="1"/>
      <c r="S1735"/>
      <c r="T1735"/>
    </row>
    <row r="1736" spans="1:20" ht="14.4" x14ac:dyDescent="0.3">
      <c r="A1736">
        <v>1727</v>
      </c>
      <c r="B1736" s="1">
        <v>44208</v>
      </c>
      <c r="C1736" t="s">
        <v>515</v>
      </c>
      <c r="D1736" t="s">
        <v>527</v>
      </c>
      <c r="E1736" t="s">
        <v>95</v>
      </c>
      <c r="F1736" t="s">
        <v>85</v>
      </c>
      <c r="G1736" s="45">
        <v>1.1200000000000001</v>
      </c>
      <c r="H1736" s="196">
        <v>20</v>
      </c>
      <c r="I1736" s="196">
        <v>20</v>
      </c>
      <c r="J1736" s="196">
        <v>2.4</v>
      </c>
      <c r="K1736" s="196">
        <v>379.05</v>
      </c>
      <c r="L1736" t="s">
        <v>60</v>
      </c>
      <c r="M1736" s="44"/>
      <c r="N1736" s="1"/>
      <c r="O1736"/>
      <c r="P1736"/>
      <c r="Q1736" s="44"/>
      <c r="R1736" s="1"/>
      <c r="S1736"/>
      <c r="T1736"/>
    </row>
    <row r="1737" spans="1:20" ht="14.4" x14ac:dyDescent="0.3">
      <c r="A1737">
        <v>1728</v>
      </c>
      <c r="B1737" s="1">
        <v>44208</v>
      </c>
      <c r="C1737" t="s">
        <v>515</v>
      </c>
      <c r="D1737" t="s">
        <v>527</v>
      </c>
      <c r="E1737" t="s">
        <v>112</v>
      </c>
      <c r="F1737" t="s">
        <v>93</v>
      </c>
      <c r="G1737" s="45">
        <v>1.07</v>
      </c>
      <c r="H1737" s="196">
        <v>40.1</v>
      </c>
      <c r="I1737" s="196">
        <v>2.81</v>
      </c>
      <c r="J1737" s="196">
        <v>-2.81</v>
      </c>
      <c r="K1737" s="196">
        <v>376.24</v>
      </c>
      <c r="L1737" t="s">
        <v>60</v>
      </c>
      <c r="M1737" s="44"/>
      <c r="N1737" s="1"/>
      <c r="O1737"/>
      <c r="P1737"/>
      <c r="Q1737" s="44"/>
      <c r="R1737" s="1"/>
      <c r="S1737"/>
      <c r="T1737"/>
    </row>
    <row r="1738" spans="1:20" ht="14.4" x14ac:dyDescent="0.3">
      <c r="A1738">
        <v>1729</v>
      </c>
      <c r="B1738" s="1">
        <v>44208</v>
      </c>
      <c r="C1738" t="s">
        <v>515</v>
      </c>
      <c r="D1738" t="s">
        <v>527</v>
      </c>
      <c r="E1738" t="s">
        <v>95</v>
      </c>
      <c r="F1738" t="s">
        <v>85</v>
      </c>
      <c r="G1738" s="45">
        <v>1.05</v>
      </c>
      <c r="H1738" s="196">
        <v>7</v>
      </c>
      <c r="I1738" s="196">
        <v>7</v>
      </c>
      <c r="J1738" s="196">
        <v>0.35</v>
      </c>
      <c r="K1738" s="196">
        <v>376.59</v>
      </c>
      <c r="L1738" t="s">
        <v>60</v>
      </c>
      <c r="M1738" s="44"/>
      <c r="N1738" s="1"/>
      <c r="O1738"/>
      <c r="P1738"/>
      <c r="Q1738" s="44"/>
      <c r="R1738" s="1"/>
      <c r="S1738"/>
      <c r="T1738"/>
    </row>
    <row r="1739" spans="1:20" ht="14.4" x14ac:dyDescent="0.3">
      <c r="A1739">
        <v>1730</v>
      </c>
      <c r="B1739" s="1">
        <v>44208</v>
      </c>
      <c r="C1739" t="s">
        <v>515</v>
      </c>
      <c r="D1739" t="s">
        <v>527</v>
      </c>
      <c r="E1739" t="s">
        <v>95</v>
      </c>
      <c r="F1739" t="s">
        <v>85</v>
      </c>
      <c r="G1739" s="45">
        <v>1.06</v>
      </c>
      <c r="H1739" s="196">
        <v>20</v>
      </c>
      <c r="I1739" s="196">
        <v>20</v>
      </c>
      <c r="J1739" s="196">
        <v>1.1200000000000001</v>
      </c>
      <c r="K1739" s="196">
        <v>377.71</v>
      </c>
      <c r="L1739" t="s">
        <v>60</v>
      </c>
      <c r="M1739" s="44"/>
      <c r="N1739" s="1"/>
      <c r="O1739"/>
      <c r="P1739"/>
      <c r="Q1739" s="44"/>
      <c r="R1739" s="1"/>
      <c r="S1739"/>
      <c r="T1739"/>
    </row>
    <row r="1740" spans="1:20" ht="14.4" x14ac:dyDescent="0.3">
      <c r="A1740">
        <v>1731</v>
      </c>
      <c r="B1740" s="1">
        <v>44208</v>
      </c>
      <c r="C1740" t="s">
        <v>515</v>
      </c>
      <c r="D1740" t="s">
        <v>527</v>
      </c>
      <c r="E1740" t="s">
        <v>97</v>
      </c>
      <c r="F1740" t="s">
        <v>85</v>
      </c>
      <c r="G1740" s="45">
        <v>1.07</v>
      </c>
      <c r="H1740" s="196">
        <v>7</v>
      </c>
      <c r="I1740" s="196">
        <v>7</v>
      </c>
      <c r="J1740" s="196">
        <v>0.49</v>
      </c>
      <c r="K1740" s="196">
        <v>378.2</v>
      </c>
      <c r="L1740" t="s">
        <v>79</v>
      </c>
      <c r="M1740" s="44"/>
      <c r="N1740" s="1"/>
      <c r="O1740"/>
      <c r="P1740"/>
      <c r="Q1740" s="44"/>
      <c r="R1740" s="1"/>
      <c r="S1740"/>
      <c r="T1740"/>
    </row>
    <row r="1741" spans="1:20" ht="14.4" x14ac:dyDescent="0.3">
      <c r="A1741">
        <v>1732</v>
      </c>
      <c r="B1741" s="1">
        <v>44208</v>
      </c>
      <c r="C1741" t="s">
        <v>515</v>
      </c>
      <c r="D1741" t="s">
        <v>527</v>
      </c>
      <c r="E1741" t="s">
        <v>98</v>
      </c>
      <c r="F1741" t="s">
        <v>93</v>
      </c>
      <c r="G1741" s="45">
        <v>1.17</v>
      </c>
      <c r="H1741" s="196">
        <v>50</v>
      </c>
      <c r="I1741" s="196">
        <v>8.5</v>
      </c>
      <c r="J1741" s="196">
        <v>-8.5</v>
      </c>
      <c r="K1741" s="196">
        <v>369.7</v>
      </c>
      <c r="L1741" t="s">
        <v>79</v>
      </c>
      <c r="M1741" s="44"/>
      <c r="N1741" s="1"/>
      <c r="O1741"/>
      <c r="P1741"/>
      <c r="Q1741" s="44"/>
      <c r="R1741" s="1"/>
      <c r="S1741"/>
      <c r="T1741"/>
    </row>
    <row r="1742" spans="1:20" ht="14.4" x14ac:dyDescent="0.3">
      <c r="A1742">
        <v>1733</v>
      </c>
      <c r="B1742" s="1">
        <v>44208</v>
      </c>
      <c r="C1742" t="s">
        <v>515</v>
      </c>
      <c r="D1742" t="s">
        <v>527</v>
      </c>
      <c r="E1742" t="s">
        <v>97</v>
      </c>
      <c r="F1742" t="s">
        <v>85</v>
      </c>
      <c r="G1742" s="45">
        <v>1.1200000000000001</v>
      </c>
      <c r="H1742" s="196">
        <v>100</v>
      </c>
      <c r="I1742" s="196">
        <v>100</v>
      </c>
      <c r="J1742" s="196">
        <v>12</v>
      </c>
      <c r="K1742" s="196">
        <v>381.7</v>
      </c>
      <c r="L1742" t="s">
        <v>79</v>
      </c>
      <c r="M1742" s="44"/>
      <c r="N1742" s="1"/>
      <c r="O1742"/>
      <c r="P1742"/>
      <c r="Q1742" s="44"/>
      <c r="R1742" s="1"/>
      <c r="S1742"/>
      <c r="T1742"/>
    </row>
    <row r="1743" spans="1:20" ht="14.4" x14ac:dyDescent="0.3">
      <c r="A1743">
        <v>1734</v>
      </c>
      <c r="B1743" s="1">
        <v>44208</v>
      </c>
      <c r="C1743" t="s">
        <v>515</v>
      </c>
      <c r="D1743" t="s">
        <v>527</v>
      </c>
      <c r="E1743" t="s">
        <v>152</v>
      </c>
      <c r="F1743" t="s">
        <v>93</v>
      </c>
      <c r="G1743" s="45">
        <v>1.1200000000000001</v>
      </c>
      <c r="H1743" s="196">
        <v>9.8000000000000007</v>
      </c>
      <c r="I1743" s="196">
        <v>1.18</v>
      </c>
      <c r="J1743" s="196">
        <v>-1.18</v>
      </c>
      <c r="K1743" s="196">
        <v>380.52</v>
      </c>
      <c r="L1743" t="s">
        <v>79</v>
      </c>
      <c r="M1743" s="44"/>
      <c r="N1743" s="1"/>
      <c r="O1743"/>
      <c r="P1743"/>
      <c r="Q1743" s="44"/>
      <c r="R1743" s="1"/>
      <c r="S1743"/>
      <c r="T1743"/>
    </row>
    <row r="1744" spans="1:20" ht="14.4" x14ac:dyDescent="0.3">
      <c r="A1744">
        <v>1735</v>
      </c>
      <c r="B1744" s="1">
        <v>44208</v>
      </c>
      <c r="C1744" t="s">
        <v>515</v>
      </c>
      <c r="D1744" t="s">
        <v>527</v>
      </c>
      <c r="E1744" t="s">
        <v>97</v>
      </c>
      <c r="F1744" t="s">
        <v>85</v>
      </c>
      <c r="G1744" s="45">
        <v>1.25</v>
      </c>
      <c r="H1744" s="196">
        <v>63.9</v>
      </c>
      <c r="I1744" s="196">
        <v>63.9</v>
      </c>
      <c r="J1744" s="196">
        <v>15.98</v>
      </c>
      <c r="K1744" s="196">
        <v>396.5</v>
      </c>
      <c r="L1744" t="s">
        <v>79</v>
      </c>
      <c r="M1744" s="44"/>
      <c r="N1744" s="1"/>
      <c r="O1744"/>
      <c r="P1744"/>
      <c r="Q1744" s="44"/>
      <c r="R1744" s="1"/>
      <c r="S1744"/>
      <c r="T1744"/>
    </row>
    <row r="1745" spans="1:20" ht="14.4" x14ac:dyDescent="0.3">
      <c r="A1745">
        <v>1736</v>
      </c>
      <c r="B1745" s="1">
        <v>44208</v>
      </c>
      <c r="C1745" t="s">
        <v>515</v>
      </c>
      <c r="D1745" t="s">
        <v>527</v>
      </c>
      <c r="E1745" t="s">
        <v>97</v>
      </c>
      <c r="F1745" t="s">
        <v>85</v>
      </c>
      <c r="G1745" s="45">
        <v>1.25</v>
      </c>
      <c r="H1745" s="196">
        <v>20</v>
      </c>
      <c r="I1745" s="196">
        <v>20</v>
      </c>
      <c r="J1745" s="196">
        <v>5.0599999999999996</v>
      </c>
      <c r="K1745" s="196">
        <v>401.56</v>
      </c>
      <c r="L1745" t="s">
        <v>79</v>
      </c>
      <c r="M1745" s="44"/>
      <c r="N1745" s="1"/>
      <c r="O1745"/>
      <c r="P1745"/>
      <c r="Q1745" s="44"/>
      <c r="R1745" s="1"/>
      <c r="S1745"/>
      <c r="T1745"/>
    </row>
    <row r="1746" spans="1:20" ht="14.4" x14ac:dyDescent="0.3">
      <c r="A1746">
        <v>1737</v>
      </c>
      <c r="B1746" s="1">
        <v>44208</v>
      </c>
      <c r="C1746" t="s">
        <v>515</v>
      </c>
      <c r="D1746" t="s">
        <v>527</v>
      </c>
      <c r="E1746" t="s">
        <v>97</v>
      </c>
      <c r="F1746" t="s">
        <v>85</v>
      </c>
      <c r="G1746" s="45">
        <v>1.1299999999999999</v>
      </c>
      <c r="H1746" s="196">
        <v>10</v>
      </c>
      <c r="I1746" s="196">
        <v>10</v>
      </c>
      <c r="J1746" s="196">
        <v>1.3</v>
      </c>
      <c r="K1746" s="196">
        <v>402.86</v>
      </c>
      <c r="L1746" t="s">
        <v>79</v>
      </c>
      <c r="M1746" s="44"/>
      <c r="N1746" s="1"/>
      <c r="O1746"/>
      <c r="P1746"/>
      <c r="Q1746" s="44"/>
      <c r="R1746" s="1"/>
      <c r="S1746"/>
      <c r="T1746"/>
    </row>
    <row r="1747" spans="1:20" ht="14.4" x14ac:dyDescent="0.3">
      <c r="A1747">
        <v>1738</v>
      </c>
      <c r="B1747" s="1">
        <v>44208</v>
      </c>
      <c r="C1747" t="s">
        <v>515</v>
      </c>
      <c r="D1747" t="s">
        <v>527</v>
      </c>
      <c r="E1747" t="s">
        <v>97</v>
      </c>
      <c r="F1747" t="s">
        <v>85</v>
      </c>
      <c r="G1747" s="45">
        <v>1.25</v>
      </c>
      <c r="H1747" s="196">
        <v>20</v>
      </c>
      <c r="I1747" s="196">
        <v>20</v>
      </c>
      <c r="J1747" s="196">
        <v>5</v>
      </c>
      <c r="K1747" s="196">
        <v>407.86</v>
      </c>
      <c r="L1747" t="s">
        <v>79</v>
      </c>
      <c r="M1747" s="44"/>
      <c r="N1747" s="1"/>
      <c r="O1747"/>
      <c r="P1747"/>
      <c r="Q1747" s="44"/>
      <c r="R1747" s="1"/>
      <c r="S1747"/>
      <c r="T1747"/>
    </row>
    <row r="1748" spans="1:20" ht="14.4" x14ac:dyDescent="0.3">
      <c r="A1748">
        <v>1739</v>
      </c>
      <c r="B1748" s="1">
        <v>44208</v>
      </c>
      <c r="C1748" t="s">
        <v>515</v>
      </c>
      <c r="D1748" t="s">
        <v>527</v>
      </c>
      <c r="E1748" t="s">
        <v>97</v>
      </c>
      <c r="F1748" t="s">
        <v>85</v>
      </c>
      <c r="G1748" s="45">
        <v>1.05</v>
      </c>
      <c r="H1748" s="196">
        <v>7</v>
      </c>
      <c r="I1748" s="196">
        <v>7</v>
      </c>
      <c r="J1748" s="196">
        <v>0.35</v>
      </c>
      <c r="K1748" s="196">
        <v>408.21</v>
      </c>
      <c r="L1748" t="s">
        <v>79</v>
      </c>
      <c r="M1748" s="44"/>
      <c r="N1748" s="1"/>
      <c r="O1748"/>
      <c r="P1748"/>
      <c r="Q1748" s="44"/>
      <c r="R1748" s="1"/>
      <c r="S1748"/>
      <c r="T1748"/>
    </row>
    <row r="1749" spans="1:20" ht="14.4" x14ac:dyDescent="0.3">
      <c r="A1749">
        <v>1740</v>
      </c>
      <c r="B1749" s="1">
        <v>44208</v>
      </c>
      <c r="C1749" t="s">
        <v>515</v>
      </c>
      <c r="D1749" t="s">
        <v>527</v>
      </c>
      <c r="E1749" t="s">
        <v>97</v>
      </c>
      <c r="F1749" t="s">
        <v>85</v>
      </c>
      <c r="G1749" s="45">
        <v>1.27</v>
      </c>
      <c r="H1749" s="196">
        <v>36.1</v>
      </c>
      <c r="I1749" s="196">
        <v>36.1</v>
      </c>
      <c r="J1749" s="196">
        <v>9.75</v>
      </c>
      <c r="K1749" s="196">
        <v>417.96</v>
      </c>
      <c r="L1749" t="s">
        <v>79</v>
      </c>
      <c r="M1749" s="44"/>
      <c r="N1749" s="1"/>
      <c r="O1749"/>
      <c r="P1749"/>
      <c r="Q1749" s="44"/>
      <c r="R1749" s="1"/>
      <c r="S1749"/>
      <c r="T1749"/>
    </row>
    <row r="1750" spans="1:20" ht="14.4" x14ac:dyDescent="0.3">
      <c r="A1750">
        <v>1741</v>
      </c>
      <c r="B1750" s="1">
        <v>44208</v>
      </c>
      <c r="C1750" t="s">
        <v>515</v>
      </c>
      <c r="D1750" t="s">
        <v>527</v>
      </c>
      <c r="E1750" t="s">
        <v>98</v>
      </c>
      <c r="F1750" t="s">
        <v>93</v>
      </c>
      <c r="G1750" s="45">
        <v>1.1299999999999999</v>
      </c>
      <c r="H1750" s="196">
        <v>165</v>
      </c>
      <c r="I1750" s="196">
        <v>21.45</v>
      </c>
      <c r="J1750" s="196">
        <v>-21.45</v>
      </c>
      <c r="K1750" s="196">
        <v>396.51</v>
      </c>
      <c r="L1750" t="s">
        <v>79</v>
      </c>
      <c r="M1750" s="44"/>
      <c r="N1750" s="1"/>
      <c r="O1750"/>
      <c r="P1750"/>
      <c r="Q1750" s="44"/>
      <c r="R1750" s="1"/>
      <c r="S1750"/>
      <c r="T1750"/>
    </row>
    <row r="1751" spans="1:20" ht="14.4" x14ac:dyDescent="0.3">
      <c r="A1751">
        <v>1742</v>
      </c>
      <c r="B1751" s="1">
        <v>44208</v>
      </c>
      <c r="C1751" t="s">
        <v>515</v>
      </c>
      <c r="D1751" t="s">
        <v>527</v>
      </c>
      <c r="E1751" t="s">
        <v>98</v>
      </c>
      <c r="F1751" t="s">
        <v>93</v>
      </c>
      <c r="G1751" s="45">
        <v>1.1599999999999999</v>
      </c>
      <c r="H1751" s="196">
        <v>50</v>
      </c>
      <c r="I1751" s="196">
        <v>8</v>
      </c>
      <c r="J1751" s="196">
        <v>-8.43</v>
      </c>
      <c r="K1751" s="196">
        <v>388.08</v>
      </c>
      <c r="L1751" t="s">
        <v>79</v>
      </c>
      <c r="M1751" s="44"/>
      <c r="N1751" s="1"/>
      <c r="O1751"/>
      <c r="P1751"/>
      <c r="Q1751" s="44"/>
      <c r="R1751" s="1"/>
      <c r="S1751"/>
      <c r="T1751"/>
    </row>
    <row r="1752" spans="1:20" ht="14.4" x14ac:dyDescent="0.3">
      <c r="A1752">
        <v>1743</v>
      </c>
      <c r="B1752" s="1">
        <v>44208</v>
      </c>
      <c r="C1752" t="s">
        <v>515</v>
      </c>
      <c r="D1752" t="s">
        <v>527</v>
      </c>
      <c r="E1752" t="s">
        <v>99</v>
      </c>
      <c r="F1752" t="s">
        <v>85</v>
      </c>
      <c r="G1752" s="45">
        <v>1.26</v>
      </c>
      <c r="H1752" s="196">
        <v>7</v>
      </c>
      <c r="I1752" s="196">
        <v>7</v>
      </c>
      <c r="J1752" s="196">
        <v>-7</v>
      </c>
      <c r="K1752" s="196">
        <v>381.08</v>
      </c>
      <c r="L1752" t="s">
        <v>75</v>
      </c>
      <c r="M1752" s="44"/>
      <c r="N1752" s="1"/>
      <c r="O1752"/>
      <c r="P1752"/>
      <c r="Q1752" s="44"/>
      <c r="R1752" s="1"/>
      <c r="S1752"/>
      <c r="T1752"/>
    </row>
    <row r="1753" spans="1:20" ht="14.4" x14ac:dyDescent="0.3">
      <c r="A1753">
        <v>1744</v>
      </c>
      <c r="B1753" s="1">
        <v>44208</v>
      </c>
      <c r="C1753" t="s">
        <v>515</v>
      </c>
      <c r="D1753" t="s">
        <v>527</v>
      </c>
      <c r="E1753" t="s">
        <v>94</v>
      </c>
      <c r="F1753" t="s">
        <v>93</v>
      </c>
      <c r="G1753" s="45">
        <v>1.17</v>
      </c>
      <c r="H1753" s="196">
        <v>17.5</v>
      </c>
      <c r="I1753" s="196">
        <v>2.98</v>
      </c>
      <c r="J1753" s="196">
        <v>-2.97</v>
      </c>
      <c r="K1753" s="196">
        <v>378.11</v>
      </c>
      <c r="L1753" t="s">
        <v>77</v>
      </c>
      <c r="M1753" s="44"/>
      <c r="N1753" s="1"/>
      <c r="O1753"/>
      <c r="P1753"/>
      <c r="Q1753" s="44"/>
      <c r="R1753" s="1"/>
      <c r="S1753"/>
      <c r="T1753"/>
    </row>
    <row r="1754" spans="1:20" ht="14.4" x14ac:dyDescent="0.3">
      <c r="A1754">
        <v>1745</v>
      </c>
      <c r="B1754" s="1">
        <v>44208</v>
      </c>
      <c r="C1754" t="s">
        <v>515</v>
      </c>
      <c r="D1754" t="s">
        <v>527</v>
      </c>
      <c r="E1754" t="s">
        <v>113</v>
      </c>
      <c r="F1754" t="s">
        <v>85</v>
      </c>
      <c r="G1754" s="45">
        <v>1.21</v>
      </c>
      <c r="H1754" s="196">
        <v>10</v>
      </c>
      <c r="I1754" s="196">
        <v>10</v>
      </c>
      <c r="J1754" s="196">
        <v>2.1</v>
      </c>
      <c r="K1754" s="196">
        <v>380.21</v>
      </c>
      <c r="L1754" t="s">
        <v>77</v>
      </c>
      <c r="M1754" s="44"/>
      <c r="N1754" s="1"/>
      <c r="O1754"/>
      <c r="P1754"/>
      <c r="Q1754" s="44"/>
      <c r="R1754" s="1"/>
      <c r="S1754"/>
      <c r="T1754"/>
    </row>
    <row r="1755" spans="1:20" ht="14.4" x14ac:dyDescent="0.3">
      <c r="A1755">
        <v>1746</v>
      </c>
      <c r="B1755" s="1">
        <v>44208</v>
      </c>
      <c r="C1755" t="s">
        <v>515</v>
      </c>
      <c r="D1755" t="s">
        <v>527</v>
      </c>
      <c r="E1755" t="s">
        <v>113</v>
      </c>
      <c r="F1755" t="s">
        <v>85</v>
      </c>
      <c r="G1755" s="45">
        <v>1.23</v>
      </c>
      <c r="H1755" s="196">
        <v>7</v>
      </c>
      <c r="I1755" s="196">
        <v>7</v>
      </c>
      <c r="J1755" s="196">
        <v>1.58</v>
      </c>
      <c r="K1755" s="196">
        <v>381.79</v>
      </c>
      <c r="L1755" t="s">
        <v>77</v>
      </c>
      <c r="M1755" s="44"/>
      <c r="N1755" s="1"/>
      <c r="O1755"/>
      <c r="P1755"/>
      <c r="Q1755" s="44"/>
      <c r="R1755" s="1"/>
      <c r="S1755"/>
      <c r="T1755"/>
    </row>
    <row r="1756" spans="1:20" ht="14.4" x14ac:dyDescent="0.3">
      <c r="A1756">
        <v>1747</v>
      </c>
      <c r="B1756" s="1">
        <v>44208</v>
      </c>
      <c r="C1756" t="s">
        <v>515</v>
      </c>
      <c r="D1756" t="s">
        <v>527</v>
      </c>
      <c r="E1756" t="s">
        <v>119</v>
      </c>
      <c r="F1756" t="s">
        <v>85</v>
      </c>
      <c r="G1756" s="45">
        <v>1.07</v>
      </c>
      <c r="H1756" s="196">
        <v>7</v>
      </c>
      <c r="I1756" s="196">
        <v>7</v>
      </c>
      <c r="J1756" s="196">
        <v>0.49</v>
      </c>
      <c r="K1756" s="196">
        <v>382.28</v>
      </c>
      <c r="L1756" t="s">
        <v>111</v>
      </c>
      <c r="M1756" s="44"/>
      <c r="N1756" s="1"/>
      <c r="O1756"/>
      <c r="P1756"/>
      <c r="Q1756" s="44"/>
      <c r="R1756" s="1"/>
      <c r="S1756"/>
      <c r="T1756"/>
    </row>
    <row r="1757" spans="1:20" ht="14.4" x14ac:dyDescent="0.3">
      <c r="A1757">
        <v>1748</v>
      </c>
      <c r="B1757" s="1">
        <v>44208</v>
      </c>
      <c r="C1757" t="s">
        <v>515</v>
      </c>
      <c r="D1757" t="s">
        <v>527</v>
      </c>
      <c r="E1757" t="s">
        <v>114</v>
      </c>
      <c r="F1757" t="s">
        <v>93</v>
      </c>
      <c r="G1757" s="45">
        <v>1.02</v>
      </c>
      <c r="H1757" s="196">
        <v>7</v>
      </c>
      <c r="I1757" s="196">
        <v>0.14000000000000001</v>
      </c>
      <c r="J1757" s="196">
        <v>-0.15</v>
      </c>
      <c r="K1757" s="196">
        <v>382.13</v>
      </c>
      <c r="L1757" t="s">
        <v>111</v>
      </c>
      <c r="M1757" s="44"/>
      <c r="N1757" s="1"/>
      <c r="O1757"/>
      <c r="P1757"/>
      <c r="Q1757" s="44"/>
      <c r="R1757" s="1"/>
      <c r="S1757"/>
      <c r="T1757"/>
    </row>
    <row r="1758" spans="1:20" ht="14.4" x14ac:dyDescent="0.3">
      <c r="A1758">
        <v>1749</v>
      </c>
      <c r="B1758" s="1">
        <v>44208</v>
      </c>
      <c r="C1758" t="s">
        <v>415</v>
      </c>
      <c r="D1758" t="s">
        <v>528</v>
      </c>
      <c r="E1758" t="s">
        <v>150</v>
      </c>
      <c r="F1758" t="s">
        <v>85</v>
      </c>
      <c r="G1758" s="45">
        <v>1.08</v>
      </c>
      <c r="H1758" s="196">
        <v>7</v>
      </c>
      <c r="I1758" s="196">
        <v>7</v>
      </c>
      <c r="J1758" s="196">
        <v>0.56000000000000005</v>
      </c>
      <c r="K1758" s="196">
        <v>382.69</v>
      </c>
      <c r="L1758" t="s">
        <v>174</v>
      </c>
      <c r="M1758" s="44"/>
      <c r="N1758" s="1"/>
      <c r="O1758"/>
      <c r="P1758"/>
      <c r="Q1758" s="44"/>
      <c r="R1758" s="1"/>
      <c r="S1758"/>
      <c r="T1758"/>
    </row>
    <row r="1759" spans="1:20" ht="14.4" x14ac:dyDescent="0.3">
      <c r="A1759">
        <v>1750</v>
      </c>
      <c r="B1759" s="1">
        <v>44208</v>
      </c>
      <c r="C1759" t="s">
        <v>415</v>
      </c>
      <c r="D1759" t="s">
        <v>528</v>
      </c>
      <c r="E1759" t="s">
        <v>150</v>
      </c>
      <c r="F1759" t="s">
        <v>85</v>
      </c>
      <c r="G1759" s="45">
        <v>1.1000000000000001</v>
      </c>
      <c r="H1759" s="196">
        <v>8.3699999999999992</v>
      </c>
      <c r="I1759" s="196">
        <v>8.3699999999999992</v>
      </c>
      <c r="J1759" s="196">
        <v>0.84</v>
      </c>
      <c r="K1759" s="196">
        <v>383.53</v>
      </c>
      <c r="L1759" t="s">
        <v>174</v>
      </c>
      <c r="M1759" s="44"/>
      <c r="N1759" s="1"/>
      <c r="O1759"/>
      <c r="P1759"/>
      <c r="Q1759" s="44"/>
      <c r="R1759" s="1"/>
      <c r="S1759"/>
      <c r="T1759"/>
    </row>
    <row r="1760" spans="1:20" ht="14.4" x14ac:dyDescent="0.3">
      <c r="A1760">
        <v>1751</v>
      </c>
      <c r="B1760" s="1">
        <v>44208</v>
      </c>
      <c r="C1760" t="s">
        <v>415</v>
      </c>
      <c r="D1760" t="s">
        <v>528</v>
      </c>
      <c r="E1760" t="s">
        <v>150</v>
      </c>
      <c r="F1760" t="s">
        <v>85</v>
      </c>
      <c r="G1760" s="45">
        <v>1.1399999999999999</v>
      </c>
      <c r="H1760" s="196">
        <v>1.63</v>
      </c>
      <c r="I1760" s="196">
        <v>1.63</v>
      </c>
      <c r="J1760" s="196">
        <v>0.16</v>
      </c>
      <c r="K1760" s="196">
        <v>383.69</v>
      </c>
      <c r="L1760" t="s">
        <v>174</v>
      </c>
      <c r="M1760" s="44"/>
      <c r="N1760" s="1"/>
      <c r="O1760"/>
      <c r="P1760"/>
      <c r="Q1760" s="44"/>
      <c r="R1760" s="1"/>
      <c r="S1760"/>
      <c r="T1760"/>
    </row>
    <row r="1761" spans="1:20" ht="14.4" x14ac:dyDescent="0.3">
      <c r="A1761">
        <v>1752</v>
      </c>
      <c r="B1761" s="1">
        <v>44208</v>
      </c>
      <c r="C1761" t="s">
        <v>415</v>
      </c>
      <c r="D1761" t="s">
        <v>528</v>
      </c>
      <c r="E1761" t="s">
        <v>265</v>
      </c>
      <c r="F1761" t="s">
        <v>85</v>
      </c>
      <c r="G1761" s="45">
        <v>1.28</v>
      </c>
      <c r="H1761" s="196">
        <v>27.89</v>
      </c>
      <c r="I1761" s="196">
        <v>27.89</v>
      </c>
      <c r="J1761" s="196">
        <v>7.81</v>
      </c>
      <c r="K1761" s="196">
        <v>391.5</v>
      </c>
      <c r="L1761" t="s">
        <v>350</v>
      </c>
      <c r="M1761" s="44"/>
      <c r="N1761" s="1"/>
      <c r="O1761"/>
      <c r="P1761"/>
      <c r="Q1761" s="44"/>
      <c r="R1761" s="1"/>
      <c r="S1761"/>
      <c r="T1761"/>
    </row>
    <row r="1762" spans="1:20" ht="14.4" x14ac:dyDescent="0.3">
      <c r="A1762">
        <v>1753</v>
      </c>
      <c r="B1762" s="1">
        <v>44208</v>
      </c>
      <c r="C1762" t="s">
        <v>415</v>
      </c>
      <c r="D1762" t="s">
        <v>528</v>
      </c>
      <c r="E1762" t="s">
        <v>150</v>
      </c>
      <c r="F1762" t="s">
        <v>85</v>
      </c>
      <c r="G1762" s="45">
        <v>5.0999999999999996</v>
      </c>
      <c r="H1762" s="196">
        <v>7</v>
      </c>
      <c r="I1762" s="196">
        <v>7</v>
      </c>
      <c r="J1762" s="196">
        <v>-7.03</v>
      </c>
      <c r="K1762" s="196">
        <v>384.47</v>
      </c>
      <c r="L1762" t="s">
        <v>350</v>
      </c>
      <c r="M1762" s="44"/>
      <c r="N1762" s="1"/>
      <c r="O1762"/>
      <c r="P1762"/>
      <c r="Q1762" s="44"/>
      <c r="R1762" s="1"/>
      <c r="S1762"/>
      <c r="T1762"/>
    </row>
    <row r="1763" spans="1:20" ht="14.4" x14ac:dyDescent="0.3">
      <c r="A1763">
        <v>1754</v>
      </c>
      <c r="B1763" s="1">
        <v>44208</v>
      </c>
      <c r="C1763" t="s">
        <v>415</v>
      </c>
      <c r="D1763" t="s">
        <v>528</v>
      </c>
      <c r="E1763" t="s">
        <v>148</v>
      </c>
      <c r="F1763" t="s">
        <v>93</v>
      </c>
      <c r="G1763" s="45">
        <v>1.88</v>
      </c>
      <c r="H1763" s="196">
        <v>11.17</v>
      </c>
      <c r="I1763" s="196">
        <v>9.83</v>
      </c>
      <c r="J1763" s="196">
        <v>11.17</v>
      </c>
      <c r="K1763" s="196">
        <v>395.64</v>
      </c>
      <c r="L1763" t="s">
        <v>73</v>
      </c>
      <c r="M1763" s="44"/>
      <c r="N1763" s="1"/>
      <c r="O1763"/>
      <c r="P1763"/>
      <c r="Q1763" s="44"/>
      <c r="R1763" s="1"/>
      <c r="S1763"/>
      <c r="T1763"/>
    </row>
    <row r="1764" spans="1:20" ht="14.4" x14ac:dyDescent="0.3">
      <c r="A1764">
        <v>1755</v>
      </c>
      <c r="B1764" s="1">
        <v>44208</v>
      </c>
      <c r="C1764" t="s">
        <v>415</v>
      </c>
      <c r="D1764" t="s">
        <v>528</v>
      </c>
      <c r="E1764" t="s">
        <v>143</v>
      </c>
      <c r="F1764" t="s">
        <v>85</v>
      </c>
      <c r="G1764" s="45">
        <v>2.1</v>
      </c>
      <c r="H1764" s="196">
        <v>10</v>
      </c>
      <c r="I1764" s="196">
        <v>10</v>
      </c>
      <c r="J1764" s="196">
        <v>-10.050000000000001</v>
      </c>
      <c r="K1764" s="196">
        <v>385.59</v>
      </c>
      <c r="L1764" t="s">
        <v>73</v>
      </c>
      <c r="M1764" s="44"/>
      <c r="N1764" s="1"/>
      <c r="O1764"/>
      <c r="P1764"/>
      <c r="Q1764" s="44"/>
      <c r="R1764" s="1"/>
      <c r="S1764"/>
      <c r="T1764"/>
    </row>
    <row r="1765" spans="1:20" ht="14.4" x14ac:dyDescent="0.3">
      <c r="A1765">
        <v>1756</v>
      </c>
      <c r="B1765" s="1">
        <v>44208</v>
      </c>
      <c r="C1765" t="s">
        <v>415</v>
      </c>
      <c r="D1765" t="s">
        <v>528</v>
      </c>
      <c r="E1765" t="s">
        <v>172</v>
      </c>
      <c r="F1765" t="s">
        <v>93</v>
      </c>
      <c r="G1765" s="45">
        <v>1.01</v>
      </c>
      <c r="H1765" s="196">
        <v>22.31</v>
      </c>
      <c r="I1765" s="196">
        <v>0.22</v>
      </c>
      <c r="J1765" s="196">
        <v>-0.22</v>
      </c>
      <c r="K1765" s="196">
        <v>385.37</v>
      </c>
      <c r="L1765" t="s">
        <v>77</v>
      </c>
      <c r="M1765" s="44"/>
      <c r="N1765" s="1"/>
      <c r="O1765"/>
      <c r="P1765"/>
      <c r="Q1765" s="44"/>
      <c r="R1765" s="1"/>
      <c r="S1765"/>
      <c r="T1765"/>
    </row>
    <row r="1766" spans="1:20" ht="14.4" x14ac:dyDescent="0.3">
      <c r="A1766">
        <v>1757</v>
      </c>
      <c r="B1766" s="1">
        <v>44208</v>
      </c>
      <c r="C1766" t="s">
        <v>415</v>
      </c>
      <c r="D1766" t="s">
        <v>528</v>
      </c>
      <c r="E1766" t="s">
        <v>113</v>
      </c>
      <c r="F1766" t="s">
        <v>85</v>
      </c>
      <c r="G1766" s="45">
        <v>1.0900000000000001</v>
      </c>
      <c r="H1766" s="196">
        <v>7</v>
      </c>
      <c r="I1766" s="196">
        <v>7</v>
      </c>
      <c r="J1766" s="196">
        <v>0.63</v>
      </c>
      <c r="K1766" s="196">
        <v>386</v>
      </c>
      <c r="L1766" t="s">
        <v>77</v>
      </c>
      <c r="M1766" s="44"/>
      <c r="N1766" s="1"/>
      <c r="O1766"/>
      <c r="P1766"/>
      <c r="Q1766" s="44"/>
      <c r="R1766" s="1"/>
      <c r="S1766"/>
      <c r="T1766"/>
    </row>
    <row r="1767" spans="1:20" ht="14.4" x14ac:dyDescent="0.3">
      <c r="A1767">
        <v>1758</v>
      </c>
      <c r="B1767" s="1">
        <v>44208</v>
      </c>
      <c r="C1767" t="s">
        <v>415</v>
      </c>
      <c r="D1767" t="s">
        <v>528</v>
      </c>
      <c r="E1767" t="s">
        <v>113</v>
      </c>
      <c r="F1767" t="s">
        <v>85</v>
      </c>
      <c r="G1767" s="45">
        <v>1.0900000000000001</v>
      </c>
      <c r="H1767" s="196">
        <v>7</v>
      </c>
      <c r="I1767" s="196">
        <v>7</v>
      </c>
      <c r="J1767" s="196">
        <v>0.63</v>
      </c>
      <c r="K1767" s="196">
        <v>386.63</v>
      </c>
      <c r="L1767" t="s">
        <v>77</v>
      </c>
      <c r="M1767" s="44"/>
      <c r="N1767" s="1"/>
      <c r="O1767"/>
      <c r="P1767"/>
      <c r="Q1767" s="44"/>
      <c r="R1767" s="1"/>
      <c r="S1767"/>
      <c r="T1767"/>
    </row>
    <row r="1768" spans="1:20" ht="14.4" x14ac:dyDescent="0.3">
      <c r="A1768">
        <v>1759</v>
      </c>
      <c r="B1768" s="1">
        <v>44208</v>
      </c>
      <c r="C1768" t="s">
        <v>415</v>
      </c>
      <c r="D1768" t="s">
        <v>528</v>
      </c>
      <c r="E1768" t="s">
        <v>113</v>
      </c>
      <c r="F1768" t="s">
        <v>85</v>
      </c>
      <c r="G1768" s="45">
        <v>1.04</v>
      </c>
      <c r="H1768" s="196">
        <v>7</v>
      </c>
      <c r="I1768" s="196">
        <v>7</v>
      </c>
      <c r="J1768" s="196">
        <v>0.23</v>
      </c>
      <c r="K1768" s="196">
        <v>386.86</v>
      </c>
      <c r="L1768" t="s">
        <v>77</v>
      </c>
      <c r="M1768" s="44"/>
      <c r="N1768" s="1"/>
      <c r="O1768"/>
      <c r="P1768"/>
      <c r="Q1768" s="44"/>
      <c r="R1768" s="1"/>
      <c r="S1768"/>
      <c r="T1768"/>
    </row>
    <row r="1769" spans="1:20" ht="14.4" x14ac:dyDescent="0.3">
      <c r="A1769">
        <v>1760</v>
      </c>
      <c r="B1769" s="1">
        <v>44208</v>
      </c>
      <c r="C1769" t="s">
        <v>415</v>
      </c>
      <c r="D1769" t="s">
        <v>528</v>
      </c>
      <c r="E1769" t="s">
        <v>149</v>
      </c>
      <c r="F1769" t="s">
        <v>93</v>
      </c>
      <c r="G1769" s="45">
        <v>1.26</v>
      </c>
      <c r="H1769" s="196">
        <v>7.33</v>
      </c>
      <c r="I1769" s="196">
        <v>1.91</v>
      </c>
      <c r="J1769" s="196">
        <v>-1.91</v>
      </c>
      <c r="K1769" s="196">
        <v>384.95</v>
      </c>
      <c r="L1769" t="s">
        <v>75</v>
      </c>
      <c r="M1769" s="44"/>
      <c r="N1769" s="1"/>
      <c r="O1769"/>
      <c r="P1769"/>
      <c r="Q1769" s="44"/>
      <c r="R1769" s="1"/>
      <c r="S1769"/>
      <c r="T1769"/>
    </row>
    <row r="1770" spans="1:20" ht="14.4" x14ac:dyDescent="0.3">
      <c r="A1770">
        <v>1761</v>
      </c>
      <c r="B1770" s="1">
        <v>44208</v>
      </c>
      <c r="C1770" t="s">
        <v>415</v>
      </c>
      <c r="D1770" t="s">
        <v>528</v>
      </c>
      <c r="E1770" t="s">
        <v>112</v>
      </c>
      <c r="F1770" t="s">
        <v>93</v>
      </c>
      <c r="G1770" s="45">
        <v>1.1499999999999999</v>
      </c>
      <c r="H1770" s="196">
        <v>7</v>
      </c>
      <c r="I1770" s="196">
        <v>1.05</v>
      </c>
      <c r="J1770" s="196">
        <v>-1.05</v>
      </c>
      <c r="K1770" s="196">
        <v>383.9</v>
      </c>
      <c r="L1770" t="s">
        <v>75</v>
      </c>
      <c r="M1770" s="44"/>
      <c r="N1770" s="1"/>
      <c r="O1770"/>
      <c r="P1770"/>
      <c r="Q1770" s="44"/>
      <c r="R1770" s="1"/>
      <c r="S1770"/>
      <c r="T1770"/>
    </row>
    <row r="1771" spans="1:20" ht="14.4" x14ac:dyDescent="0.3">
      <c r="A1771">
        <v>1762</v>
      </c>
      <c r="B1771" s="1">
        <v>44208</v>
      </c>
      <c r="C1771" t="s">
        <v>415</v>
      </c>
      <c r="D1771" t="s">
        <v>528</v>
      </c>
      <c r="E1771" t="s">
        <v>95</v>
      </c>
      <c r="F1771" t="s">
        <v>85</v>
      </c>
      <c r="G1771" s="45">
        <v>1.32</v>
      </c>
      <c r="H1771" s="196">
        <v>7</v>
      </c>
      <c r="I1771" s="196">
        <v>7</v>
      </c>
      <c r="J1771" s="196">
        <v>2.2400000000000002</v>
      </c>
      <c r="K1771" s="196">
        <v>386.14</v>
      </c>
      <c r="L1771" t="s">
        <v>75</v>
      </c>
      <c r="M1771" s="44"/>
      <c r="N1771" s="1"/>
      <c r="O1771"/>
      <c r="P1771"/>
      <c r="Q1771" s="44"/>
      <c r="R1771" s="1"/>
      <c r="S1771"/>
      <c r="T1771"/>
    </row>
    <row r="1772" spans="1:20" ht="14.4" x14ac:dyDescent="0.3">
      <c r="A1772">
        <v>1763</v>
      </c>
      <c r="B1772" s="1">
        <v>44208</v>
      </c>
      <c r="C1772" t="s">
        <v>511</v>
      </c>
      <c r="D1772" t="s">
        <v>529</v>
      </c>
      <c r="E1772" t="s">
        <v>126</v>
      </c>
      <c r="F1772" t="s">
        <v>85</v>
      </c>
      <c r="G1772" s="45">
        <v>1.27</v>
      </c>
      <c r="H1772" s="196">
        <v>30</v>
      </c>
      <c r="I1772" s="196">
        <v>30</v>
      </c>
      <c r="J1772" s="196">
        <v>7.78</v>
      </c>
      <c r="K1772" s="196">
        <v>393.92</v>
      </c>
      <c r="L1772" t="s">
        <v>77</v>
      </c>
      <c r="M1772" s="44"/>
      <c r="N1772" s="1"/>
      <c r="O1772"/>
      <c r="P1772"/>
      <c r="Q1772" s="44"/>
      <c r="R1772" s="1"/>
      <c r="S1772"/>
      <c r="T1772"/>
    </row>
    <row r="1773" spans="1:20" ht="14.4" x14ac:dyDescent="0.3">
      <c r="A1773">
        <v>1764</v>
      </c>
      <c r="B1773" s="1">
        <v>44208</v>
      </c>
      <c r="C1773" t="s">
        <v>511</v>
      </c>
      <c r="D1773" t="s">
        <v>529</v>
      </c>
      <c r="E1773" t="s">
        <v>152</v>
      </c>
      <c r="F1773" t="s">
        <v>93</v>
      </c>
      <c r="G1773" s="45">
        <v>1.76</v>
      </c>
      <c r="H1773" s="196">
        <v>10.11</v>
      </c>
      <c r="I1773" s="196">
        <v>7.68</v>
      </c>
      <c r="J1773" s="196">
        <v>10.11</v>
      </c>
      <c r="K1773" s="196">
        <v>404.03</v>
      </c>
      <c r="L1773" t="s">
        <v>79</v>
      </c>
      <c r="M1773" s="44"/>
      <c r="N1773" s="1"/>
      <c r="O1773"/>
      <c r="P1773"/>
      <c r="Q1773" s="44"/>
      <c r="R1773" s="1"/>
      <c r="S1773"/>
      <c r="T1773"/>
    </row>
    <row r="1774" spans="1:20" ht="14.4" x14ac:dyDescent="0.3">
      <c r="A1774">
        <v>1765</v>
      </c>
      <c r="B1774" s="1">
        <v>44208</v>
      </c>
      <c r="C1774" t="s">
        <v>511</v>
      </c>
      <c r="D1774" t="s">
        <v>529</v>
      </c>
      <c r="E1774" t="s">
        <v>97</v>
      </c>
      <c r="F1774" t="s">
        <v>85</v>
      </c>
      <c r="G1774" s="45">
        <v>1.58</v>
      </c>
      <c r="H1774" s="196">
        <v>10</v>
      </c>
      <c r="I1774" s="196">
        <v>10</v>
      </c>
      <c r="J1774" s="196">
        <v>-10</v>
      </c>
      <c r="K1774" s="196">
        <v>394.03</v>
      </c>
      <c r="L1774" t="s">
        <v>79</v>
      </c>
      <c r="M1774" s="44"/>
      <c r="N1774" s="1"/>
      <c r="O1774"/>
      <c r="P1774"/>
      <c r="Q1774" s="44"/>
      <c r="R1774" s="1"/>
      <c r="S1774"/>
      <c r="T1774"/>
    </row>
    <row r="1775" spans="1:20" ht="14.4" x14ac:dyDescent="0.3">
      <c r="A1775">
        <v>1766</v>
      </c>
      <c r="B1775" s="1">
        <v>44208</v>
      </c>
      <c r="C1775" t="s">
        <v>511</v>
      </c>
      <c r="D1775" t="s">
        <v>529</v>
      </c>
      <c r="E1775" t="s">
        <v>97</v>
      </c>
      <c r="F1775" t="s">
        <v>85</v>
      </c>
      <c r="G1775" s="45">
        <v>1.47</v>
      </c>
      <c r="H1775" s="196">
        <v>1.91</v>
      </c>
      <c r="I1775" s="196">
        <v>1.91</v>
      </c>
      <c r="J1775" s="196">
        <v>-1.91</v>
      </c>
      <c r="K1775" s="196">
        <v>392.12</v>
      </c>
      <c r="L1775" t="s">
        <v>79</v>
      </c>
      <c r="M1775" s="44"/>
      <c r="N1775" s="1"/>
      <c r="O1775"/>
      <c r="P1775"/>
      <c r="Q1775" s="44"/>
      <c r="R1775" s="1"/>
      <c r="S1775"/>
      <c r="T1775"/>
    </row>
    <row r="1776" spans="1:20" ht="14.4" x14ac:dyDescent="0.3">
      <c r="A1776">
        <v>1767</v>
      </c>
      <c r="B1776" s="1">
        <v>44208</v>
      </c>
      <c r="C1776" t="s">
        <v>511</v>
      </c>
      <c r="D1776" t="s">
        <v>529</v>
      </c>
      <c r="E1776" t="s">
        <v>97</v>
      </c>
      <c r="F1776" t="s">
        <v>85</v>
      </c>
      <c r="G1776" s="45">
        <v>1.47</v>
      </c>
      <c r="H1776" s="196">
        <v>10</v>
      </c>
      <c r="I1776" s="196">
        <v>10</v>
      </c>
      <c r="J1776" s="196">
        <v>-10</v>
      </c>
      <c r="K1776" s="196">
        <v>382.12</v>
      </c>
      <c r="L1776" t="s">
        <v>79</v>
      </c>
      <c r="M1776" s="44"/>
      <c r="N1776" s="1"/>
      <c r="O1776"/>
      <c r="P1776"/>
      <c r="Q1776" s="44"/>
      <c r="R1776" s="1"/>
      <c r="S1776"/>
      <c r="T1776"/>
    </row>
    <row r="1777" spans="1:20" ht="14.4" x14ac:dyDescent="0.3">
      <c r="A1777">
        <v>1768</v>
      </c>
      <c r="B1777" s="1">
        <v>44208</v>
      </c>
      <c r="C1777" t="s">
        <v>511</v>
      </c>
      <c r="D1777" t="s">
        <v>529</v>
      </c>
      <c r="E1777" t="s">
        <v>98</v>
      </c>
      <c r="F1777" t="s">
        <v>93</v>
      </c>
      <c r="G1777" s="45">
        <v>1.41</v>
      </c>
      <c r="H1777" s="196">
        <v>24</v>
      </c>
      <c r="I1777" s="196">
        <v>9.84</v>
      </c>
      <c r="J1777" s="196">
        <v>24</v>
      </c>
      <c r="K1777" s="196">
        <v>406.12</v>
      </c>
      <c r="L1777" t="s">
        <v>79</v>
      </c>
      <c r="M1777" s="44"/>
      <c r="N1777" s="1"/>
      <c r="O1777"/>
      <c r="P1777"/>
      <c r="Q1777" s="44"/>
      <c r="R1777" s="1"/>
      <c r="S1777"/>
      <c r="T1777"/>
    </row>
    <row r="1778" spans="1:20" ht="14.4" x14ac:dyDescent="0.3">
      <c r="A1778">
        <v>1769</v>
      </c>
      <c r="B1778" s="1">
        <v>44208</v>
      </c>
      <c r="C1778" t="s">
        <v>511</v>
      </c>
      <c r="D1778" t="s">
        <v>529</v>
      </c>
      <c r="E1778" t="s">
        <v>97</v>
      </c>
      <c r="F1778" t="s">
        <v>85</v>
      </c>
      <c r="G1778" s="45">
        <v>1.82</v>
      </c>
      <c r="H1778" s="196">
        <v>10</v>
      </c>
      <c r="I1778" s="196">
        <v>10</v>
      </c>
      <c r="J1778" s="196">
        <v>-10.09</v>
      </c>
      <c r="K1778" s="196">
        <v>396.03</v>
      </c>
      <c r="L1778" t="s">
        <v>79</v>
      </c>
      <c r="M1778" s="44"/>
      <c r="N1778" s="1"/>
      <c r="O1778"/>
      <c r="P1778"/>
      <c r="Q1778" s="44"/>
      <c r="R1778" s="1"/>
      <c r="S1778"/>
      <c r="T1778"/>
    </row>
    <row r="1779" spans="1:20" ht="14.4" x14ac:dyDescent="0.3">
      <c r="A1779">
        <v>1770</v>
      </c>
      <c r="B1779" s="1">
        <v>44208</v>
      </c>
      <c r="C1779" t="s">
        <v>511</v>
      </c>
      <c r="D1779" t="s">
        <v>529</v>
      </c>
      <c r="E1779" t="s">
        <v>119</v>
      </c>
      <c r="F1779" t="s">
        <v>85</v>
      </c>
      <c r="G1779" s="45">
        <v>1.21</v>
      </c>
      <c r="H1779" s="196">
        <v>10</v>
      </c>
      <c r="I1779" s="196">
        <v>10</v>
      </c>
      <c r="J1779" s="196">
        <v>2.1</v>
      </c>
      <c r="K1779" s="196">
        <v>398.13</v>
      </c>
      <c r="L1779" t="s">
        <v>111</v>
      </c>
      <c r="M1779" s="44"/>
      <c r="N1779" s="1"/>
      <c r="O1779"/>
      <c r="P1779"/>
      <c r="Q1779" s="44"/>
      <c r="R1779" s="1"/>
      <c r="S1779"/>
      <c r="T1779"/>
    </row>
    <row r="1780" spans="1:20" ht="14.4" x14ac:dyDescent="0.3">
      <c r="A1780">
        <v>1771</v>
      </c>
      <c r="B1780" s="1">
        <v>44208</v>
      </c>
      <c r="C1780" t="s">
        <v>511</v>
      </c>
      <c r="D1780" t="s">
        <v>529</v>
      </c>
      <c r="E1780" t="s">
        <v>114</v>
      </c>
      <c r="F1780" t="s">
        <v>93</v>
      </c>
      <c r="G1780" s="45">
        <v>1.2</v>
      </c>
      <c r="H1780" s="196">
        <v>54</v>
      </c>
      <c r="I1780" s="196">
        <v>10.8</v>
      </c>
      <c r="J1780" s="196">
        <v>-10.8</v>
      </c>
      <c r="K1780" s="196">
        <v>387.33</v>
      </c>
      <c r="L1780" t="s">
        <v>111</v>
      </c>
      <c r="M1780" s="44"/>
      <c r="N1780" s="1"/>
      <c r="O1780"/>
      <c r="P1780"/>
      <c r="Q1780" s="44"/>
      <c r="R1780" s="1"/>
      <c r="S1780"/>
      <c r="T1780"/>
    </row>
    <row r="1781" spans="1:20" ht="14.4" x14ac:dyDescent="0.3">
      <c r="A1781">
        <v>1772</v>
      </c>
      <c r="B1781" s="1">
        <v>44208</v>
      </c>
      <c r="C1781" t="s">
        <v>511</v>
      </c>
      <c r="D1781" t="s">
        <v>529</v>
      </c>
      <c r="E1781" t="s">
        <v>119</v>
      </c>
      <c r="F1781" t="s">
        <v>85</v>
      </c>
      <c r="G1781" s="45">
        <v>1.31</v>
      </c>
      <c r="H1781" s="196">
        <v>20</v>
      </c>
      <c r="I1781" s="196">
        <v>20</v>
      </c>
      <c r="J1781" s="196">
        <v>6.2</v>
      </c>
      <c r="K1781" s="196">
        <v>393.53</v>
      </c>
      <c r="L1781" t="s">
        <v>111</v>
      </c>
      <c r="M1781" s="44"/>
      <c r="N1781" s="1"/>
      <c r="O1781"/>
      <c r="P1781"/>
      <c r="Q1781" s="44"/>
      <c r="R1781" s="1"/>
      <c r="S1781"/>
      <c r="T1781"/>
    </row>
    <row r="1782" spans="1:20" ht="14.4" x14ac:dyDescent="0.3">
      <c r="A1782">
        <v>1773</v>
      </c>
      <c r="B1782" s="1">
        <v>44208</v>
      </c>
      <c r="C1782" t="s">
        <v>511</v>
      </c>
      <c r="D1782" t="s">
        <v>529</v>
      </c>
      <c r="E1782" t="s">
        <v>119</v>
      </c>
      <c r="F1782" t="s">
        <v>85</v>
      </c>
      <c r="G1782" s="45">
        <v>1.3</v>
      </c>
      <c r="H1782" s="196">
        <v>28.09</v>
      </c>
      <c r="I1782" s="196">
        <v>28.09</v>
      </c>
      <c r="J1782" s="196">
        <v>8.43</v>
      </c>
      <c r="K1782" s="196">
        <v>401.96</v>
      </c>
      <c r="L1782" t="s">
        <v>111</v>
      </c>
      <c r="M1782" s="44"/>
      <c r="N1782" s="1"/>
      <c r="O1782"/>
      <c r="P1782"/>
      <c r="Q1782" s="44"/>
      <c r="R1782" s="1"/>
      <c r="S1782"/>
      <c r="T1782"/>
    </row>
    <row r="1783" spans="1:20" ht="14.4" x14ac:dyDescent="0.3">
      <c r="A1783">
        <v>1774</v>
      </c>
      <c r="B1783" s="1">
        <v>44208</v>
      </c>
      <c r="C1783" t="s">
        <v>511</v>
      </c>
      <c r="D1783" t="s">
        <v>529</v>
      </c>
      <c r="E1783" t="s">
        <v>114</v>
      </c>
      <c r="F1783" t="s">
        <v>93</v>
      </c>
      <c r="G1783" s="45">
        <v>1.24</v>
      </c>
      <c r="H1783" s="196">
        <v>8</v>
      </c>
      <c r="I1783" s="196">
        <v>1.92</v>
      </c>
      <c r="J1783" s="196">
        <v>-1.92</v>
      </c>
      <c r="K1783" s="196">
        <v>400.04</v>
      </c>
      <c r="L1783" t="s">
        <v>111</v>
      </c>
      <c r="M1783" s="44"/>
      <c r="N1783" s="1"/>
      <c r="O1783"/>
      <c r="P1783"/>
      <c r="Q1783" s="44"/>
      <c r="R1783" s="1"/>
      <c r="S1783"/>
      <c r="T1783"/>
    </row>
    <row r="1784" spans="1:20" ht="14.4" x14ac:dyDescent="0.3">
      <c r="A1784">
        <v>1775</v>
      </c>
      <c r="B1784" s="1">
        <v>44208</v>
      </c>
      <c r="C1784" t="s">
        <v>511</v>
      </c>
      <c r="D1784" t="s">
        <v>529</v>
      </c>
      <c r="E1784" t="s">
        <v>114</v>
      </c>
      <c r="F1784" t="s">
        <v>93</v>
      </c>
      <c r="G1784" s="45">
        <v>1.1000000000000001</v>
      </c>
      <c r="H1784" s="196">
        <v>19</v>
      </c>
      <c r="I1784" s="196">
        <v>1.9</v>
      </c>
      <c r="J1784" s="196">
        <v>-1.9</v>
      </c>
      <c r="K1784" s="196">
        <v>398.14</v>
      </c>
      <c r="L1784" t="s">
        <v>111</v>
      </c>
      <c r="M1784" s="44"/>
      <c r="N1784" s="1"/>
      <c r="O1784"/>
      <c r="P1784"/>
      <c r="Q1784" s="44"/>
      <c r="R1784" s="1"/>
      <c r="S1784"/>
      <c r="T1784"/>
    </row>
    <row r="1785" spans="1:20" ht="14.4" x14ac:dyDescent="0.3">
      <c r="A1785">
        <v>1776</v>
      </c>
      <c r="B1785" s="1">
        <v>44208</v>
      </c>
      <c r="C1785" t="s">
        <v>511</v>
      </c>
      <c r="D1785" t="s">
        <v>529</v>
      </c>
      <c r="E1785" t="s">
        <v>114</v>
      </c>
      <c r="F1785" t="s">
        <v>93</v>
      </c>
      <c r="G1785" s="45">
        <v>1.1299999999999999</v>
      </c>
      <c r="H1785" s="196">
        <v>25</v>
      </c>
      <c r="I1785" s="196">
        <v>3.25</v>
      </c>
      <c r="J1785" s="196">
        <v>-3.25</v>
      </c>
      <c r="K1785" s="196">
        <v>394.89</v>
      </c>
      <c r="L1785" t="s">
        <v>111</v>
      </c>
      <c r="M1785" s="44"/>
      <c r="N1785" s="1"/>
      <c r="O1785"/>
      <c r="P1785"/>
      <c r="Q1785" s="44"/>
      <c r="R1785" s="1"/>
      <c r="S1785"/>
      <c r="T1785"/>
    </row>
    <row r="1786" spans="1:20" ht="14.4" x14ac:dyDescent="0.3">
      <c r="A1786">
        <v>1777</v>
      </c>
      <c r="B1786" s="1">
        <v>44208</v>
      </c>
      <c r="C1786" t="s">
        <v>511</v>
      </c>
      <c r="D1786" t="s">
        <v>529</v>
      </c>
      <c r="E1786" t="s">
        <v>119</v>
      </c>
      <c r="F1786" t="s">
        <v>85</v>
      </c>
      <c r="G1786" s="45">
        <v>1.1499999999999999</v>
      </c>
      <c r="H1786" s="196">
        <v>20</v>
      </c>
      <c r="I1786" s="196">
        <v>20</v>
      </c>
      <c r="J1786" s="196">
        <v>3</v>
      </c>
      <c r="K1786" s="196">
        <v>397.89</v>
      </c>
      <c r="L1786" t="s">
        <v>111</v>
      </c>
      <c r="M1786" s="44"/>
      <c r="N1786" s="1"/>
      <c r="O1786"/>
      <c r="P1786"/>
      <c r="Q1786" s="44"/>
      <c r="R1786" s="1"/>
      <c r="S1786"/>
      <c r="T1786"/>
    </row>
    <row r="1787" spans="1:20" ht="14.4" x14ac:dyDescent="0.3">
      <c r="A1787">
        <v>1778</v>
      </c>
      <c r="B1787" s="1">
        <v>44208</v>
      </c>
      <c r="C1787" t="s">
        <v>511</v>
      </c>
      <c r="D1787" t="s">
        <v>529</v>
      </c>
      <c r="E1787" t="s">
        <v>119</v>
      </c>
      <c r="F1787" t="s">
        <v>85</v>
      </c>
      <c r="G1787" s="45">
        <v>1.17</v>
      </c>
      <c r="H1787" s="196">
        <v>10</v>
      </c>
      <c r="I1787" s="196">
        <v>10</v>
      </c>
      <c r="J1787" s="196">
        <v>1.7</v>
      </c>
      <c r="K1787" s="196">
        <v>399.59</v>
      </c>
      <c r="L1787" t="s">
        <v>111</v>
      </c>
      <c r="M1787" s="44"/>
      <c r="N1787" s="1"/>
      <c r="O1787"/>
      <c r="P1787"/>
      <c r="Q1787" s="44"/>
      <c r="R1787" s="1"/>
      <c r="S1787"/>
      <c r="T1787"/>
    </row>
    <row r="1788" spans="1:20" ht="14.4" x14ac:dyDescent="0.3">
      <c r="A1788">
        <v>1779</v>
      </c>
      <c r="B1788" s="1">
        <v>44208</v>
      </c>
      <c r="C1788" t="s">
        <v>511</v>
      </c>
      <c r="D1788" t="s">
        <v>529</v>
      </c>
      <c r="E1788" t="s">
        <v>119</v>
      </c>
      <c r="F1788" t="s">
        <v>85</v>
      </c>
      <c r="G1788" s="45">
        <v>1.18</v>
      </c>
      <c r="H1788" s="196">
        <v>4.54</v>
      </c>
      <c r="I1788" s="196">
        <v>4.54</v>
      </c>
      <c r="J1788" s="196">
        <v>0.64</v>
      </c>
      <c r="K1788" s="196">
        <v>400.23</v>
      </c>
      <c r="L1788" t="s">
        <v>111</v>
      </c>
      <c r="M1788" s="44"/>
      <c r="N1788" s="1"/>
      <c r="O1788"/>
      <c r="P1788"/>
      <c r="Q1788" s="44"/>
      <c r="R1788" s="1"/>
      <c r="S1788"/>
      <c r="T1788"/>
    </row>
    <row r="1789" spans="1:20" ht="14.4" x14ac:dyDescent="0.3">
      <c r="A1789">
        <v>1780</v>
      </c>
      <c r="B1789" s="1">
        <v>44208</v>
      </c>
      <c r="C1789" t="s">
        <v>511</v>
      </c>
      <c r="D1789" t="s">
        <v>529</v>
      </c>
      <c r="E1789" t="s">
        <v>145</v>
      </c>
      <c r="F1789" t="s">
        <v>85</v>
      </c>
      <c r="G1789" s="45">
        <v>1.4</v>
      </c>
      <c r="H1789" s="196">
        <v>7</v>
      </c>
      <c r="I1789" s="196">
        <v>7</v>
      </c>
      <c r="J1789" s="196">
        <v>-7</v>
      </c>
      <c r="K1789" s="196">
        <v>393.23</v>
      </c>
      <c r="L1789" t="s">
        <v>57</v>
      </c>
      <c r="M1789" s="44"/>
      <c r="N1789" s="1"/>
      <c r="O1789"/>
      <c r="P1789"/>
      <c r="Q1789" s="44"/>
      <c r="R1789" s="1"/>
      <c r="S1789"/>
      <c r="T1789"/>
    </row>
    <row r="1790" spans="1:20" ht="14.4" x14ac:dyDescent="0.3">
      <c r="A1790">
        <v>1781</v>
      </c>
      <c r="B1790" s="1">
        <v>44208</v>
      </c>
      <c r="C1790" t="s">
        <v>511</v>
      </c>
      <c r="D1790" t="s">
        <v>529</v>
      </c>
      <c r="E1790" t="s">
        <v>128</v>
      </c>
      <c r="F1790" t="s">
        <v>85</v>
      </c>
      <c r="G1790" s="45">
        <v>1.07</v>
      </c>
      <c r="H1790" s="196">
        <v>30</v>
      </c>
      <c r="I1790" s="196">
        <v>30</v>
      </c>
      <c r="J1790" s="196">
        <v>2.1</v>
      </c>
      <c r="K1790" s="196">
        <v>395.33</v>
      </c>
      <c r="L1790" t="s">
        <v>124</v>
      </c>
      <c r="M1790" s="44"/>
      <c r="N1790" s="1"/>
      <c r="O1790"/>
      <c r="P1790"/>
      <c r="Q1790" s="44"/>
      <c r="R1790" s="1"/>
      <c r="S1790"/>
      <c r="T1790"/>
    </row>
    <row r="1791" spans="1:20" ht="14.4" x14ac:dyDescent="0.3">
      <c r="A1791">
        <v>1782</v>
      </c>
      <c r="B1791" s="1">
        <v>44208</v>
      </c>
      <c r="C1791" t="s">
        <v>511</v>
      </c>
      <c r="D1791" t="s">
        <v>529</v>
      </c>
      <c r="E1791" t="s">
        <v>146</v>
      </c>
      <c r="F1791" t="s">
        <v>93</v>
      </c>
      <c r="G1791" s="45">
        <v>1.04</v>
      </c>
      <c r="H1791" s="196">
        <v>70</v>
      </c>
      <c r="I1791" s="196">
        <v>2.8</v>
      </c>
      <c r="J1791" s="196">
        <v>-2.8</v>
      </c>
      <c r="K1791" s="196">
        <v>392.53</v>
      </c>
      <c r="L1791" t="s">
        <v>124</v>
      </c>
      <c r="M1791" s="44"/>
      <c r="N1791" s="1"/>
      <c r="O1791"/>
      <c r="P1791"/>
      <c r="Q1791" s="44"/>
      <c r="R1791" s="1"/>
      <c r="S1791"/>
      <c r="T1791"/>
    </row>
    <row r="1792" spans="1:20" ht="14.4" x14ac:dyDescent="0.3">
      <c r="A1792">
        <v>1783</v>
      </c>
      <c r="B1792" s="1">
        <v>44208</v>
      </c>
      <c r="C1792" t="s">
        <v>511</v>
      </c>
      <c r="D1792" t="s">
        <v>529</v>
      </c>
      <c r="E1792" t="s">
        <v>128</v>
      </c>
      <c r="F1792" t="s">
        <v>85</v>
      </c>
      <c r="G1792" s="45">
        <v>1.07</v>
      </c>
      <c r="H1792" s="196">
        <v>30</v>
      </c>
      <c r="I1792" s="196">
        <v>30</v>
      </c>
      <c r="J1792" s="196">
        <v>2.1</v>
      </c>
      <c r="K1792" s="196">
        <v>394.63</v>
      </c>
      <c r="L1792" t="s">
        <v>124</v>
      </c>
      <c r="M1792" s="44"/>
      <c r="N1792" s="1"/>
      <c r="O1792"/>
      <c r="P1792"/>
      <c r="Q1792" s="44"/>
      <c r="R1792" s="1"/>
      <c r="S1792"/>
      <c r="T1792"/>
    </row>
    <row r="1793" spans="1:20" ht="14.4" x14ac:dyDescent="0.3">
      <c r="A1793">
        <v>1784</v>
      </c>
      <c r="B1793" s="1">
        <v>44208</v>
      </c>
      <c r="C1793" t="s">
        <v>511</v>
      </c>
      <c r="D1793" t="s">
        <v>529</v>
      </c>
      <c r="E1793" t="s">
        <v>128</v>
      </c>
      <c r="F1793" t="s">
        <v>85</v>
      </c>
      <c r="G1793" s="45">
        <v>1.08</v>
      </c>
      <c r="H1793" s="196">
        <v>10</v>
      </c>
      <c r="I1793" s="196">
        <v>10</v>
      </c>
      <c r="J1793" s="196">
        <v>0.8</v>
      </c>
      <c r="K1793" s="196">
        <v>395.43</v>
      </c>
      <c r="L1793" t="s">
        <v>124</v>
      </c>
      <c r="M1793" s="44"/>
      <c r="N1793" s="1"/>
      <c r="O1793"/>
      <c r="P1793"/>
      <c r="Q1793" s="44"/>
      <c r="R1793" s="1"/>
      <c r="S1793"/>
      <c r="T1793"/>
    </row>
    <row r="1794" spans="1:20" ht="14.4" x14ac:dyDescent="0.3">
      <c r="A1794">
        <v>1785</v>
      </c>
      <c r="B1794" s="1">
        <v>44208</v>
      </c>
      <c r="C1794" t="s">
        <v>511</v>
      </c>
      <c r="D1794" t="s">
        <v>529</v>
      </c>
      <c r="E1794" t="s">
        <v>146</v>
      </c>
      <c r="F1794" t="s">
        <v>93</v>
      </c>
      <c r="G1794" s="45">
        <v>1.05</v>
      </c>
      <c r="H1794" s="196">
        <v>51.78</v>
      </c>
      <c r="I1794" s="196">
        <v>2.59</v>
      </c>
      <c r="J1794" s="196">
        <v>-2.59</v>
      </c>
      <c r="K1794" s="196">
        <v>392.84</v>
      </c>
      <c r="L1794" t="s">
        <v>124</v>
      </c>
      <c r="M1794" s="44"/>
      <c r="N1794" s="1"/>
      <c r="O1794"/>
      <c r="P1794"/>
      <c r="Q1794" s="44"/>
      <c r="R1794" s="1"/>
      <c r="S1794"/>
      <c r="T1794"/>
    </row>
    <row r="1795" spans="1:20" ht="14.4" x14ac:dyDescent="0.3">
      <c r="A1795">
        <v>1786</v>
      </c>
      <c r="B1795" s="1">
        <v>44208</v>
      </c>
      <c r="C1795" t="s">
        <v>511</v>
      </c>
      <c r="D1795" t="s">
        <v>529</v>
      </c>
      <c r="E1795" t="s">
        <v>128</v>
      </c>
      <c r="F1795" t="s">
        <v>85</v>
      </c>
      <c r="G1795" s="45">
        <v>1.03</v>
      </c>
      <c r="H1795" s="196">
        <v>7</v>
      </c>
      <c r="I1795" s="196">
        <v>7</v>
      </c>
      <c r="J1795" s="196">
        <v>0.21</v>
      </c>
      <c r="K1795" s="196">
        <v>393.05</v>
      </c>
      <c r="L1795" t="s">
        <v>124</v>
      </c>
      <c r="M1795" s="44"/>
      <c r="N1795" s="1"/>
      <c r="O1795"/>
      <c r="P1795"/>
      <c r="Q1795" s="44"/>
      <c r="R1795" s="1"/>
      <c r="S1795"/>
      <c r="T1795"/>
    </row>
    <row r="1796" spans="1:20" ht="14.4" x14ac:dyDescent="0.3">
      <c r="A1796">
        <v>1787</v>
      </c>
      <c r="B1796" s="1">
        <v>44208</v>
      </c>
      <c r="C1796" t="s">
        <v>511</v>
      </c>
      <c r="D1796" t="s">
        <v>529</v>
      </c>
      <c r="E1796" t="s">
        <v>147</v>
      </c>
      <c r="F1796" t="s">
        <v>93</v>
      </c>
      <c r="G1796" s="45">
        <v>1.02</v>
      </c>
      <c r="H1796" s="196">
        <v>20.86</v>
      </c>
      <c r="I1796" s="196">
        <v>0.42</v>
      </c>
      <c r="J1796" s="196">
        <v>-0.42</v>
      </c>
      <c r="K1796" s="196">
        <v>392.63</v>
      </c>
      <c r="L1796" t="s">
        <v>124</v>
      </c>
      <c r="M1796" s="44"/>
      <c r="N1796" s="1"/>
      <c r="O1796"/>
      <c r="P1796"/>
      <c r="Q1796" s="44"/>
      <c r="R1796" s="1"/>
      <c r="S1796"/>
      <c r="T1796"/>
    </row>
    <row r="1797" spans="1:20" ht="14.4" x14ac:dyDescent="0.3">
      <c r="A1797">
        <v>1788</v>
      </c>
      <c r="B1797" s="1">
        <v>44208</v>
      </c>
      <c r="C1797" t="s">
        <v>511</v>
      </c>
      <c r="D1797" t="s">
        <v>529</v>
      </c>
      <c r="E1797" t="s">
        <v>128</v>
      </c>
      <c r="F1797" t="s">
        <v>85</v>
      </c>
      <c r="G1797" s="45">
        <v>1.08</v>
      </c>
      <c r="H1797" s="196">
        <v>10</v>
      </c>
      <c r="I1797" s="196">
        <v>10</v>
      </c>
      <c r="J1797" s="196">
        <v>0.8</v>
      </c>
      <c r="K1797" s="196">
        <v>393.43</v>
      </c>
      <c r="L1797" t="s">
        <v>124</v>
      </c>
      <c r="M1797" s="44"/>
      <c r="N1797" s="1"/>
      <c r="O1797"/>
      <c r="P1797"/>
      <c r="Q1797" s="44"/>
      <c r="R1797" s="1"/>
      <c r="S1797"/>
      <c r="T1797"/>
    </row>
    <row r="1798" spans="1:20" ht="14.4" x14ac:dyDescent="0.3">
      <c r="A1798">
        <v>1789</v>
      </c>
      <c r="B1798" s="1">
        <v>44208</v>
      </c>
      <c r="C1798" t="s">
        <v>511</v>
      </c>
      <c r="D1798" t="s">
        <v>529</v>
      </c>
      <c r="E1798" t="s">
        <v>128</v>
      </c>
      <c r="F1798" t="s">
        <v>85</v>
      </c>
      <c r="G1798" s="45">
        <v>1.05</v>
      </c>
      <c r="H1798" s="196">
        <v>10</v>
      </c>
      <c r="I1798" s="196">
        <v>10</v>
      </c>
      <c r="J1798" s="196">
        <v>0.5</v>
      </c>
      <c r="K1798" s="196">
        <v>393.93</v>
      </c>
      <c r="L1798" t="s">
        <v>124</v>
      </c>
      <c r="M1798" s="44"/>
      <c r="N1798" s="1"/>
      <c r="O1798"/>
      <c r="P1798"/>
      <c r="Q1798" s="44"/>
      <c r="R1798" s="1"/>
      <c r="S1798"/>
      <c r="T1798"/>
    </row>
    <row r="1799" spans="1:20" ht="14.4" x14ac:dyDescent="0.3">
      <c r="A1799">
        <v>1790</v>
      </c>
      <c r="B1799" s="1">
        <v>44208</v>
      </c>
      <c r="C1799" t="s">
        <v>511</v>
      </c>
      <c r="D1799" t="s">
        <v>529</v>
      </c>
      <c r="E1799" t="s">
        <v>146</v>
      </c>
      <c r="F1799" t="s">
        <v>93</v>
      </c>
      <c r="G1799" s="45">
        <v>1.06</v>
      </c>
      <c r="H1799" s="196">
        <v>5.67</v>
      </c>
      <c r="I1799" s="196">
        <v>0.34</v>
      </c>
      <c r="J1799" s="196">
        <v>-0.34</v>
      </c>
      <c r="K1799" s="196">
        <v>393.59</v>
      </c>
      <c r="L1799" t="s">
        <v>124</v>
      </c>
      <c r="M1799" s="44"/>
      <c r="N1799" s="1"/>
      <c r="O1799"/>
      <c r="P1799"/>
      <c r="Q1799" s="44"/>
      <c r="R1799" s="1"/>
      <c r="S1799"/>
      <c r="T1799"/>
    </row>
    <row r="1800" spans="1:20" ht="14.4" x14ac:dyDescent="0.3">
      <c r="A1800">
        <v>1791</v>
      </c>
      <c r="B1800" s="1">
        <v>44208</v>
      </c>
      <c r="C1800" t="s">
        <v>511</v>
      </c>
      <c r="D1800" t="s">
        <v>529</v>
      </c>
      <c r="E1800" t="s">
        <v>128</v>
      </c>
      <c r="F1800" t="s">
        <v>85</v>
      </c>
      <c r="G1800" s="45">
        <v>1.07</v>
      </c>
      <c r="H1800" s="196">
        <v>4.24</v>
      </c>
      <c r="I1800" s="196">
        <v>4.24</v>
      </c>
      <c r="J1800" s="196">
        <v>0.3</v>
      </c>
      <c r="K1800" s="196">
        <v>393.89</v>
      </c>
      <c r="L1800" t="s">
        <v>124</v>
      </c>
      <c r="M1800" s="44"/>
      <c r="N1800" s="1"/>
      <c r="O1800"/>
      <c r="P1800"/>
      <c r="Q1800" s="44"/>
      <c r="R1800" s="1"/>
      <c r="S1800"/>
      <c r="T1800"/>
    </row>
    <row r="1801" spans="1:20" ht="14.4" x14ac:dyDescent="0.3">
      <c r="A1801">
        <v>1792</v>
      </c>
      <c r="B1801" s="1">
        <v>44208</v>
      </c>
      <c r="C1801" t="s">
        <v>511</v>
      </c>
      <c r="D1801" t="s">
        <v>529</v>
      </c>
      <c r="E1801" t="s">
        <v>128</v>
      </c>
      <c r="F1801" t="s">
        <v>85</v>
      </c>
      <c r="G1801" s="45">
        <v>1.08</v>
      </c>
      <c r="H1801" s="196">
        <v>68.760000000000005</v>
      </c>
      <c r="I1801" s="196">
        <v>68.760000000000005</v>
      </c>
      <c r="J1801" s="196">
        <v>5.5</v>
      </c>
      <c r="K1801" s="196">
        <v>399.39</v>
      </c>
      <c r="L1801" t="s">
        <v>124</v>
      </c>
      <c r="M1801" s="44"/>
      <c r="N1801" s="1"/>
      <c r="O1801"/>
      <c r="P1801"/>
      <c r="Q1801" s="44"/>
      <c r="R1801" s="1"/>
      <c r="S1801"/>
      <c r="T1801"/>
    </row>
    <row r="1802" spans="1:20" ht="14.4" x14ac:dyDescent="0.3">
      <c r="A1802">
        <v>1793</v>
      </c>
      <c r="B1802" s="1">
        <v>44208</v>
      </c>
      <c r="C1802" t="s">
        <v>511</v>
      </c>
      <c r="D1802" t="s">
        <v>529</v>
      </c>
      <c r="E1802" t="s">
        <v>146</v>
      </c>
      <c r="F1802" t="s">
        <v>93</v>
      </c>
      <c r="G1802" s="45">
        <v>1.06</v>
      </c>
      <c r="H1802" s="196">
        <v>30.55</v>
      </c>
      <c r="I1802" s="196">
        <v>1.83</v>
      </c>
      <c r="J1802" s="196">
        <v>-1.83</v>
      </c>
      <c r="K1802" s="196">
        <v>397.56</v>
      </c>
      <c r="L1802" t="s">
        <v>124</v>
      </c>
      <c r="M1802" s="44"/>
      <c r="N1802" s="1"/>
      <c r="O1802"/>
      <c r="P1802"/>
      <c r="Q1802" s="44"/>
      <c r="R1802" s="1"/>
      <c r="S1802"/>
      <c r="T1802"/>
    </row>
    <row r="1803" spans="1:20" ht="14.4" x14ac:dyDescent="0.3">
      <c r="A1803">
        <v>1794</v>
      </c>
      <c r="B1803" s="1">
        <v>44208</v>
      </c>
      <c r="C1803" t="s">
        <v>511</v>
      </c>
      <c r="D1803" t="s">
        <v>529</v>
      </c>
      <c r="E1803" t="s">
        <v>128</v>
      </c>
      <c r="F1803" t="s">
        <v>85</v>
      </c>
      <c r="G1803" s="45">
        <v>1.07</v>
      </c>
      <c r="H1803" s="196">
        <v>4.24</v>
      </c>
      <c r="I1803" s="196">
        <v>4.24</v>
      </c>
      <c r="J1803" s="196">
        <v>0.11</v>
      </c>
      <c r="K1803" s="196">
        <v>397.67</v>
      </c>
      <c r="L1803" t="s">
        <v>124</v>
      </c>
      <c r="M1803" s="44"/>
      <c r="N1803" s="1"/>
      <c r="O1803"/>
      <c r="P1803"/>
      <c r="Q1803" s="44"/>
      <c r="R1803" s="1"/>
      <c r="S1803"/>
      <c r="T1803"/>
    </row>
    <row r="1804" spans="1:20" ht="14.4" x14ac:dyDescent="0.3">
      <c r="A1804">
        <v>1795</v>
      </c>
      <c r="B1804" s="1">
        <v>44208</v>
      </c>
      <c r="C1804" t="s">
        <v>511</v>
      </c>
      <c r="D1804" t="s">
        <v>529</v>
      </c>
      <c r="E1804" t="s">
        <v>531</v>
      </c>
      <c r="F1804" t="s">
        <v>93</v>
      </c>
      <c r="G1804" s="45">
        <v>1.03</v>
      </c>
      <c r="H1804" s="196">
        <v>66.67</v>
      </c>
      <c r="I1804" s="196">
        <v>2</v>
      </c>
      <c r="J1804" s="196">
        <v>-2</v>
      </c>
      <c r="K1804" s="196">
        <v>395.67</v>
      </c>
      <c r="L1804" t="s">
        <v>67</v>
      </c>
      <c r="M1804" s="44"/>
      <c r="N1804" s="1"/>
      <c r="O1804"/>
      <c r="P1804"/>
      <c r="Q1804" s="44"/>
      <c r="R1804" s="1"/>
      <c r="S1804"/>
      <c r="T1804"/>
    </row>
    <row r="1805" spans="1:20" ht="14.4" x14ac:dyDescent="0.3">
      <c r="A1805">
        <v>1796</v>
      </c>
      <c r="B1805" s="1">
        <v>44209</v>
      </c>
      <c r="C1805" t="s">
        <v>413</v>
      </c>
      <c r="D1805" t="s">
        <v>540</v>
      </c>
      <c r="E1805" t="s">
        <v>95</v>
      </c>
      <c r="F1805" t="s">
        <v>85</v>
      </c>
      <c r="G1805" s="45">
        <v>1.3</v>
      </c>
      <c r="H1805" s="196">
        <v>30</v>
      </c>
      <c r="I1805" s="196">
        <v>30</v>
      </c>
      <c r="J1805" s="196">
        <v>9</v>
      </c>
      <c r="K1805" s="196">
        <v>404.67</v>
      </c>
      <c r="L1805" t="s">
        <v>60</v>
      </c>
      <c r="M1805" s="44"/>
      <c r="N1805" s="1"/>
      <c r="O1805"/>
      <c r="P1805"/>
      <c r="Q1805" s="44"/>
      <c r="R1805" s="1"/>
      <c r="S1805"/>
      <c r="T1805"/>
    </row>
    <row r="1806" spans="1:20" ht="14.4" x14ac:dyDescent="0.3">
      <c r="A1806">
        <v>1797</v>
      </c>
      <c r="B1806" s="1">
        <v>44209</v>
      </c>
      <c r="C1806" t="s">
        <v>413</v>
      </c>
      <c r="D1806" t="s">
        <v>540</v>
      </c>
      <c r="E1806" t="s">
        <v>112</v>
      </c>
      <c r="F1806" t="s">
        <v>93</v>
      </c>
      <c r="G1806" s="45">
        <v>1.25</v>
      </c>
      <c r="H1806" s="196">
        <v>31</v>
      </c>
      <c r="I1806" s="196">
        <v>7.75</v>
      </c>
      <c r="J1806" s="196">
        <v>-7.8</v>
      </c>
      <c r="K1806" s="196">
        <v>396.87</v>
      </c>
      <c r="L1806" t="s">
        <v>60</v>
      </c>
      <c r="M1806" s="44"/>
      <c r="N1806" s="1"/>
      <c r="O1806"/>
      <c r="P1806"/>
      <c r="Q1806" s="44"/>
      <c r="R1806" s="1"/>
      <c r="S1806"/>
      <c r="T1806"/>
    </row>
    <row r="1807" spans="1:20" ht="14.4" x14ac:dyDescent="0.3">
      <c r="A1807">
        <v>1798</v>
      </c>
      <c r="B1807" s="1">
        <v>44209</v>
      </c>
      <c r="C1807" t="s">
        <v>413</v>
      </c>
      <c r="D1807" t="s">
        <v>540</v>
      </c>
      <c r="E1807" t="s">
        <v>96</v>
      </c>
      <c r="F1807" t="s">
        <v>85</v>
      </c>
      <c r="G1807" s="45">
        <v>1.17</v>
      </c>
      <c r="H1807" s="196">
        <v>7</v>
      </c>
      <c r="I1807" s="196">
        <v>7</v>
      </c>
      <c r="J1807" s="196">
        <v>1.1399999999999999</v>
      </c>
      <c r="K1807" s="196">
        <v>398.01</v>
      </c>
      <c r="L1807" t="s">
        <v>73</v>
      </c>
      <c r="M1807" s="44"/>
      <c r="N1807" s="1"/>
      <c r="O1807"/>
      <c r="P1807"/>
      <c r="Q1807" s="44"/>
      <c r="R1807" s="1"/>
      <c r="S1807"/>
      <c r="T1807"/>
    </row>
    <row r="1808" spans="1:20" ht="14.4" x14ac:dyDescent="0.3">
      <c r="A1808">
        <v>1799</v>
      </c>
      <c r="B1808" s="1">
        <v>44209</v>
      </c>
      <c r="C1808" t="s">
        <v>413</v>
      </c>
      <c r="D1808" t="s">
        <v>540</v>
      </c>
      <c r="E1808" t="s">
        <v>558</v>
      </c>
      <c r="F1808" t="s">
        <v>93</v>
      </c>
      <c r="G1808" s="45">
        <v>4.0999999999999996</v>
      </c>
      <c r="H1808" s="196">
        <v>7</v>
      </c>
      <c r="I1808" s="196">
        <v>21.7</v>
      </c>
      <c r="J1808" s="196">
        <v>6.72</v>
      </c>
      <c r="K1808" s="196">
        <v>404.73</v>
      </c>
      <c r="L1808" t="s">
        <v>67</v>
      </c>
      <c r="M1808" s="44"/>
      <c r="N1808" s="1"/>
      <c r="O1808"/>
      <c r="P1808"/>
      <c r="Q1808" s="44"/>
      <c r="R1808" s="1"/>
      <c r="S1808"/>
      <c r="T1808"/>
    </row>
    <row r="1809" spans="1:20" ht="14.4" x14ac:dyDescent="0.3">
      <c r="A1809">
        <v>1800</v>
      </c>
      <c r="B1809" s="1">
        <v>44209</v>
      </c>
      <c r="C1809" t="s">
        <v>413</v>
      </c>
      <c r="D1809" t="s">
        <v>540</v>
      </c>
      <c r="E1809" t="s">
        <v>128</v>
      </c>
      <c r="F1809" t="s">
        <v>85</v>
      </c>
      <c r="G1809" s="45">
        <v>1.01</v>
      </c>
      <c r="H1809" s="196">
        <v>7</v>
      </c>
      <c r="I1809" s="196">
        <v>7</v>
      </c>
      <c r="J1809" s="196">
        <v>7.0000000000000007E-2</v>
      </c>
      <c r="K1809" s="196">
        <v>404.8</v>
      </c>
      <c r="L1809" t="s">
        <v>124</v>
      </c>
      <c r="M1809" s="44"/>
      <c r="N1809" s="1"/>
      <c r="O1809"/>
      <c r="P1809"/>
      <c r="Q1809" s="44"/>
      <c r="R1809" s="1"/>
      <c r="S1809"/>
      <c r="T1809"/>
    </row>
    <row r="1810" spans="1:20" ht="14.4" x14ac:dyDescent="0.3">
      <c r="A1810">
        <v>1801</v>
      </c>
      <c r="B1810" s="1">
        <v>44209</v>
      </c>
      <c r="C1810" t="s">
        <v>413</v>
      </c>
      <c r="D1810" t="s">
        <v>540</v>
      </c>
      <c r="E1810" t="s">
        <v>114</v>
      </c>
      <c r="F1810" t="s">
        <v>93</v>
      </c>
      <c r="G1810" s="45">
        <v>1.08</v>
      </c>
      <c r="H1810" s="196">
        <v>121</v>
      </c>
      <c r="I1810" s="196">
        <v>9.68</v>
      </c>
      <c r="J1810" s="196">
        <v>-9.68</v>
      </c>
      <c r="K1810" s="196">
        <v>395.12</v>
      </c>
      <c r="L1810" t="s">
        <v>111</v>
      </c>
      <c r="M1810" s="44"/>
      <c r="N1810" s="1"/>
      <c r="O1810"/>
      <c r="P1810"/>
      <c r="Q1810" s="44"/>
      <c r="R1810" s="1"/>
      <c r="S1810"/>
      <c r="T1810"/>
    </row>
    <row r="1811" spans="1:20" ht="14.4" x14ac:dyDescent="0.3">
      <c r="A1811">
        <v>1802</v>
      </c>
      <c r="B1811" s="1">
        <v>44209</v>
      </c>
      <c r="C1811" t="s">
        <v>413</v>
      </c>
      <c r="D1811" t="s">
        <v>540</v>
      </c>
      <c r="E1811" t="s">
        <v>119</v>
      </c>
      <c r="F1811" t="s">
        <v>85</v>
      </c>
      <c r="G1811" s="45">
        <v>1.07</v>
      </c>
      <c r="H1811" s="196">
        <v>10</v>
      </c>
      <c r="I1811" s="196">
        <v>10</v>
      </c>
      <c r="J1811" s="196">
        <v>0.7</v>
      </c>
      <c r="K1811" s="196">
        <v>395.82</v>
      </c>
      <c r="L1811" t="s">
        <v>111</v>
      </c>
      <c r="M1811" s="44"/>
      <c r="N1811" s="1"/>
      <c r="O1811"/>
      <c r="P1811"/>
      <c r="Q1811" s="44"/>
      <c r="R1811" s="1"/>
      <c r="S1811"/>
      <c r="T1811"/>
    </row>
    <row r="1812" spans="1:20" ht="14.4" x14ac:dyDescent="0.3">
      <c r="A1812">
        <v>1803</v>
      </c>
      <c r="B1812" s="1">
        <v>44209</v>
      </c>
      <c r="C1812" t="s">
        <v>413</v>
      </c>
      <c r="D1812" t="s">
        <v>540</v>
      </c>
      <c r="E1812" t="s">
        <v>119</v>
      </c>
      <c r="F1812" t="s">
        <v>85</v>
      </c>
      <c r="G1812" s="45">
        <v>1.1299999999999999</v>
      </c>
      <c r="H1812" s="196">
        <v>20</v>
      </c>
      <c r="I1812" s="196">
        <v>20</v>
      </c>
      <c r="J1812" s="196">
        <v>2.6</v>
      </c>
      <c r="K1812" s="196">
        <v>398.42</v>
      </c>
      <c r="L1812" t="s">
        <v>111</v>
      </c>
      <c r="M1812" s="44"/>
      <c r="N1812" s="1"/>
      <c r="O1812"/>
      <c r="P1812"/>
      <c r="Q1812" s="44"/>
      <c r="R1812" s="1"/>
      <c r="S1812"/>
      <c r="T1812"/>
    </row>
    <row r="1813" spans="1:20" ht="14.4" x14ac:dyDescent="0.3">
      <c r="A1813">
        <v>1804</v>
      </c>
      <c r="B1813" s="1">
        <v>44209</v>
      </c>
      <c r="C1813" t="s">
        <v>413</v>
      </c>
      <c r="D1813" t="s">
        <v>540</v>
      </c>
      <c r="E1813" t="s">
        <v>119</v>
      </c>
      <c r="F1813" t="s">
        <v>85</v>
      </c>
      <c r="G1813" s="45">
        <v>1.1299999999999999</v>
      </c>
      <c r="H1813" s="196">
        <v>100</v>
      </c>
      <c r="I1813" s="196">
        <v>100</v>
      </c>
      <c r="J1813" s="196">
        <v>13</v>
      </c>
      <c r="K1813" s="196">
        <v>411.42</v>
      </c>
      <c r="L1813" t="s">
        <v>111</v>
      </c>
      <c r="M1813" s="44"/>
      <c r="N1813" s="1"/>
      <c r="O1813"/>
      <c r="P1813"/>
      <c r="Q1813" s="44"/>
      <c r="R1813" s="1"/>
      <c r="S1813"/>
      <c r="T1813"/>
    </row>
    <row r="1814" spans="1:20" ht="14.4" x14ac:dyDescent="0.3">
      <c r="A1814">
        <v>1805</v>
      </c>
      <c r="B1814" s="1">
        <v>44209</v>
      </c>
      <c r="C1814" t="s">
        <v>413</v>
      </c>
      <c r="D1814" t="s">
        <v>540</v>
      </c>
      <c r="E1814" t="s">
        <v>158</v>
      </c>
      <c r="F1814" t="s">
        <v>93</v>
      </c>
      <c r="G1814" s="45">
        <v>1.04</v>
      </c>
      <c r="H1814" s="196">
        <v>25.3</v>
      </c>
      <c r="I1814" s="196">
        <v>1.01</v>
      </c>
      <c r="J1814" s="196">
        <v>-1.01</v>
      </c>
      <c r="K1814" s="196">
        <v>410.41</v>
      </c>
      <c r="L1814" t="s">
        <v>111</v>
      </c>
      <c r="M1814" s="44"/>
      <c r="N1814" s="1"/>
      <c r="O1814"/>
      <c r="P1814"/>
      <c r="Q1814" s="44"/>
      <c r="R1814" s="1"/>
      <c r="S1814"/>
      <c r="T1814"/>
    </row>
    <row r="1815" spans="1:20" ht="14.4" x14ac:dyDescent="0.3">
      <c r="A1815">
        <v>1806</v>
      </c>
      <c r="B1815" s="1">
        <v>44209</v>
      </c>
      <c r="C1815" t="s">
        <v>413</v>
      </c>
      <c r="D1815" t="s">
        <v>540</v>
      </c>
      <c r="E1815" t="s">
        <v>119</v>
      </c>
      <c r="F1815" t="s">
        <v>85</v>
      </c>
      <c r="G1815" s="45">
        <v>1.07</v>
      </c>
      <c r="H1815" s="196">
        <v>10</v>
      </c>
      <c r="I1815" s="196">
        <v>10</v>
      </c>
      <c r="J1815" s="196">
        <v>0.45</v>
      </c>
      <c r="K1815" s="196">
        <v>410.86</v>
      </c>
      <c r="L1815" t="s">
        <v>111</v>
      </c>
      <c r="M1815" s="44"/>
      <c r="N1815" s="1"/>
      <c r="O1815"/>
      <c r="P1815"/>
      <c r="Q1815" s="44"/>
      <c r="R1815" s="1"/>
      <c r="S1815"/>
      <c r="T1815"/>
    </row>
    <row r="1816" spans="1:20" ht="14.4" x14ac:dyDescent="0.3">
      <c r="A1816">
        <v>1807</v>
      </c>
      <c r="B1816" s="1">
        <v>44209</v>
      </c>
      <c r="C1816" t="s">
        <v>413</v>
      </c>
      <c r="D1816" t="s">
        <v>540</v>
      </c>
      <c r="E1816" t="s">
        <v>98</v>
      </c>
      <c r="F1816" t="s">
        <v>93</v>
      </c>
      <c r="G1816" s="45">
        <v>1.05</v>
      </c>
      <c r="H1816" s="196">
        <v>10.199999999999999</v>
      </c>
      <c r="I1816" s="196">
        <v>0.51</v>
      </c>
      <c r="J1816" s="196">
        <v>-0.51</v>
      </c>
      <c r="K1816" s="196">
        <v>410.35</v>
      </c>
      <c r="L1816" t="s">
        <v>79</v>
      </c>
      <c r="M1816" s="44"/>
      <c r="N1816" s="1"/>
      <c r="O1816"/>
      <c r="P1816"/>
      <c r="Q1816" s="44"/>
      <c r="R1816" s="1"/>
      <c r="S1816"/>
      <c r="T1816"/>
    </row>
    <row r="1817" spans="1:20" ht="14.4" x14ac:dyDescent="0.3">
      <c r="A1817">
        <v>1808</v>
      </c>
      <c r="B1817" s="1">
        <v>44209</v>
      </c>
      <c r="C1817" t="s">
        <v>413</v>
      </c>
      <c r="D1817" t="s">
        <v>540</v>
      </c>
      <c r="E1817" t="s">
        <v>97</v>
      </c>
      <c r="F1817" t="s">
        <v>85</v>
      </c>
      <c r="G1817" s="45">
        <v>1.08</v>
      </c>
      <c r="H1817" s="196">
        <v>10</v>
      </c>
      <c r="I1817" s="196">
        <v>10</v>
      </c>
      <c r="J1817" s="196">
        <v>0.79</v>
      </c>
      <c r="K1817" s="196">
        <v>411.14</v>
      </c>
      <c r="L1817" t="s">
        <v>79</v>
      </c>
      <c r="M1817" s="44"/>
      <c r="N1817" s="1"/>
      <c r="O1817"/>
      <c r="P1817"/>
      <c r="Q1817" s="44"/>
      <c r="R1817" s="1"/>
      <c r="S1817"/>
      <c r="T1817"/>
    </row>
    <row r="1818" spans="1:20" ht="14.4" x14ac:dyDescent="0.3">
      <c r="A1818">
        <v>1809</v>
      </c>
      <c r="B1818" s="1">
        <v>44209</v>
      </c>
      <c r="C1818" t="s">
        <v>413</v>
      </c>
      <c r="D1818" t="s">
        <v>540</v>
      </c>
      <c r="E1818" t="s">
        <v>113</v>
      </c>
      <c r="F1818" t="s">
        <v>85</v>
      </c>
      <c r="G1818" s="45">
        <v>1.1499999999999999</v>
      </c>
      <c r="H1818" s="196">
        <v>0.98</v>
      </c>
      <c r="I1818" s="196">
        <v>0.98</v>
      </c>
      <c r="J1818" s="196">
        <v>0.15</v>
      </c>
      <c r="K1818" s="196">
        <v>411.29</v>
      </c>
      <c r="L1818" t="s">
        <v>77</v>
      </c>
      <c r="M1818" s="44"/>
      <c r="N1818" s="1"/>
      <c r="O1818"/>
      <c r="P1818"/>
      <c r="Q1818" s="44"/>
      <c r="R1818" s="1"/>
      <c r="S1818"/>
      <c r="T1818"/>
    </row>
    <row r="1819" spans="1:20" ht="14.4" x14ac:dyDescent="0.3">
      <c r="A1819">
        <v>1810</v>
      </c>
      <c r="B1819" s="1">
        <v>44209</v>
      </c>
      <c r="C1819" t="s">
        <v>413</v>
      </c>
      <c r="D1819" t="s">
        <v>540</v>
      </c>
      <c r="E1819" t="s">
        <v>94</v>
      </c>
      <c r="F1819" t="s">
        <v>93</v>
      </c>
      <c r="G1819" s="45">
        <v>1.1000000000000001</v>
      </c>
      <c r="H1819" s="196">
        <v>20.3</v>
      </c>
      <c r="I1819" s="196">
        <v>2.0299999999999998</v>
      </c>
      <c r="J1819" s="196">
        <v>-2.0299999999999998</v>
      </c>
      <c r="K1819" s="196">
        <v>409.26</v>
      </c>
      <c r="L1819" t="s">
        <v>77</v>
      </c>
      <c r="M1819" s="44"/>
      <c r="N1819" s="1"/>
      <c r="O1819"/>
      <c r="P1819"/>
      <c r="Q1819" s="44"/>
      <c r="R1819" s="1"/>
      <c r="S1819"/>
      <c r="T1819"/>
    </row>
    <row r="1820" spans="1:20" ht="14.4" x14ac:dyDescent="0.3">
      <c r="A1820">
        <v>1811</v>
      </c>
      <c r="B1820" s="1">
        <v>44209</v>
      </c>
      <c r="C1820" t="s">
        <v>413</v>
      </c>
      <c r="D1820" t="s">
        <v>540</v>
      </c>
      <c r="E1820" t="s">
        <v>113</v>
      </c>
      <c r="F1820" t="s">
        <v>85</v>
      </c>
      <c r="G1820" s="45">
        <v>1.1399999999999999</v>
      </c>
      <c r="H1820" s="196">
        <v>9.02</v>
      </c>
      <c r="I1820" s="196">
        <v>9.02</v>
      </c>
      <c r="J1820" s="196">
        <v>1.26</v>
      </c>
      <c r="K1820" s="196">
        <v>410.52</v>
      </c>
      <c r="L1820" t="s">
        <v>77</v>
      </c>
      <c r="M1820" s="44"/>
      <c r="N1820" s="1"/>
      <c r="O1820"/>
      <c r="P1820"/>
      <c r="Q1820" s="44"/>
      <c r="R1820" s="1"/>
      <c r="S1820"/>
      <c r="T1820"/>
    </row>
    <row r="1821" spans="1:20" ht="14.4" x14ac:dyDescent="0.3">
      <c r="A1821">
        <v>1812</v>
      </c>
      <c r="B1821" s="1">
        <v>44209</v>
      </c>
      <c r="C1821" t="s">
        <v>413</v>
      </c>
      <c r="D1821" t="s">
        <v>540</v>
      </c>
      <c r="E1821" t="s">
        <v>113</v>
      </c>
      <c r="F1821" t="s">
        <v>85</v>
      </c>
      <c r="G1821" s="45">
        <v>1.1499999999999999</v>
      </c>
      <c r="H1821" s="196">
        <v>10</v>
      </c>
      <c r="I1821" s="196">
        <v>10</v>
      </c>
      <c r="J1821" s="196">
        <v>1.5</v>
      </c>
      <c r="K1821" s="196">
        <v>412.02</v>
      </c>
      <c r="L1821" t="s">
        <v>77</v>
      </c>
      <c r="M1821" s="44"/>
      <c r="N1821" s="1"/>
      <c r="O1821"/>
      <c r="P1821"/>
      <c r="Q1821" s="44"/>
      <c r="R1821" s="1"/>
      <c r="S1821"/>
      <c r="T1821"/>
    </row>
    <row r="1822" spans="1:20" ht="14.4" x14ac:dyDescent="0.3">
      <c r="A1822">
        <v>1813</v>
      </c>
      <c r="B1822" s="1">
        <v>44209</v>
      </c>
      <c r="C1822" t="s">
        <v>413</v>
      </c>
      <c r="D1822" t="s">
        <v>540</v>
      </c>
      <c r="E1822" t="s">
        <v>94</v>
      </c>
      <c r="F1822" t="s">
        <v>93</v>
      </c>
      <c r="G1822" s="45">
        <v>1.06</v>
      </c>
      <c r="H1822" s="196">
        <v>7</v>
      </c>
      <c r="I1822" s="196">
        <v>0.42</v>
      </c>
      <c r="J1822" s="196">
        <v>-0.42</v>
      </c>
      <c r="K1822" s="196">
        <v>411.6</v>
      </c>
      <c r="L1822" t="s">
        <v>77</v>
      </c>
      <c r="M1822" s="44"/>
      <c r="N1822" s="1"/>
      <c r="O1822"/>
      <c r="P1822"/>
      <c r="Q1822" s="44"/>
      <c r="R1822" s="1"/>
      <c r="S1822"/>
      <c r="T1822"/>
    </row>
    <row r="1823" spans="1:20" ht="14.4" x14ac:dyDescent="0.3">
      <c r="A1823">
        <v>1814</v>
      </c>
      <c r="B1823" s="1">
        <v>44209</v>
      </c>
      <c r="C1823" t="s">
        <v>413</v>
      </c>
      <c r="D1823" t="s">
        <v>540</v>
      </c>
      <c r="E1823" t="s">
        <v>113</v>
      </c>
      <c r="F1823" t="s">
        <v>85</v>
      </c>
      <c r="G1823" s="45">
        <v>1.1000000000000001</v>
      </c>
      <c r="H1823" s="196">
        <v>7</v>
      </c>
      <c r="I1823" s="196">
        <v>7</v>
      </c>
      <c r="J1823" s="196">
        <v>0.65</v>
      </c>
      <c r="K1823" s="196">
        <v>412.25</v>
      </c>
      <c r="L1823" t="s">
        <v>77</v>
      </c>
      <c r="M1823" s="44"/>
      <c r="N1823" s="1"/>
      <c r="O1823"/>
      <c r="P1823"/>
      <c r="Q1823" s="44"/>
      <c r="R1823" s="1"/>
      <c r="S1823"/>
      <c r="T1823"/>
    </row>
    <row r="1824" spans="1:20" ht="14.4" x14ac:dyDescent="0.3">
      <c r="A1824">
        <v>1815</v>
      </c>
      <c r="B1824" s="1">
        <v>44209</v>
      </c>
      <c r="C1824" t="s">
        <v>195</v>
      </c>
      <c r="D1824" t="s">
        <v>541</v>
      </c>
      <c r="E1824" t="s">
        <v>99</v>
      </c>
      <c r="F1824" t="s">
        <v>85</v>
      </c>
      <c r="G1824" s="45">
        <v>1.28</v>
      </c>
      <c r="H1824" s="196">
        <v>20</v>
      </c>
      <c r="I1824" s="196">
        <v>20</v>
      </c>
      <c r="J1824" s="196">
        <v>5.6</v>
      </c>
      <c r="K1824" s="196">
        <v>417.85</v>
      </c>
      <c r="L1824" t="s">
        <v>75</v>
      </c>
      <c r="M1824" s="44"/>
      <c r="N1824" s="1"/>
      <c r="O1824"/>
      <c r="P1824"/>
      <c r="Q1824" s="44"/>
      <c r="R1824" s="1"/>
      <c r="S1824"/>
      <c r="T1824"/>
    </row>
    <row r="1825" spans="1:20" ht="14.4" x14ac:dyDescent="0.3">
      <c r="A1825">
        <v>1816</v>
      </c>
      <c r="B1825" s="1">
        <v>44209</v>
      </c>
      <c r="C1825" t="s">
        <v>195</v>
      </c>
      <c r="D1825" t="s">
        <v>541</v>
      </c>
      <c r="E1825" t="s">
        <v>559</v>
      </c>
      <c r="F1825" t="s">
        <v>93</v>
      </c>
      <c r="G1825" s="45">
        <v>1.0900000000000001</v>
      </c>
      <c r="H1825" s="196">
        <v>23.48</v>
      </c>
      <c r="I1825" s="196">
        <v>2.11</v>
      </c>
      <c r="J1825" s="196">
        <v>-2.25</v>
      </c>
      <c r="K1825" s="196">
        <v>415.6</v>
      </c>
      <c r="L1825" t="s">
        <v>75</v>
      </c>
      <c r="M1825" s="44"/>
      <c r="N1825" s="1"/>
      <c r="O1825"/>
      <c r="P1825"/>
      <c r="Q1825" s="44"/>
      <c r="R1825" s="1"/>
      <c r="S1825"/>
      <c r="T1825"/>
    </row>
    <row r="1826" spans="1:20" ht="14.4" x14ac:dyDescent="0.3">
      <c r="A1826">
        <v>1817</v>
      </c>
      <c r="B1826" s="1">
        <v>44209</v>
      </c>
      <c r="C1826" t="s">
        <v>195</v>
      </c>
      <c r="D1826" t="s">
        <v>541</v>
      </c>
      <c r="E1826" t="s">
        <v>272</v>
      </c>
      <c r="F1826" t="s">
        <v>93</v>
      </c>
      <c r="G1826" s="45">
        <v>1.89</v>
      </c>
      <c r="H1826" s="196">
        <v>7.7</v>
      </c>
      <c r="I1826" s="196">
        <v>6.85</v>
      </c>
      <c r="J1826" s="196">
        <v>-6.85</v>
      </c>
      <c r="K1826" s="196">
        <v>408.75</v>
      </c>
      <c r="L1826" t="s">
        <v>79</v>
      </c>
      <c r="M1826" s="44"/>
      <c r="N1826" s="1"/>
      <c r="O1826"/>
      <c r="P1826"/>
      <c r="Q1826" s="44"/>
      <c r="R1826" s="1"/>
      <c r="S1826"/>
      <c r="T1826"/>
    </row>
    <row r="1827" spans="1:20" ht="14.4" x14ac:dyDescent="0.3">
      <c r="A1827">
        <v>1818</v>
      </c>
      <c r="B1827" s="1">
        <v>44209</v>
      </c>
      <c r="C1827" t="s">
        <v>195</v>
      </c>
      <c r="D1827" t="s">
        <v>541</v>
      </c>
      <c r="E1827" t="s">
        <v>173</v>
      </c>
      <c r="F1827" t="s">
        <v>85</v>
      </c>
      <c r="G1827" s="45">
        <v>2.08</v>
      </c>
      <c r="H1827" s="196">
        <v>7</v>
      </c>
      <c r="I1827" s="196">
        <v>7</v>
      </c>
      <c r="J1827" s="196">
        <v>7.53</v>
      </c>
      <c r="K1827" s="196">
        <v>416.28</v>
      </c>
      <c r="L1827" t="s">
        <v>79</v>
      </c>
      <c r="M1827" s="44"/>
      <c r="N1827" s="1"/>
      <c r="O1827"/>
      <c r="P1827"/>
      <c r="Q1827" s="44"/>
      <c r="R1827" s="1"/>
      <c r="S1827"/>
      <c r="T1827"/>
    </row>
    <row r="1828" spans="1:20" ht="14.4" x14ac:dyDescent="0.3">
      <c r="A1828">
        <v>1819</v>
      </c>
      <c r="B1828" s="1">
        <v>44209</v>
      </c>
      <c r="C1828" t="s">
        <v>195</v>
      </c>
      <c r="D1828" t="s">
        <v>541</v>
      </c>
      <c r="E1828" t="s">
        <v>306</v>
      </c>
      <c r="F1828" t="s">
        <v>85</v>
      </c>
      <c r="G1828" s="45">
        <v>2.44</v>
      </c>
      <c r="H1828" s="196">
        <v>7.03</v>
      </c>
      <c r="I1828" s="196">
        <v>7.03</v>
      </c>
      <c r="J1828" s="196">
        <v>-7.03</v>
      </c>
      <c r="K1828" s="196">
        <v>409.25</v>
      </c>
      <c r="L1828" t="s">
        <v>111</v>
      </c>
      <c r="M1828" s="44"/>
      <c r="N1828" s="1"/>
      <c r="O1828"/>
      <c r="P1828"/>
      <c r="Q1828" s="44"/>
      <c r="R1828" s="1"/>
      <c r="S1828"/>
      <c r="T1828"/>
    </row>
    <row r="1829" spans="1:20" ht="14.4" x14ac:dyDescent="0.3">
      <c r="A1829">
        <v>1820</v>
      </c>
      <c r="B1829" s="1">
        <v>44209</v>
      </c>
      <c r="C1829" t="s">
        <v>195</v>
      </c>
      <c r="D1829" t="s">
        <v>541</v>
      </c>
      <c r="E1829" t="s">
        <v>307</v>
      </c>
      <c r="F1829" t="s">
        <v>85</v>
      </c>
      <c r="G1829" s="45">
        <v>3.4</v>
      </c>
      <c r="H1829" s="196">
        <v>7</v>
      </c>
      <c r="I1829" s="196">
        <v>7</v>
      </c>
      <c r="J1829" s="196">
        <v>16.8</v>
      </c>
      <c r="K1829" s="196">
        <v>426.05</v>
      </c>
      <c r="L1829" t="s">
        <v>111</v>
      </c>
      <c r="M1829" s="44"/>
      <c r="N1829" s="1"/>
      <c r="O1829"/>
      <c r="P1829"/>
      <c r="Q1829" s="44"/>
      <c r="R1829" s="1"/>
      <c r="S1829"/>
      <c r="T1829"/>
    </row>
    <row r="1830" spans="1:20" ht="14.4" x14ac:dyDescent="0.3">
      <c r="A1830">
        <v>1821</v>
      </c>
      <c r="B1830" s="1">
        <v>44209</v>
      </c>
      <c r="C1830" t="s">
        <v>195</v>
      </c>
      <c r="D1830" t="s">
        <v>541</v>
      </c>
      <c r="E1830" t="s">
        <v>383</v>
      </c>
      <c r="F1830" t="s">
        <v>93</v>
      </c>
      <c r="G1830" s="45">
        <v>2.1800000000000002</v>
      </c>
      <c r="H1830" s="196">
        <v>10.62</v>
      </c>
      <c r="I1830" s="196">
        <v>12.53</v>
      </c>
      <c r="J1830" s="196">
        <v>-12.53</v>
      </c>
      <c r="K1830" s="196">
        <v>413.52</v>
      </c>
      <c r="L1830" t="s">
        <v>111</v>
      </c>
      <c r="M1830" s="44"/>
      <c r="N1830" s="1"/>
      <c r="O1830"/>
      <c r="P1830"/>
      <c r="Q1830" s="44"/>
      <c r="R1830" s="1"/>
      <c r="S1830"/>
      <c r="T1830"/>
    </row>
    <row r="1831" spans="1:20" ht="14.4" x14ac:dyDescent="0.3">
      <c r="A1831">
        <v>1822</v>
      </c>
      <c r="B1831" s="1">
        <v>44209</v>
      </c>
      <c r="C1831" t="s">
        <v>195</v>
      </c>
      <c r="D1831" t="s">
        <v>541</v>
      </c>
      <c r="E1831" t="s">
        <v>307</v>
      </c>
      <c r="F1831" t="s">
        <v>85</v>
      </c>
      <c r="G1831" s="45">
        <v>2.36</v>
      </c>
      <c r="H1831" s="196">
        <v>7</v>
      </c>
      <c r="I1831" s="196">
        <v>7</v>
      </c>
      <c r="J1831" s="196">
        <v>9.25</v>
      </c>
      <c r="K1831" s="196">
        <v>422.77</v>
      </c>
      <c r="L1831" t="s">
        <v>111</v>
      </c>
      <c r="M1831" s="44"/>
      <c r="N1831" s="1"/>
      <c r="O1831"/>
      <c r="P1831"/>
      <c r="Q1831" s="44"/>
      <c r="R1831" s="1"/>
      <c r="S1831"/>
      <c r="T1831"/>
    </row>
    <row r="1832" spans="1:20" ht="14.4" x14ac:dyDescent="0.3">
      <c r="A1832">
        <v>1823</v>
      </c>
      <c r="B1832" s="1">
        <v>44209</v>
      </c>
      <c r="C1832" t="s">
        <v>195</v>
      </c>
      <c r="D1832" t="s">
        <v>541</v>
      </c>
      <c r="E1832" t="s">
        <v>378</v>
      </c>
      <c r="F1832" t="s">
        <v>93</v>
      </c>
      <c r="G1832" s="45">
        <v>1.02</v>
      </c>
      <c r="H1832" s="196">
        <v>10.01</v>
      </c>
      <c r="I1832" s="196">
        <v>0.2</v>
      </c>
      <c r="J1832" s="196">
        <v>-0.2</v>
      </c>
      <c r="K1832" s="196">
        <v>422.57</v>
      </c>
      <c r="L1832" t="s">
        <v>351</v>
      </c>
      <c r="M1832" s="44"/>
      <c r="N1832" s="1"/>
      <c r="O1832"/>
      <c r="P1832"/>
      <c r="Q1832" s="44"/>
      <c r="R1832" s="1"/>
      <c r="S1832"/>
      <c r="T1832"/>
    </row>
    <row r="1833" spans="1:20" ht="14.4" x14ac:dyDescent="0.3">
      <c r="A1833">
        <v>1824</v>
      </c>
      <c r="B1833" s="1">
        <v>44209</v>
      </c>
      <c r="C1833" t="s">
        <v>195</v>
      </c>
      <c r="D1833" t="s">
        <v>541</v>
      </c>
      <c r="E1833" t="s">
        <v>377</v>
      </c>
      <c r="F1833" t="s">
        <v>85</v>
      </c>
      <c r="G1833" s="45">
        <v>1.04</v>
      </c>
      <c r="H1833" s="196">
        <v>10</v>
      </c>
      <c r="I1833" s="196">
        <v>10</v>
      </c>
      <c r="J1833" s="196">
        <v>0.39</v>
      </c>
      <c r="K1833" s="196">
        <v>422.96</v>
      </c>
      <c r="L1833" t="s">
        <v>351</v>
      </c>
      <c r="M1833" s="44"/>
      <c r="N1833" s="1"/>
      <c r="O1833"/>
      <c r="P1833"/>
      <c r="Q1833" s="44"/>
      <c r="R1833" s="1"/>
      <c r="S1833"/>
      <c r="T1833"/>
    </row>
    <row r="1834" spans="1:20" ht="14.4" x14ac:dyDescent="0.3">
      <c r="A1834">
        <v>1825</v>
      </c>
      <c r="B1834" s="1">
        <v>44209</v>
      </c>
      <c r="C1834" t="s">
        <v>195</v>
      </c>
      <c r="D1834" t="s">
        <v>541</v>
      </c>
      <c r="E1834" t="s">
        <v>146</v>
      </c>
      <c r="F1834" t="s">
        <v>93</v>
      </c>
      <c r="G1834" s="45">
        <v>1.1599999999999999</v>
      </c>
      <c r="H1834" s="196">
        <v>40</v>
      </c>
      <c r="I1834" s="196">
        <v>6.4</v>
      </c>
      <c r="J1834" s="196">
        <v>-6.4</v>
      </c>
      <c r="K1834" s="196">
        <v>416.56</v>
      </c>
      <c r="L1834" t="s">
        <v>124</v>
      </c>
      <c r="M1834" s="44"/>
      <c r="N1834" s="1"/>
      <c r="O1834"/>
      <c r="P1834"/>
      <c r="Q1834" s="44"/>
      <c r="R1834" s="1"/>
      <c r="S1834"/>
      <c r="T1834"/>
    </row>
    <row r="1835" spans="1:20" ht="14.4" x14ac:dyDescent="0.3">
      <c r="A1835">
        <v>1826</v>
      </c>
      <c r="B1835" s="1">
        <v>44209</v>
      </c>
      <c r="C1835" t="s">
        <v>195</v>
      </c>
      <c r="D1835" t="s">
        <v>541</v>
      </c>
      <c r="E1835" t="s">
        <v>560</v>
      </c>
      <c r="F1835" t="s">
        <v>85</v>
      </c>
      <c r="G1835" s="45">
        <v>4.7</v>
      </c>
      <c r="H1835" s="196">
        <v>15.69</v>
      </c>
      <c r="I1835" s="196">
        <v>15.69</v>
      </c>
      <c r="J1835" s="196">
        <v>-15.69</v>
      </c>
      <c r="K1835" s="196">
        <v>400.87</v>
      </c>
      <c r="L1835" t="s">
        <v>124</v>
      </c>
      <c r="M1835" s="44"/>
      <c r="N1835" s="1"/>
      <c r="O1835"/>
      <c r="P1835"/>
      <c r="Q1835" s="44"/>
      <c r="R1835" s="1"/>
      <c r="S1835"/>
      <c r="T1835"/>
    </row>
    <row r="1836" spans="1:20" ht="14.4" x14ac:dyDescent="0.3">
      <c r="A1836">
        <v>1827</v>
      </c>
      <c r="B1836" s="1">
        <v>44209</v>
      </c>
      <c r="C1836" t="s">
        <v>195</v>
      </c>
      <c r="D1836" t="s">
        <v>541</v>
      </c>
      <c r="E1836" t="s">
        <v>128</v>
      </c>
      <c r="F1836" t="s">
        <v>85</v>
      </c>
      <c r="G1836" s="45">
        <v>1.37</v>
      </c>
      <c r="H1836" s="196">
        <v>20</v>
      </c>
      <c r="I1836" s="196">
        <v>20</v>
      </c>
      <c r="J1836" s="196">
        <v>7.4</v>
      </c>
      <c r="K1836" s="196">
        <v>408.27</v>
      </c>
      <c r="L1836" t="s">
        <v>124</v>
      </c>
      <c r="M1836" s="44"/>
      <c r="N1836" s="1"/>
      <c r="O1836"/>
      <c r="P1836"/>
      <c r="Q1836" s="44"/>
      <c r="R1836" s="1"/>
      <c r="S1836"/>
      <c r="T1836"/>
    </row>
    <row r="1837" spans="1:20" ht="14.4" x14ac:dyDescent="0.3">
      <c r="A1837">
        <v>1828</v>
      </c>
      <c r="B1837" s="1">
        <v>44209</v>
      </c>
      <c r="C1837" t="s">
        <v>195</v>
      </c>
      <c r="D1837" t="s">
        <v>541</v>
      </c>
      <c r="E1837" t="s">
        <v>146</v>
      </c>
      <c r="F1837" t="s">
        <v>93</v>
      </c>
      <c r="G1837" s="45">
        <v>1.1399999999999999</v>
      </c>
      <c r="H1837" s="196">
        <v>20</v>
      </c>
      <c r="I1837" s="196">
        <v>2.8</v>
      </c>
      <c r="J1837" s="196">
        <v>-2.8</v>
      </c>
      <c r="K1837" s="196">
        <v>405.47</v>
      </c>
      <c r="L1837" t="s">
        <v>124</v>
      </c>
      <c r="M1837" s="44"/>
      <c r="N1837" s="1"/>
      <c r="O1837"/>
      <c r="P1837"/>
      <c r="Q1837" s="44"/>
      <c r="R1837" s="1"/>
      <c r="S1837"/>
      <c r="T1837"/>
    </row>
    <row r="1838" spans="1:20" ht="14.4" x14ac:dyDescent="0.3">
      <c r="A1838">
        <v>1829</v>
      </c>
      <c r="B1838" s="1">
        <v>44209</v>
      </c>
      <c r="C1838" t="s">
        <v>195</v>
      </c>
      <c r="D1838" t="s">
        <v>541</v>
      </c>
      <c r="E1838" t="s">
        <v>128</v>
      </c>
      <c r="F1838" t="s">
        <v>85</v>
      </c>
      <c r="G1838" s="45">
        <v>1.1200000000000001</v>
      </c>
      <c r="H1838" s="196">
        <v>20</v>
      </c>
      <c r="I1838" s="196">
        <v>20</v>
      </c>
      <c r="J1838" s="196">
        <v>2.4</v>
      </c>
      <c r="K1838" s="196">
        <v>407.87</v>
      </c>
      <c r="L1838" t="s">
        <v>124</v>
      </c>
      <c r="M1838" s="44"/>
      <c r="N1838" s="1"/>
      <c r="O1838"/>
      <c r="P1838"/>
      <c r="Q1838" s="44"/>
      <c r="R1838" s="1"/>
      <c r="S1838"/>
      <c r="T1838"/>
    </row>
    <row r="1839" spans="1:20" ht="14.4" x14ac:dyDescent="0.3">
      <c r="A1839">
        <v>1830</v>
      </c>
      <c r="B1839" s="1">
        <v>44209</v>
      </c>
      <c r="C1839" t="s">
        <v>195</v>
      </c>
      <c r="D1839" t="s">
        <v>541</v>
      </c>
      <c r="E1839" t="s">
        <v>128</v>
      </c>
      <c r="F1839" t="s">
        <v>85</v>
      </c>
      <c r="G1839" s="45">
        <v>1.06</v>
      </c>
      <c r="H1839" s="196">
        <v>20</v>
      </c>
      <c r="I1839" s="196">
        <v>20</v>
      </c>
      <c r="J1839" s="196">
        <v>1.2</v>
      </c>
      <c r="K1839" s="196">
        <v>409.07</v>
      </c>
      <c r="L1839" t="s">
        <v>124</v>
      </c>
      <c r="M1839" s="44"/>
      <c r="N1839" s="1"/>
      <c r="O1839"/>
      <c r="P1839"/>
      <c r="Q1839" s="44"/>
      <c r="R1839" s="1"/>
      <c r="S1839"/>
      <c r="T1839"/>
    </row>
    <row r="1840" spans="1:20" ht="14.4" x14ac:dyDescent="0.3">
      <c r="A1840">
        <v>1831</v>
      </c>
      <c r="B1840" s="1">
        <v>44209</v>
      </c>
      <c r="C1840" t="s">
        <v>195</v>
      </c>
      <c r="D1840" t="s">
        <v>541</v>
      </c>
      <c r="E1840" t="s">
        <v>128</v>
      </c>
      <c r="F1840" t="s">
        <v>85</v>
      </c>
      <c r="G1840" s="45">
        <v>1.19</v>
      </c>
      <c r="H1840" s="196">
        <v>7</v>
      </c>
      <c r="I1840" s="196">
        <v>7</v>
      </c>
      <c r="J1840" s="196">
        <v>1.33</v>
      </c>
      <c r="K1840" s="196">
        <v>410.4</v>
      </c>
      <c r="L1840" t="s">
        <v>124</v>
      </c>
      <c r="M1840" s="44"/>
      <c r="N1840" s="1"/>
      <c r="O1840"/>
      <c r="P1840"/>
      <c r="Q1840" s="44"/>
      <c r="R1840" s="1"/>
      <c r="S1840"/>
      <c r="T1840"/>
    </row>
    <row r="1841" spans="1:20" ht="14.4" x14ac:dyDescent="0.3">
      <c r="A1841">
        <v>1832</v>
      </c>
      <c r="B1841" s="1">
        <v>44209</v>
      </c>
      <c r="C1841" t="s">
        <v>195</v>
      </c>
      <c r="D1841" t="s">
        <v>541</v>
      </c>
      <c r="E1841" t="s">
        <v>128</v>
      </c>
      <c r="F1841" t="s">
        <v>85</v>
      </c>
      <c r="G1841" s="45">
        <v>1.05</v>
      </c>
      <c r="H1841" s="196">
        <v>10</v>
      </c>
      <c r="I1841" s="196">
        <v>10</v>
      </c>
      <c r="J1841" s="196">
        <v>0.5</v>
      </c>
      <c r="K1841" s="196">
        <v>410.9</v>
      </c>
      <c r="L1841" t="s">
        <v>124</v>
      </c>
      <c r="M1841" s="44"/>
      <c r="N1841" s="1"/>
      <c r="O1841"/>
      <c r="P1841"/>
      <c r="Q1841" s="44"/>
      <c r="R1841" s="1"/>
      <c r="S1841"/>
      <c r="T1841"/>
    </row>
    <row r="1842" spans="1:20" ht="14.4" x14ac:dyDescent="0.3">
      <c r="A1842">
        <v>1833</v>
      </c>
      <c r="B1842" s="1">
        <v>44209</v>
      </c>
      <c r="C1842" t="s">
        <v>195</v>
      </c>
      <c r="D1842" t="s">
        <v>541</v>
      </c>
      <c r="E1842" t="s">
        <v>128</v>
      </c>
      <c r="F1842" t="s">
        <v>85</v>
      </c>
      <c r="G1842" s="45">
        <v>1.37</v>
      </c>
      <c r="H1842" s="196">
        <v>50</v>
      </c>
      <c r="I1842" s="196">
        <v>50</v>
      </c>
      <c r="J1842" s="196">
        <v>18.5</v>
      </c>
      <c r="K1842" s="196">
        <v>429.4</v>
      </c>
      <c r="L1842" t="s">
        <v>124</v>
      </c>
      <c r="M1842" s="44"/>
      <c r="N1842" s="1"/>
      <c r="O1842"/>
      <c r="P1842"/>
      <c r="Q1842" s="44"/>
      <c r="R1842" s="1"/>
      <c r="S1842"/>
      <c r="T1842"/>
    </row>
    <row r="1843" spans="1:20" ht="14.4" x14ac:dyDescent="0.3">
      <c r="A1843">
        <v>1834</v>
      </c>
      <c r="B1843" s="1">
        <v>44209</v>
      </c>
      <c r="C1843" t="s">
        <v>195</v>
      </c>
      <c r="D1843" t="s">
        <v>541</v>
      </c>
      <c r="E1843" t="s">
        <v>146</v>
      </c>
      <c r="F1843" t="s">
        <v>93</v>
      </c>
      <c r="G1843" s="45">
        <v>1.27</v>
      </c>
      <c r="H1843" s="196">
        <v>36.57</v>
      </c>
      <c r="I1843" s="196">
        <v>9.8699999999999992</v>
      </c>
      <c r="J1843" s="196">
        <v>-9.8699999999999992</v>
      </c>
      <c r="K1843" s="196">
        <v>419.53</v>
      </c>
      <c r="L1843" t="s">
        <v>124</v>
      </c>
      <c r="M1843" s="44"/>
      <c r="N1843" s="1"/>
      <c r="O1843"/>
      <c r="P1843"/>
      <c r="Q1843" s="44"/>
      <c r="R1843" s="1"/>
      <c r="S1843"/>
      <c r="T1843"/>
    </row>
    <row r="1844" spans="1:20" ht="14.4" x14ac:dyDescent="0.3">
      <c r="A1844">
        <v>1835</v>
      </c>
      <c r="B1844" s="1">
        <v>44209</v>
      </c>
      <c r="C1844" t="s">
        <v>195</v>
      </c>
      <c r="D1844" t="s">
        <v>541</v>
      </c>
      <c r="E1844" t="s">
        <v>128</v>
      </c>
      <c r="F1844" t="s">
        <v>85</v>
      </c>
      <c r="G1844" s="45">
        <v>1.1399999999999999</v>
      </c>
      <c r="H1844" s="196">
        <v>20</v>
      </c>
      <c r="I1844" s="196">
        <v>20</v>
      </c>
      <c r="J1844" s="196">
        <v>2.8</v>
      </c>
      <c r="K1844" s="196">
        <v>422.33</v>
      </c>
      <c r="L1844" t="s">
        <v>124</v>
      </c>
      <c r="M1844" s="44"/>
      <c r="N1844" s="1"/>
      <c r="O1844"/>
      <c r="P1844"/>
      <c r="Q1844" s="44"/>
      <c r="R1844" s="1"/>
      <c r="S1844"/>
      <c r="T1844"/>
    </row>
    <row r="1845" spans="1:20" ht="14.4" x14ac:dyDescent="0.3">
      <c r="A1845">
        <v>1836</v>
      </c>
      <c r="B1845" s="1">
        <v>44209</v>
      </c>
      <c r="C1845" t="s">
        <v>195</v>
      </c>
      <c r="D1845" t="s">
        <v>541</v>
      </c>
      <c r="E1845" t="s">
        <v>128</v>
      </c>
      <c r="F1845" t="s">
        <v>85</v>
      </c>
      <c r="G1845" s="45">
        <v>1.18</v>
      </c>
      <c r="H1845" s="196">
        <v>7</v>
      </c>
      <c r="I1845" s="196">
        <v>7</v>
      </c>
      <c r="J1845" s="196">
        <v>1.23</v>
      </c>
      <c r="K1845" s="196">
        <v>423.56</v>
      </c>
      <c r="L1845" t="s">
        <v>124</v>
      </c>
      <c r="M1845" s="44"/>
      <c r="N1845" s="1"/>
      <c r="O1845"/>
      <c r="P1845"/>
      <c r="Q1845" s="44"/>
      <c r="R1845" s="1"/>
      <c r="S1845"/>
      <c r="T1845"/>
    </row>
    <row r="1846" spans="1:20" ht="14.4" x14ac:dyDescent="0.3">
      <c r="A1846">
        <v>1837</v>
      </c>
      <c r="B1846" s="1">
        <v>44209</v>
      </c>
      <c r="C1846" t="s">
        <v>394</v>
      </c>
      <c r="D1846" t="s">
        <v>542</v>
      </c>
      <c r="E1846" t="s">
        <v>94</v>
      </c>
      <c r="F1846" t="s">
        <v>93</v>
      </c>
      <c r="G1846" s="45">
        <v>1.07</v>
      </c>
      <c r="H1846" s="196">
        <v>14.01</v>
      </c>
      <c r="I1846" s="196">
        <v>0.98</v>
      </c>
      <c r="J1846" s="196">
        <v>-0.98</v>
      </c>
      <c r="K1846" s="196">
        <v>422.58</v>
      </c>
      <c r="L1846" t="s">
        <v>77</v>
      </c>
      <c r="M1846" s="44"/>
      <c r="N1846" s="1"/>
      <c r="O1846"/>
      <c r="P1846"/>
      <c r="Q1846" s="44"/>
      <c r="R1846" s="1"/>
      <c r="S1846"/>
      <c r="T1846"/>
    </row>
    <row r="1847" spans="1:20" ht="14.4" x14ac:dyDescent="0.3">
      <c r="A1847">
        <v>1838</v>
      </c>
      <c r="B1847" s="1">
        <v>44209</v>
      </c>
      <c r="C1847" t="s">
        <v>394</v>
      </c>
      <c r="D1847" t="s">
        <v>542</v>
      </c>
      <c r="E1847" t="s">
        <v>113</v>
      </c>
      <c r="F1847" t="s">
        <v>85</v>
      </c>
      <c r="G1847" s="45">
        <v>1.08</v>
      </c>
      <c r="H1847" s="196">
        <v>7</v>
      </c>
      <c r="I1847" s="196">
        <v>7</v>
      </c>
      <c r="J1847" s="196">
        <v>0.56000000000000005</v>
      </c>
      <c r="K1847" s="196">
        <v>423.14</v>
      </c>
      <c r="L1847" t="s">
        <v>77</v>
      </c>
      <c r="M1847" s="44"/>
      <c r="N1847" s="1"/>
      <c r="O1847"/>
      <c r="P1847"/>
      <c r="Q1847" s="44"/>
      <c r="R1847" s="1"/>
      <c r="S1847"/>
      <c r="T1847"/>
    </row>
    <row r="1848" spans="1:20" ht="14.4" x14ac:dyDescent="0.3">
      <c r="A1848">
        <v>1839</v>
      </c>
      <c r="B1848" s="1">
        <v>44209</v>
      </c>
      <c r="C1848" t="s">
        <v>394</v>
      </c>
      <c r="D1848" t="s">
        <v>542</v>
      </c>
      <c r="E1848" t="s">
        <v>113</v>
      </c>
      <c r="F1848" t="s">
        <v>85</v>
      </c>
      <c r="G1848" s="45">
        <v>1.0900000000000001</v>
      </c>
      <c r="H1848" s="196">
        <v>7</v>
      </c>
      <c r="I1848" s="196">
        <v>7</v>
      </c>
      <c r="J1848" s="196">
        <v>0.62</v>
      </c>
      <c r="K1848" s="196">
        <v>423.76</v>
      </c>
      <c r="L1848" t="s">
        <v>77</v>
      </c>
      <c r="M1848" s="44"/>
      <c r="N1848" s="1"/>
      <c r="O1848"/>
      <c r="P1848"/>
      <c r="Q1848" s="44"/>
      <c r="R1848" s="1"/>
      <c r="S1848"/>
      <c r="T1848"/>
    </row>
    <row r="1849" spans="1:20" ht="14.4" x14ac:dyDescent="0.3">
      <c r="A1849">
        <v>1840</v>
      </c>
      <c r="B1849" s="1">
        <v>44209</v>
      </c>
      <c r="C1849" t="s">
        <v>537</v>
      </c>
      <c r="D1849" t="s">
        <v>543</v>
      </c>
      <c r="E1849" t="s">
        <v>98</v>
      </c>
      <c r="F1849" t="s">
        <v>93</v>
      </c>
      <c r="G1849" s="45">
        <v>1.25</v>
      </c>
      <c r="H1849" s="196">
        <v>14</v>
      </c>
      <c r="I1849" s="196">
        <v>3.5</v>
      </c>
      <c r="J1849" s="196">
        <v>-3.5</v>
      </c>
      <c r="K1849" s="196">
        <v>420.26</v>
      </c>
      <c r="L1849" t="s">
        <v>79</v>
      </c>
      <c r="M1849" s="44"/>
      <c r="N1849" s="1"/>
      <c r="O1849"/>
      <c r="P1849"/>
      <c r="Q1849" s="44"/>
      <c r="R1849" s="1"/>
      <c r="S1849"/>
      <c r="T1849"/>
    </row>
    <row r="1850" spans="1:20" ht="14.4" x14ac:dyDescent="0.3">
      <c r="A1850">
        <v>1841</v>
      </c>
      <c r="B1850" s="1">
        <v>44209</v>
      </c>
      <c r="C1850" t="s">
        <v>537</v>
      </c>
      <c r="D1850" t="s">
        <v>543</v>
      </c>
      <c r="E1850" t="s">
        <v>98</v>
      </c>
      <c r="F1850" t="s">
        <v>93</v>
      </c>
      <c r="G1850" s="45">
        <v>1.07</v>
      </c>
      <c r="H1850" s="196">
        <v>20.3</v>
      </c>
      <c r="I1850" s="196">
        <v>1.42</v>
      </c>
      <c r="J1850" s="196">
        <v>-1.42</v>
      </c>
      <c r="K1850" s="196">
        <v>418.84</v>
      </c>
      <c r="L1850" t="s">
        <v>79</v>
      </c>
      <c r="M1850" s="44"/>
      <c r="N1850" s="1"/>
      <c r="O1850"/>
      <c r="P1850"/>
      <c r="Q1850" s="44"/>
      <c r="R1850" s="1"/>
      <c r="S1850"/>
      <c r="T1850"/>
    </row>
    <row r="1851" spans="1:20" ht="14.4" x14ac:dyDescent="0.3">
      <c r="A1851">
        <v>1842</v>
      </c>
      <c r="B1851" s="1">
        <v>44209</v>
      </c>
      <c r="C1851" t="s">
        <v>537</v>
      </c>
      <c r="D1851" t="s">
        <v>543</v>
      </c>
      <c r="E1851" t="s">
        <v>98</v>
      </c>
      <c r="F1851" t="s">
        <v>93</v>
      </c>
      <c r="G1851" s="45">
        <v>1.02</v>
      </c>
      <c r="H1851" s="196">
        <v>10</v>
      </c>
      <c r="I1851" s="196">
        <v>0.2</v>
      </c>
      <c r="J1851" s="196">
        <v>-0.2</v>
      </c>
      <c r="K1851" s="196">
        <v>418.64</v>
      </c>
      <c r="L1851" t="s">
        <v>79</v>
      </c>
      <c r="M1851" s="44"/>
      <c r="N1851" s="1"/>
      <c r="O1851"/>
      <c r="P1851"/>
      <c r="Q1851" s="44"/>
      <c r="R1851" s="1"/>
      <c r="S1851"/>
      <c r="T1851"/>
    </row>
    <row r="1852" spans="1:20" ht="14.4" x14ac:dyDescent="0.3">
      <c r="A1852">
        <v>1843</v>
      </c>
      <c r="B1852" s="1">
        <v>44209</v>
      </c>
      <c r="C1852" t="s">
        <v>537</v>
      </c>
      <c r="D1852" t="s">
        <v>543</v>
      </c>
      <c r="E1852" t="s">
        <v>97</v>
      </c>
      <c r="F1852" t="s">
        <v>85</v>
      </c>
      <c r="G1852" s="45">
        <v>1.1299999999999999</v>
      </c>
      <c r="H1852" s="196">
        <v>7</v>
      </c>
      <c r="I1852" s="196">
        <v>7</v>
      </c>
      <c r="J1852" s="196">
        <v>0.91</v>
      </c>
      <c r="K1852" s="196">
        <v>419.55</v>
      </c>
      <c r="L1852" t="s">
        <v>79</v>
      </c>
      <c r="M1852" s="44"/>
      <c r="N1852" s="1"/>
      <c r="O1852"/>
      <c r="P1852"/>
      <c r="Q1852" s="44"/>
      <c r="R1852" s="1"/>
      <c r="S1852"/>
      <c r="T1852"/>
    </row>
    <row r="1853" spans="1:20" ht="14.4" x14ac:dyDescent="0.3">
      <c r="A1853">
        <v>1844</v>
      </c>
      <c r="B1853" s="1">
        <v>44209</v>
      </c>
      <c r="C1853" t="s">
        <v>537</v>
      </c>
      <c r="D1853" t="s">
        <v>543</v>
      </c>
      <c r="E1853" t="s">
        <v>97</v>
      </c>
      <c r="F1853" t="s">
        <v>85</v>
      </c>
      <c r="G1853" s="45">
        <v>1.04</v>
      </c>
      <c r="H1853" s="196">
        <v>10</v>
      </c>
      <c r="I1853" s="196">
        <v>10</v>
      </c>
      <c r="J1853" s="196">
        <v>0.4</v>
      </c>
      <c r="K1853" s="196">
        <v>419.95</v>
      </c>
      <c r="L1853" t="s">
        <v>79</v>
      </c>
      <c r="M1853" s="44"/>
      <c r="N1853" s="1"/>
      <c r="O1853"/>
      <c r="P1853"/>
      <c r="Q1853" s="44"/>
      <c r="R1853" s="1"/>
      <c r="S1853"/>
      <c r="T1853"/>
    </row>
    <row r="1854" spans="1:20" ht="14.4" x14ac:dyDescent="0.3">
      <c r="A1854">
        <v>1845</v>
      </c>
      <c r="B1854" s="1">
        <v>44209</v>
      </c>
      <c r="C1854" t="s">
        <v>537</v>
      </c>
      <c r="D1854" t="s">
        <v>543</v>
      </c>
      <c r="E1854" t="s">
        <v>97</v>
      </c>
      <c r="F1854" t="s">
        <v>85</v>
      </c>
      <c r="G1854" s="45">
        <v>1.1200000000000001</v>
      </c>
      <c r="H1854" s="196">
        <v>20</v>
      </c>
      <c r="I1854" s="196">
        <v>20</v>
      </c>
      <c r="J1854" s="196">
        <v>2.4</v>
      </c>
      <c r="K1854" s="196">
        <v>422.35</v>
      </c>
      <c r="L1854" t="s">
        <v>79</v>
      </c>
      <c r="M1854" s="44"/>
      <c r="N1854" s="1"/>
      <c r="O1854"/>
      <c r="P1854"/>
      <c r="Q1854" s="44"/>
      <c r="R1854" s="1"/>
      <c r="S1854"/>
      <c r="T1854"/>
    </row>
    <row r="1855" spans="1:20" ht="14.4" x14ac:dyDescent="0.3">
      <c r="A1855">
        <v>1846</v>
      </c>
      <c r="B1855" s="1">
        <v>44209</v>
      </c>
      <c r="C1855" t="s">
        <v>537</v>
      </c>
      <c r="D1855" t="s">
        <v>543</v>
      </c>
      <c r="E1855" t="s">
        <v>97</v>
      </c>
      <c r="F1855" t="s">
        <v>85</v>
      </c>
      <c r="G1855" s="45">
        <v>1.39</v>
      </c>
      <c r="H1855" s="196">
        <v>7</v>
      </c>
      <c r="I1855" s="196">
        <v>7</v>
      </c>
      <c r="J1855" s="196">
        <v>2.68</v>
      </c>
      <c r="K1855" s="196">
        <v>425.03</v>
      </c>
      <c r="L1855" t="s">
        <v>79</v>
      </c>
      <c r="M1855" s="44"/>
      <c r="N1855" s="1"/>
      <c r="O1855"/>
      <c r="P1855"/>
      <c r="Q1855" s="44"/>
      <c r="R1855" s="1"/>
      <c r="S1855"/>
      <c r="T1855"/>
    </row>
    <row r="1856" spans="1:20" ht="14.4" x14ac:dyDescent="0.3">
      <c r="A1856">
        <v>1847</v>
      </c>
      <c r="B1856" s="1">
        <v>44209</v>
      </c>
      <c r="C1856" t="s">
        <v>537</v>
      </c>
      <c r="D1856" t="s">
        <v>543</v>
      </c>
      <c r="E1856" t="s">
        <v>119</v>
      </c>
      <c r="F1856" t="s">
        <v>85</v>
      </c>
      <c r="G1856" s="45">
        <v>1.04</v>
      </c>
      <c r="H1856" s="196">
        <v>7</v>
      </c>
      <c r="I1856" s="196">
        <v>7</v>
      </c>
      <c r="J1856" s="196">
        <v>0.28000000000000003</v>
      </c>
      <c r="K1856" s="196">
        <v>425.31</v>
      </c>
      <c r="L1856" t="s">
        <v>111</v>
      </c>
      <c r="M1856" s="44"/>
      <c r="N1856" s="1"/>
      <c r="O1856"/>
      <c r="P1856"/>
      <c r="Q1856" s="44"/>
      <c r="R1856" s="1"/>
      <c r="S1856"/>
      <c r="T1856"/>
    </row>
    <row r="1857" spans="1:20" ht="14.4" x14ac:dyDescent="0.3">
      <c r="A1857">
        <v>1848</v>
      </c>
      <c r="B1857" s="1">
        <v>44209</v>
      </c>
      <c r="C1857" t="s">
        <v>537</v>
      </c>
      <c r="D1857" t="s">
        <v>543</v>
      </c>
      <c r="E1857" t="s">
        <v>114</v>
      </c>
      <c r="F1857" t="s">
        <v>93</v>
      </c>
      <c r="G1857" s="45">
        <v>1.03</v>
      </c>
      <c r="H1857" s="196">
        <v>50</v>
      </c>
      <c r="I1857" s="196">
        <v>1.5</v>
      </c>
      <c r="J1857" s="196">
        <v>-1.5</v>
      </c>
      <c r="K1857" s="196">
        <v>423.81</v>
      </c>
      <c r="L1857" t="s">
        <v>111</v>
      </c>
      <c r="M1857" s="44"/>
      <c r="N1857" s="1"/>
      <c r="O1857"/>
      <c r="P1857"/>
      <c r="Q1857" s="44"/>
      <c r="R1857" s="1"/>
      <c r="S1857"/>
      <c r="T1857"/>
    </row>
    <row r="1858" spans="1:20" ht="14.4" x14ac:dyDescent="0.3">
      <c r="A1858">
        <v>1849</v>
      </c>
      <c r="B1858" s="1">
        <v>44209</v>
      </c>
      <c r="C1858" t="s">
        <v>537</v>
      </c>
      <c r="D1858" t="s">
        <v>543</v>
      </c>
      <c r="E1858" t="s">
        <v>158</v>
      </c>
      <c r="F1858" t="s">
        <v>93</v>
      </c>
      <c r="G1858" s="45">
        <v>1.03</v>
      </c>
      <c r="H1858" s="196">
        <v>23.39</v>
      </c>
      <c r="I1858" s="196">
        <v>0.7</v>
      </c>
      <c r="J1858" s="196">
        <v>-0.7</v>
      </c>
      <c r="K1858" s="196">
        <v>423.11</v>
      </c>
      <c r="L1858" t="s">
        <v>111</v>
      </c>
      <c r="M1858" s="44"/>
      <c r="N1858" s="1"/>
      <c r="O1858"/>
      <c r="P1858"/>
      <c r="Q1858" s="44"/>
      <c r="R1858" s="1"/>
      <c r="S1858"/>
      <c r="T1858"/>
    </row>
    <row r="1859" spans="1:20" ht="14.4" x14ac:dyDescent="0.3">
      <c r="A1859">
        <v>1850</v>
      </c>
      <c r="B1859" s="1">
        <v>44209</v>
      </c>
      <c r="C1859" t="s">
        <v>537</v>
      </c>
      <c r="D1859" t="s">
        <v>543</v>
      </c>
      <c r="E1859" t="s">
        <v>114</v>
      </c>
      <c r="F1859" t="s">
        <v>93</v>
      </c>
      <c r="G1859" s="45">
        <v>1.07</v>
      </c>
      <c r="H1859" s="196">
        <v>11</v>
      </c>
      <c r="I1859" s="196">
        <v>0.77</v>
      </c>
      <c r="J1859" s="196">
        <v>-0.77</v>
      </c>
      <c r="K1859" s="196">
        <v>422.34</v>
      </c>
      <c r="L1859" t="s">
        <v>111</v>
      </c>
      <c r="M1859" s="44"/>
      <c r="N1859" s="1"/>
      <c r="O1859"/>
      <c r="P1859"/>
      <c r="Q1859" s="44"/>
      <c r="R1859" s="1"/>
      <c r="S1859"/>
      <c r="T1859"/>
    </row>
    <row r="1860" spans="1:20" ht="14.4" x14ac:dyDescent="0.3">
      <c r="A1860">
        <v>1851</v>
      </c>
      <c r="B1860" s="1">
        <v>44209</v>
      </c>
      <c r="C1860" t="s">
        <v>537</v>
      </c>
      <c r="D1860" t="s">
        <v>543</v>
      </c>
      <c r="E1860" t="s">
        <v>119</v>
      </c>
      <c r="F1860" t="s">
        <v>85</v>
      </c>
      <c r="G1860" s="45">
        <v>1.08</v>
      </c>
      <c r="H1860" s="196">
        <v>50</v>
      </c>
      <c r="I1860" s="196">
        <v>50</v>
      </c>
      <c r="J1860" s="196">
        <v>4</v>
      </c>
      <c r="K1860" s="196">
        <v>426.34</v>
      </c>
      <c r="L1860" t="s">
        <v>111</v>
      </c>
      <c r="M1860" s="44"/>
      <c r="N1860" s="1"/>
      <c r="O1860"/>
      <c r="P1860"/>
      <c r="Q1860" s="44"/>
      <c r="R1860" s="1"/>
      <c r="S1860"/>
      <c r="T1860"/>
    </row>
    <row r="1861" spans="1:20" ht="14.4" x14ac:dyDescent="0.3">
      <c r="A1861">
        <v>1852</v>
      </c>
      <c r="B1861" s="1">
        <v>44209</v>
      </c>
      <c r="C1861" t="s">
        <v>537</v>
      </c>
      <c r="D1861" t="s">
        <v>543</v>
      </c>
      <c r="E1861" t="s">
        <v>119</v>
      </c>
      <c r="F1861" t="s">
        <v>85</v>
      </c>
      <c r="G1861" s="45">
        <v>1.0900000000000001</v>
      </c>
      <c r="H1861" s="196">
        <v>7</v>
      </c>
      <c r="I1861" s="196">
        <v>7</v>
      </c>
      <c r="J1861" s="196">
        <v>0.63</v>
      </c>
      <c r="K1861" s="196">
        <v>426.97</v>
      </c>
      <c r="L1861" t="s">
        <v>111</v>
      </c>
      <c r="M1861" s="44"/>
      <c r="N1861" s="1"/>
      <c r="O1861"/>
      <c r="P1861"/>
      <c r="Q1861" s="44"/>
      <c r="R1861" s="1"/>
      <c r="S1861"/>
      <c r="T1861"/>
    </row>
    <row r="1862" spans="1:20" ht="14.4" x14ac:dyDescent="0.3">
      <c r="A1862">
        <v>1853</v>
      </c>
      <c r="B1862" s="1">
        <v>44209</v>
      </c>
      <c r="C1862" t="s">
        <v>537</v>
      </c>
      <c r="D1862" t="s">
        <v>543</v>
      </c>
      <c r="E1862" t="s">
        <v>119</v>
      </c>
      <c r="F1862" t="s">
        <v>85</v>
      </c>
      <c r="G1862" s="45">
        <v>1.08</v>
      </c>
      <c r="H1862" s="196">
        <v>20</v>
      </c>
      <c r="I1862" s="196">
        <v>20</v>
      </c>
      <c r="J1862" s="196">
        <v>1.46</v>
      </c>
      <c r="K1862" s="196">
        <v>428.43</v>
      </c>
      <c r="L1862" t="s">
        <v>111</v>
      </c>
      <c r="M1862" s="44"/>
      <c r="N1862" s="1"/>
      <c r="O1862"/>
      <c r="P1862"/>
      <c r="Q1862" s="44"/>
      <c r="R1862" s="1"/>
      <c r="S1862"/>
      <c r="T1862"/>
    </row>
    <row r="1863" spans="1:20" ht="14.4" x14ac:dyDescent="0.3">
      <c r="A1863">
        <v>1854</v>
      </c>
      <c r="B1863" s="1">
        <v>44209</v>
      </c>
      <c r="C1863" t="s">
        <v>537</v>
      </c>
      <c r="D1863" t="s">
        <v>543</v>
      </c>
      <c r="E1863" t="s">
        <v>561</v>
      </c>
      <c r="F1863" t="s">
        <v>85</v>
      </c>
      <c r="G1863" s="45">
        <v>1.06</v>
      </c>
      <c r="H1863" s="196">
        <v>7</v>
      </c>
      <c r="I1863" s="196">
        <v>7</v>
      </c>
      <c r="J1863" s="196">
        <v>0.4</v>
      </c>
      <c r="K1863" s="196">
        <v>428.83</v>
      </c>
      <c r="L1863" t="s">
        <v>67</v>
      </c>
      <c r="M1863" s="44"/>
      <c r="N1863" s="1"/>
      <c r="O1863"/>
      <c r="P1863"/>
      <c r="Q1863" s="44"/>
      <c r="R1863" s="1"/>
      <c r="S1863"/>
      <c r="T1863"/>
    </row>
    <row r="1864" spans="1:20" ht="14.4" x14ac:dyDescent="0.3">
      <c r="A1864">
        <v>1855</v>
      </c>
      <c r="B1864" s="1">
        <v>44209</v>
      </c>
      <c r="C1864" t="s">
        <v>195</v>
      </c>
      <c r="D1864" t="s">
        <v>544</v>
      </c>
      <c r="E1864" t="s">
        <v>126</v>
      </c>
      <c r="F1864" t="s">
        <v>85</v>
      </c>
      <c r="G1864" s="45">
        <v>1.35</v>
      </c>
      <c r="H1864" s="196">
        <v>7</v>
      </c>
      <c r="I1864" s="196">
        <v>7</v>
      </c>
      <c r="J1864" s="196">
        <v>2.35</v>
      </c>
      <c r="K1864" s="196">
        <v>431.18</v>
      </c>
      <c r="L1864" t="s">
        <v>77</v>
      </c>
      <c r="M1864" s="44"/>
      <c r="N1864" s="1"/>
      <c r="O1864"/>
      <c r="P1864"/>
      <c r="Q1864" s="44"/>
      <c r="R1864" s="1"/>
      <c r="S1864"/>
      <c r="T1864"/>
    </row>
    <row r="1865" spans="1:20" ht="14.4" x14ac:dyDescent="0.3">
      <c r="A1865">
        <v>1856</v>
      </c>
      <c r="B1865" s="1">
        <v>44209</v>
      </c>
      <c r="C1865" t="s">
        <v>195</v>
      </c>
      <c r="D1865" t="s">
        <v>544</v>
      </c>
      <c r="E1865" t="s">
        <v>119</v>
      </c>
      <c r="F1865" t="s">
        <v>85</v>
      </c>
      <c r="G1865" s="45">
        <v>1.19</v>
      </c>
      <c r="H1865" s="196">
        <v>30</v>
      </c>
      <c r="I1865" s="196">
        <v>30</v>
      </c>
      <c r="J1865" s="196">
        <v>5.7</v>
      </c>
      <c r="K1865" s="196">
        <v>436.88</v>
      </c>
      <c r="L1865" t="s">
        <v>111</v>
      </c>
      <c r="M1865" s="44"/>
      <c r="N1865" s="1"/>
      <c r="O1865"/>
      <c r="P1865"/>
      <c r="Q1865" s="44"/>
      <c r="R1865" s="1"/>
      <c r="S1865"/>
      <c r="T1865"/>
    </row>
    <row r="1866" spans="1:20" ht="14.4" x14ac:dyDescent="0.3">
      <c r="A1866">
        <v>1857</v>
      </c>
      <c r="B1866" s="1">
        <v>44209</v>
      </c>
      <c r="C1866" t="s">
        <v>195</v>
      </c>
      <c r="D1866" t="s">
        <v>544</v>
      </c>
      <c r="E1866" t="s">
        <v>119</v>
      </c>
      <c r="F1866" t="s">
        <v>85</v>
      </c>
      <c r="G1866" s="45">
        <v>1.06</v>
      </c>
      <c r="H1866" s="196">
        <v>30</v>
      </c>
      <c r="I1866" s="196">
        <v>30</v>
      </c>
      <c r="J1866" s="196">
        <v>1.8</v>
      </c>
      <c r="K1866" s="196">
        <v>438.68</v>
      </c>
      <c r="L1866" t="s">
        <v>111</v>
      </c>
      <c r="M1866" s="44"/>
      <c r="N1866" s="1"/>
      <c r="O1866"/>
      <c r="P1866"/>
      <c r="Q1866" s="44"/>
      <c r="R1866" s="1"/>
      <c r="S1866"/>
      <c r="T1866"/>
    </row>
    <row r="1867" spans="1:20" ht="14.4" x14ac:dyDescent="0.3">
      <c r="A1867">
        <v>1858</v>
      </c>
      <c r="B1867" s="1">
        <v>44209</v>
      </c>
      <c r="C1867" t="s">
        <v>195</v>
      </c>
      <c r="D1867" t="s">
        <v>544</v>
      </c>
      <c r="E1867" t="s">
        <v>307</v>
      </c>
      <c r="F1867" t="s">
        <v>85</v>
      </c>
      <c r="G1867" s="45">
        <v>2.14</v>
      </c>
      <c r="H1867" s="196">
        <v>8</v>
      </c>
      <c r="I1867" s="196">
        <v>8</v>
      </c>
      <c r="J1867" s="196">
        <v>-8</v>
      </c>
      <c r="K1867" s="196">
        <v>430.68</v>
      </c>
      <c r="L1867" t="s">
        <v>111</v>
      </c>
      <c r="M1867" s="44"/>
      <c r="N1867" s="1"/>
      <c r="O1867"/>
      <c r="P1867"/>
      <c r="Q1867" s="44"/>
      <c r="R1867" s="1"/>
      <c r="S1867"/>
      <c r="T1867"/>
    </row>
    <row r="1868" spans="1:20" ht="14.4" x14ac:dyDescent="0.3">
      <c r="A1868">
        <v>1859</v>
      </c>
      <c r="B1868" s="1">
        <v>44209</v>
      </c>
      <c r="C1868" t="s">
        <v>195</v>
      </c>
      <c r="D1868" t="s">
        <v>544</v>
      </c>
      <c r="E1868" t="s">
        <v>119</v>
      </c>
      <c r="F1868" t="s">
        <v>85</v>
      </c>
      <c r="G1868" s="45">
        <v>1.18</v>
      </c>
      <c r="H1868" s="196">
        <v>7</v>
      </c>
      <c r="I1868" s="196">
        <v>7</v>
      </c>
      <c r="J1868" s="196">
        <v>1.26</v>
      </c>
      <c r="K1868" s="196">
        <v>431.94</v>
      </c>
      <c r="L1868" t="s">
        <v>111</v>
      </c>
      <c r="M1868" s="44"/>
      <c r="N1868" s="1"/>
      <c r="O1868"/>
      <c r="P1868"/>
      <c r="Q1868" s="44"/>
      <c r="R1868" s="1"/>
      <c r="S1868"/>
      <c r="T1868"/>
    </row>
    <row r="1869" spans="1:20" ht="14.4" x14ac:dyDescent="0.3">
      <c r="A1869">
        <v>1860</v>
      </c>
      <c r="B1869" s="1">
        <v>44209</v>
      </c>
      <c r="C1869" t="s">
        <v>195</v>
      </c>
      <c r="D1869" t="s">
        <v>544</v>
      </c>
      <c r="E1869" t="s">
        <v>119</v>
      </c>
      <c r="F1869" t="s">
        <v>85</v>
      </c>
      <c r="G1869" s="45">
        <v>1.19</v>
      </c>
      <c r="H1869" s="196">
        <v>10</v>
      </c>
      <c r="I1869" s="196">
        <v>10</v>
      </c>
      <c r="J1869" s="196">
        <v>1.9</v>
      </c>
      <c r="K1869" s="196">
        <v>433.84</v>
      </c>
      <c r="L1869" t="s">
        <v>111</v>
      </c>
      <c r="M1869" s="44"/>
      <c r="N1869" s="1"/>
      <c r="O1869"/>
      <c r="P1869"/>
      <c r="Q1869" s="44"/>
      <c r="R1869" s="1"/>
      <c r="S1869"/>
      <c r="T1869"/>
    </row>
    <row r="1870" spans="1:20" ht="14.4" x14ac:dyDescent="0.3">
      <c r="A1870">
        <v>1861</v>
      </c>
      <c r="B1870" s="1">
        <v>44209</v>
      </c>
      <c r="C1870" t="s">
        <v>195</v>
      </c>
      <c r="D1870" t="s">
        <v>544</v>
      </c>
      <c r="E1870" t="s">
        <v>114</v>
      </c>
      <c r="F1870" t="s">
        <v>93</v>
      </c>
      <c r="G1870" s="45">
        <v>1.1200000000000001</v>
      </c>
      <c r="H1870" s="196">
        <v>70</v>
      </c>
      <c r="I1870" s="196">
        <v>8.4</v>
      </c>
      <c r="J1870" s="196">
        <v>-8.4</v>
      </c>
      <c r="K1870" s="196">
        <v>425.44</v>
      </c>
      <c r="L1870" t="s">
        <v>111</v>
      </c>
      <c r="M1870" s="44"/>
      <c r="N1870" s="1"/>
      <c r="O1870"/>
      <c r="P1870"/>
      <c r="Q1870" s="44"/>
      <c r="R1870" s="1"/>
      <c r="S1870"/>
      <c r="T1870"/>
    </row>
    <row r="1871" spans="1:20" ht="14.4" x14ac:dyDescent="0.3">
      <c r="A1871">
        <v>1862</v>
      </c>
      <c r="B1871" s="1">
        <v>44209</v>
      </c>
      <c r="C1871" t="s">
        <v>195</v>
      </c>
      <c r="D1871" t="s">
        <v>544</v>
      </c>
      <c r="E1871" t="s">
        <v>119</v>
      </c>
      <c r="F1871" t="s">
        <v>85</v>
      </c>
      <c r="G1871" s="45">
        <v>1.1200000000000001</v>
      </c>
      <c r="H1871" s="196">
        <v>10</v>
      </c>
      <c r="I1871" s="196">
        <v>10</v>
      </c>
      <c r="J1871" s="196">
        <v>1.2</v>
      </c>
      <c r="K1871" s="196">
        <v>426.64</v>
      </c>
      <c r="L1871" t="s">
        <v>111</v>
      </c>
      <c r="M1871" s="44"/>
      <c r="N1871" s="1"/>
      <c r="O1871"/>
      <c r="P1871"/>
      <c r="Q1871" s="44"/>
      <c r="R1871" s="1"/>
      <c r="S1871"/>
      <c r="T1871"/>
    </row>
    <row r="1872" spans="1:20" ht="14.4" x14ac:dyDescent="0.3">
      <c r="A1872">
        <v>1863</v>
      </c>
      <c r="B1872" s="1">
        <v>44209</v>
      </c>
      <c r="C1872" t="s">
        <v>195</v>
      </c>
      <c r="D1872" t="s">
        <v>544</v>
      </c>
      <c r="E1872" t="s">
        <v>114</v>
      </c>
      <c r="F1872" t="s">
        <v>93</v>
      </c>
      <c r="G1872" s="45">
        <v>1.06</v>
      </c>
      <c r="H1872" s="196">
        <v>7</v>
      </c>
      <c r="I1872" s="196">
        <v>0.42</v>
      </c>
      <c r="J1872" s="196">
        <v>-0.42</v>
      </c>
      <c r="K1872" s="196">
        <v>426.22</v>
      </c>
      <c r="L1872" t="s">
        <v>111</v>
      </c>
      <c r="M1872" s="44"/>
      <c r="N1872" s="1"/>
      <c r="O1872"/>
      <c r="P1872"/>
      <c r="Q1872" s="44"/>
      <c r="R1872" s="1"/>
      <c r="S1872"/>
      <c r="T1872"/>
    </row>
    <row r="1873" spans="1:20" ht="14.4" x14ac:dyDescent="0.3">
      <c r="A1873">
        <v>1864</v>
      </c>
      <c r="B1873" s="1">
        <v>44209</v>
      </c>
      <c r="C1873" t="s">
        <v>195</v>
      </c>
      <c r="D1873" t="s">
        <v>544</v>
      </c>
      <c r="E1873" t="s">
        <v>114</v>
      </c>
      <c r="F1873" t="s">
        <v>93</v>
      </c>
      <c r="G1873" s="45">
        <v>1.1599999999999999</v>
      </c>
      <c r="H1873" s="196">
        <v>10.1</v>
      </c>
      <c r="I1873" s="196">
        <v>1.62</v>
      </c>
      <c r="J1873" s="196">
        <v>-1.62</v>
      </c>
      <c r="K1873" s="196">
        <v>424.6</v>
      </c>
      <c r="L1873" t="s">
        <v>111</v>
      </c>
      <c r="M1873" s="44"/>
      <c r="N1873" s="1"/>
      <c r="O1873"/>
      <c r="P1873"/>
      <c r="Q1873" s="44"/>
      <c r="R1873" s="1"/>
      <c r="S1873"/>
      <c r="T1873"/>
    </row>
    <row r="1874" spans="1:20" ht="14.4" x14ac:dyDescent="0.3">
      <c r="A1874">
        <v>1865</v>
      </c>
      <c r="B1874" s="1">
        <v>44209</v>
      </c>
      <c r="C1874" t="s">
        <v>195</v>
      </c>
      <c r="D1874" t="s">
        <v>544</v>
      </c>
      <c r="E1874" t="s">
        <v>119</v>
      </c>
      <c r="F1874" t="s">
        <v>85</v>
      </c>
      <c r="G1874" s="45">
        <v>1.0900000000000001</v>
      </c>
      <c r="H1874" s="196">
        <v>7</v>
      </c>
      <c r="I1874" s="196">
        <v>7</v>
      </c>
      <c r="J1874" s="196">
        <v>0.63</v>
      </c>
      <c r="K1874" s="196">
        <v>425.23</v>
      </c>
      <c r="L1874" t="s">
        <v>111</v>
      </c>
      <c r="M1874" s="44"/>
      <c r="N1874" s="1"/>
      <c r="O1874"/>
      <c r="P1874"/>
      <c r="Q1874" s="44"/>
      <c r="R1874" s="1"/>
      <c r="S1874"/>
      <c r="T1874"/>
    </row>
    <row r="1875" spans="1:20" ht="14.4" x14ac:dyDescent="0.3">
      <c r="A1875">
        <v>1866</v>
      </c>
      <c r="B1875" s="1">
        <v>44209</v>
      </c>
      <c r="C1875" t="s">
        <v>195</v>
      </c>
      <c r="D1875" t="s">
        <v>544</v>
      </c>
      <c r="E1875" t="s">
        <v>119</v>
      </c>
      <c r="F1875" t="s">
        <v>85</v>
      </c>
      <c r="G1875" s="45">
        <v>1.2</v>
      </c>
      <c r="H1875" s="196">
        <v>10</v>
      </c>
      <c r="I1875" s="196">
        <v>10</v>
      </c>
      <c r="J1875" s="196">
        <v>2</v>
      </c>
      <c r="K1875" s="196">
        <v>427.23</v>
      </c>
      <c r="L1875" t="s">
        <v>111</v>
      </c>
      <c r="M1875" s="44"/>
      <c r="N1875" s="1"/>
      <c r="O1875"/>
      <c r="P1875"/>
      <c r="Q1875" s="44"/>
      <c r="R1875" s="1"/>
      <c r="S1875"/>
      <c r="T1875"/>
    </row>
    <row r="1876" spans="1:20" ht="14.4" x14ac:dyDescent="0.3">
      <c r="A1876">
        <v>1867</v>
      </c>
      <c r="B1876" s="1">
        <v>44209</v>
      </c>
      <c r="C1876" t="s">
        <v>195</v>
      </c>
      <c r="D1876" t="s">
        <v>544</v>
      </c>
      <c r="E1876" t="s">
        <v>114</v>
      </c>
      <c r="F1876" t="s">
        <v>93</v>
      </c>
      <c r="G1876" s="45">
        <v>1.08</v>
      </c>
      <c r="H1876" s="196">
        <v>10</v>
      </c>
      <c r="I1876" s="196">
        <v>0.8</v>
      </c>
      <c r="J1876" s="196">
        <v>-0.8</v>
      </c>
      <c r="K1876" s="196">
        <v>426.43</v>
      </c>
      <c r="L1876" t="s">
        <v>111</v>
      </c>
      <c r="M1876" s="44"/>
      <c r="N1876" s="1"/>
      <c r="O1876"/>
      <c r="P1876"/>
      <c r="Q1876" s="44"/>
      <c r="R1876" s="1"/>
      <c r="S1876"/>
      <c r="T1876"/>
    </row>
    <row r="1877" spans="1:20" ht="14.4" x14ac:dyDescent="0.3">
      <c r="A1877">
        <v>1868</v>
      </c>
      <c r="B1877" s="1">
        <v>44209</v>
      </c>
      <c r="C1877" t="s">
        <v>195</v>
      </c>
      <c r="D1877" t="s">
        <v>544</v>
      </c>
      <c r="E1877" t="s">
        <v>146</v>
      </c>
      <c r="F1877" t="s">
        <v>93</v>
      </c>
      <c r="G1877" s="45">
        <v>1.02</v>
      </c>
      <c r="H1877" s="196">
        <v>100</v>
      </c>
      <c r="I1877" s="196">
        <v>2</v>
      </c>
      <c r="J1877" s="196">
        <v>-2</v>
      </c>
      <c r="K1877" s="196">
        <v>424.43</v>
      </c>
      <c r="L1877" t="s">
        <v>124</v>
      </c>
      <c r="M1877" s="44"/>
      <c r="N1877" s="1"/>
      <c r="O1877"/>
      <c r="P1877"/>
      <c r="Q1877" s="44"/>
      <c r="R1877" s="1"/>
      <c r="S1877"/>
      <c r="T1877"/>
    </row>
    <row r="1878" spans="1:20" ht="14.4" x14ac:dyDescent="0.3">
      <c r="A1878">
        <v>1869</v>
      </c>
      <c r="B1878" s="1">
        <v>44209</v>
      </c>
      <c r="C1878" t="s">
        <v>195</v>
      </c>
      <c r="D1878" t="s">
        <v>544</v>
      </c>
      <c r="E1878" t="s">
        <v>128</v>
      </c>
      <c r="F1878" t="s">
        <v>85</v>
      </c>
      <c r="G1878" s="45">
        <v>1.06</v>
      </c>
      <c r="H1878" s="196">
        <v>100</v>
      </c>
      <c r="I1878" s="196">
        <v>100</v>
      </c>
      <c r="J1878" s="196">
        <v>6</v>
      </c>
      <c r="K1878" s="196">
        <v>430.43</v>
      </c>
      <c r="L1878" t="s">
        <v>124</v>
      </c>
      <c r="M1878" s="44"/>
      <c r="N1878" s="1"/>
      <c r="O1878"/>
      <c r="P1878"/>
      <c r="Q1878" s="44"/>
      <c r="R1878" s="1"/>
      <c r="S1878"/>
      <c r="T1878"/>
    </row>
    <row r="1879" spans="1:20" ht="14.4" x14ac:dyDescent="0.3">
      <c r="A1879">
        <v>1870</v>
      </c>
      <c r="B1879" s="1">
        <v>44209</v>
      </c>
      <c r="C1879" t="s">
        <v>195</v>
      </c>
      <c r="D1879" t="s">
        <v>544</v>
      </c>
      <c r="E1879" t="s">
        <v>146</v>
      </c>
      <c r="F1879" t="s">
        <v>93</v>
      </c>
      <c r="G1879" s="45">
        <v>1.07</v>
      </c>
      <c r="H1879" s="196">
        <v>20</v>
      </c>
      <c r="I1879" s="196">
        <v>1.4</v>
      </c>
      <c r="J1879" s="196">
        <v>-1.4</v>
      </c>
      <c r="K1879" s="196">
        <v>429.03</v>
      </c>
      <c r="L1879" t="s">
        <v>124</v>
      </c>
      <c r="M1879" s="44"/>
      <c r="N1879" s="1"/>
      <c r="O1879"/>
      <c r="P1879"/>
      <c r="Q1879" s="44"/>
      <c r="R1879" s="1"/>
      <c r="S1879"/>
      <c r="T1879"/>
    </row>
    <row r="1880" spans="1:20" ht="14.4" x14ac:dyDescent="0.3">
      <c r="A1880">
        <v>1871</v>
      </c>
      <c r="B1880" s="1">
        <v>44209</v>
      </c>
      <c r="C1880" t="s">
        <v>195</v>
      </c>
      <c r="D1880" t="s">
        <v>544</v>
      </c>
      <c r="E1880" t="s">
        <v>128</v>
      </c>
      <c r="F1880" t="s">
        <v>85</v>
      </c>
      <c r="G1880" s="45">
        <v>1.1000000000000001</v>
      </c>
      <c r="H1880" s="196">
        <v>20</v>
      </c>
      <c r="I1880" s="196">
        <v>20</v>
      </c>
      <c r="J1880" s="196">
        <v>2</v>
      </c>
      <c r="K1880" s="196">
        <v>431.03</v>
      </c>
      <c r="L1880" t="s">
        <v>124</v>
      </c>
      <c r="M1880" s="44"/>
      <c r="N1880" s="1"/>
      <c r="O1880"/>
      <c r="P1880"/>
      <c r="Q1880" s="44"/>
      <c r="R1880" s="1"/>
      <c r="S1880"/>
      <c r="T1880"/>
    </row>
    <row r="1881" spans="1:20" ht="14.4" x14ac:dyDescent="0.3">
      <c r="A1881">
        <v>1872</v>
      </c>
      <c r="B1881" s="1">
        <v>44209</v>
      </c>
      <c r="C1881" t="s">
        <v>195</v>
      </c>
      <c r="D1881" t="s">
        <v>544</v>
      </c>
      <c r="E1881" t="s">
        <v>146</v>
      </c>
      <c r="F1881" t="s">
        <v>93</v>
      </c>
      <c r="G1881" s="45">
        <v>1.1200000000000001</v>
      </c>
      <c r="H1881" s="196">
        <v>8.33</v>
      </c>
      <c r="I1881" s="196">
        <v>1</v>
      </c>
      <c r="J1881" s="196">
        <v>-1.1399999999999999</v>
      </c>
      <c r="K1881" s="196">
        <v>429.89</v>
      </c>
      <c r="L1881" t="s">
        <v>124</v>
      </c>
      <c r="M1881" s="44"/>
      <c r="N1881" s="1"/>
      <c r="O1881"/>
      <c r="P1881"/>
      <c r="Q1881" s="44"/>
      <c r="R1881" s="1"/>
      <c r="S1881"/>
      <c r="T1881"/>
    </row>
    <row r="1882" spans="1:20" ht="14.4" x14ac:dyDescent="0.3">
      <c r="A1882">
        <v>1873</v>
      </c>
      <c r="B1882" s="1">
        <v>44209</v>
      </c>
      <c r="C1882" t="s">
        <v>195</v>
      </c>
      <c r="D1882" t="s">
        <v>544</v>
      </c>
      <c r="E1882" t="s">
        <v>473</v>
      </c>
      <c r="F1882" t="s">
        <v>93</v>
      </c>
      <c r="G1882" s="45">
        <v>1.01</v>
      </c>
      <c r="H1882" s="196">
        <v>7.2</v>
      </c>
      <c r="I1882" s="196">
        <v>7.0000000000000007E-2</v>
      </c>
      <c r="J1882" s="196">
        <v>-7.0000000000000007E-2</v>
      </c>
      <c r="K1882" s="196">
        <v>429.82</v>
      </c>
      <c r="L1882" t="s">
        <v>351</v>
      </c>
      <c r="M1882" s="44"/>
      <c r="N1882" s="1"/>
      <c r="O1882"/>
      <c r="P1882"/>
      <c r="Q1882" s="44"/>
      <c r="R1882" s="1"/>
      <c r="S1882"/>
      <c r="T1882"/>
    </row>
    <row r="1883" spans="1:20" ht="14.4" x14ac:dyDescent="0.3">
      <c r="A1883">
        <v>1874</v>
      </c>
      <c r="B1883" s="1">
        <v>44209</v>
      </c>
      <c r="C1883" t="s">
        <v>195</v>
      </c>
      <c r="D1883" t="s">
        <v>544</v>
      </c>
      <c r="E1883" t="s">
        <v>377</v>
      </c>
      <c r="F1883" t="s">
        <v>85</v>
      </c>
      <c r="G1883" s="45">
        <v>1.04</v>
      </c>
      <c r="H1883" s="196">
        <v>7</v>
      </c>
      <c r="I1883" s="196">
        <v>7</v>
      </c>
      <c r="J1883" s="196">
        <v>0.27</v>
      </c>
      <c r="K1883" s="196">
        <v>430.09</v>
      </c>
      <c r="L1883" t="s">
        <v>351</v>
      </c>
      <c r="M1883" s="44"/>
      <c r="N1883" s="1"/>
      <c r="O1883"/>
      <c r="P1883"/>
      <c r="Q1883" s="44"/>
      <c r="R1883" s="1"/>
      <c r="S1883"/>
      <c r="T1883"/>
    </row>
    <row r="1884" spans="1:20" ht="14.4" x14ac:dyDescent="0.3">
      <c r="A1884">
        <v>1875</v>
      </c>
      <c r="B1884" s="1">
        <v>44209</v>
      </c>
      <c r="C1884" t="s">
        <v>413</v>
      </c>
      <c r="D1884" t="s">
        <v>545</v>
      </c>
      <c r="E1884" t="s">
        <v>380</v>
      </c>
      <c r="F1884" t="s">
        <v>85</v>
      </c>
      <c r="G1884" s="45">
        <v>1.23</v>
      </c>
      <c r="H1884" s="196">
        <v>7</v>
      </c>
      <c r="I1884" s="196">
        <v>7</v>
      </c>
      <c r="J1884" s="196">
        <v>1.55</v>
      </c>
      <c r="K1884" s="196">
        <v>431.64</v>
      </c>
      <c r="L1884" t="s">
        <v>174</v>
      </c>
      <c r="M1884" s="44"/>
      <c r="N1884" s="1"/>
      <c r="O1884"/>
      <c r="P1884"/>
      <c r="Q1884" s="44"/>
      <c r="R1884" s="1"/>
      <c r="S1884"/>
      <c r="T1884"/>
    </row>
    <row r="1885" spans="1:20" ht="14.4" x14ac:dyDescent="0.3">
      <c r="A1885">
        <v>1876</v>
      </c>
      <c r="B1885" s="1">
        <v>44209</v>
      </c>
      <c r="C1885" t="s">
        <v>413</v>
      </c>
      <c r="D1885" t="s">
        <v>545</v>
      </c>
      <c r="E1885" t="s">
        <v>143</v>
      </c>
      <c r="F1885" t="s">
        <v>85</v>
      </c>
      <c r="G1885" s="45">
        <v>1.96</v>
      </c>
      <c r="H1885" s="196">
        <v>7</v>
      </c>
      <c r="I1885" s="196">
        <v>7</v>
      </c>
      <c r="J1885" s="196">
        <v>-7</v>
      </c>
      <c r="K1885" s="196">
        <v>424.64</v>
      </c>
      <c r="L1885" t="s">
        <v>142</v>
      </c>
      <c r="M1885" s="44"/>
      <c r="N1885" s="1"/>
      <c r="O1885"/>
      <c r="P1885"/>
      <c r="Q1885" s="44"/>
      <c r="R1885" s="1"/>
      <c r="S1885"/>
      <c r="T1885"/>
    </row>
    <row r="1886" spans="1:20" ht="14.4" x14ac:dyDescent="0.3">
      <c r="A1886">
        <v>1877</v>
      </c>
      <c r="B1886" s="1">
        <v>44209</v>
      </c>
      <c r="C1886" t="s">
        <v>413</v>
      </c>
      <c r="D1886" t="s">
        <v>545</v>
      </c>
      <c r="E1886" t="s">
        <v>143</v>
      </c>
      <c r="F1886" t="s">
        <v>85</v>
      </c>
      <c r="G1886" s="45">
        <v>1.94</v>
      </c>
      <c r="H1886" s="196">
        <v>7</v>
      </c>
      <c r="I1886" s="196">
        <v>7</v>
      </c>
      <c r="J1886" s="196">
        <v>-7</v>
      </c>
      <c r="K1886" s="196">
        <v>417.64</v>
      </c>
      <c r="L1886" t="s">
        <v>142</v>
      </c>
      <c r="M1886" s="44"/>
      <c r="N1886" s="1"/>
      <c r="O1886"/>
      <c r="P1886"/>
      <c r="Q1886" s="44"/>
      <c r="R1886" s="1"/>
      <c r="S1886"/>
      <c r="T1886"/>
    </row>
    <row r="1887" spans="1:20" ht="14.4" x14ac:dyDescent="0.3">
      <c r="A1887">
        <v>1878</v>
      </c>
      <c r="B1887" s="1">
        <v>44209</v>
      </c>
      <c r="C1887" t="s">
        <v>413</v>
      </c>
      <c r="D1887" t="s">
        <v>545</v>
      </c>
      <c r="E1887" t="s">
        <v>144</v>
      </c>
      <c r="F1887" t="s">
        <v>93</v>
      </c>
      <c r="G1887" s="45">
        <v>1.85</v>
      </c>
      <c r="H1887" s="196">
        <v>14.5</v>
      </c>
      <c r="I1887" s="196">
        <v>12.33</v>
      </c>
      <c r="J1887" s="196">
        <v>14.48</v>
      </c>
      <c r="K1887" s="196">
        <v>432.12</v>
      </c>
      <c r="L1887" t="s">
        <v>142</v>
      </c>
      <c r="M1887" s="44"/>
      <c r="N1887" s="1"/>
      <c r="O1887"/>
      <c r="P1887"/>
      <c r="Q1887" s="44"/>
      <c r="R1887" s="1"/>
      <c r="S1887"/>
      <c r="T1887"/>
    </row>
    <row r="1888" spans="1:20" ht="14.4" x14ac:dyDescent="0.3">
      <c r="A1888">
        <v>1879</v>
      </c>
      <c r="B1888" s="1">
        <v>44209</v>
      </c>
      <c r="C1888" t="s">
        <v>413</v>
      </c>
      <c r="D1888" t="s">
        <v>545</v>
      </c>
      <c r="E1888" t="s">
        <v>95</v>
      </c>
      <c r="F1888" t="s">
        <v>85</v>
      </c>
      <c r="G1888" s="45">
        <v>1.24</v>
      </c>
      <c r="H1888" s="196">
        <v>7</v>
      </c>
      <c r="I1888" s="196">
        <v>7</v>
      </c>
      <c r="J1888" s="196">
        <v>-7</v>
      </c>
      <c r="K1888" s="196">
        <v>425.12</v>
      </c>
      <c r="L1888" t="s">
        <v>60</v>
      </c>
      <c r="M1888" s="44"/>
      <c r="N1888" s="1"/>
      <c r="O1888"/>
      <c r="P1888"/>
      <c r="Q1888" s="44"/>
      <c r="R1888" s="1"/>
      <c r="S1888"/>
      <c r="T1888"/>
    </row>
    <row r="1889" spans="1:20" ht="14.4" x14ac:dyDescent="0.3">
      <c r="A1889">
        <v>1880</v>
      </c>
      <c r="B1889" s="1">
        <v>44209</v>
      </c>
      <c r="C1889" t="s">
        <v>413</v>
      </c>
      <c r="D1889" t="s">
        <v>545</v>
      </c>
      <c r="E1889" t="s">
        <v>112</v>
      </c>
      <c r="F1889" t="s">
        <v>93</v>
      </c>
      <c r="G1889" s="45">
        <v>1.17</v>
      </c>
      <c r="H1889" s="196">
        <v>7.3</v>
      </c>
      <c r="I1889" s="196">
        <v>1.24</v>
      </c>
      <c r="J1889" s="196">
        <v>7.29</v>
      </c>
      <c r="K1889" s="196">
        <v>432.41</v>
      </c>
      <c r="L1889" t="s">
        <v>60</v>
      </c>
      <c r="M1889" s="44"/>
      <c r="N1889" s="1"/>
      <c r="O1889"/>
      <c r="P1889"/>
      <c r="Q1889" s="44"/>
      <c r="R1889" s="1"/>
      <c r="S1889"/>
      <c r="T1889"/>
    </row>
    <row r="1890" spans="1:20" ht="14.4" x14ac:dyDescent="0.3">
      <c r="A1890">
        <v>1881</v>
      </c>
      <c r="B1890" s="1">
        <v>44209</v>
      </c>
      <c r="C1890" t="s">
        <v>413</v>
      </c>
      <c r="D1890" t="s">
        <v>545</v>
      </c>
      <c r="E1890" t="s">
        <v>126</v>
      </c>
      <c r="F1890" t="s">
        <v>85</v>
      </c>
      <c r="G1890" s="45">
        <v>1.19</v>
      </c>
      <c r="H1890" s="196">
        <v>7</v>
      </c>
      <c r="I1890" s="196">
        <v>7</v>
      </c>
      <c r="J1890" s="196">
        <v>1.28</v>
      </c>
      <c r="K1890" s="196">
        <v>433.69</v>
      </c>
      <c r="L1890" t="s">
        <v>77</v>
      </c>
      <c r="M1890" s="44"/>
      <c r="N1890" s="1"/>
      <c r="O1890"/>
      <c r="P1890"/>
      <c r="Q1890" s="44"/>
      <c r="R1890" s="1"/>
      <c r="S1890"/>
      <c r="T1890"/>
    </row>
    <row r="1891" spans="1:20" ht="14.4" x14ac:dyDescent="0.3">
      <c r="A1891">
        <v>1882</v>
      </c>
      <c r="B1891" s="1">
        <v>44209</v>
      </c>
      <c r="C1891" t="s">
        <v>413</v>
      </c>
      <c r="D1891" t="s">
        <v>545</v>
      </c>
      <c r="E1891" t="s">
        <v>146</v>
      </c>
      <c r="F1891" t="s">
        <v>93</v>
      </c>
      <c r="G1891" s="45">
        <v>1.04</v>
      </c>
      <c r="H1891" s="196">
        <v>7</v>
      </c>
      <c r="I1891" s="196">
        <v>0.28000000000000003</v>
      </c>
      <c r="J1891" s="196">
        <v>-0.28000000000000003</v>
      </c>
      <c r="K1891" s="196">
        <v>433.41</v>
      </c>
      <c r="L1891" t="s">
        <v>124</v>
      </c>
      <c r="M1891" s="44"/>
      <c r="N1891" s="1"/>
      <c r="O1891"/>
      <c r="P1891"/>
      <c r="Q1891" s="44"/>
      <c r="R1891" s="1"/>
      <c r="S1891"/>
      <c r="T1891"/>
    </row>
    <row r="1892" spans="1:20" ht="14.4" x14ac:dyDescent="0.3">
      <c r="A1892">
        <v>1883</v>
      </c>
      <c r="B1892" s="1">
        <v>44209</v>
      </c>
      <c r="C1892" t="s">
        <v>413</v>
      </c>
      <c r="D1892" t="s">
        <v>545</v>
      </c>
      <c r="E1892" t="s">
        <v>147</v>
      </c>
      <c r="F1892" t="s">
        <v>93</v>
      </c>
      <c r="G1892" s="45">
        <v>1.1200000000000001</v>
      </c>
      <c r="H1892" s="196">
        <v>7.48</v>
      </c>
      <c r="I1892" s="196">
        <v>0.9</v>
      </c>
      <c r="J1892" s="196">
        <v>-0.9</v>
      </c>
      <c r="K1892" s="196">
        <v>432.51</v>
      </c>
      <c r="L1892" t="s">
        <v>124</v>
      </c>
      <c r="M1892" s="44"/>
      <c r="N1892" s="1"/>
      <c r="O1892"/>
      <c r="P1892"/>
      <c r="Q1892" s="44"/>
      <c r="R1892" s="1"/>
      <c r="S1892"/>
      <c r="T1892"/>
    </row>
    <row r="1893" spans="1:20" ht="14.4" x14ac:dyDescent="0.3">
      <c r="A1893">
        <v>1884</v>
      </c>
      <c r="B1893" s="1">
        <v>44209</v>
      </c>
      <c r="C1893" t="s">
        <v>413</v>
      </c>
      <c r="D1893" t="s">
        <v>545</v>
      </c>
      <c r="E1893" t="s">
        <v>128</v>
      </c>
      <c r="F1893" t="s">
        <v>85</v>
      </c>
      <c r="G1893" s="45">
        <v>1.1200000000000001</v>
      </c>
      <c r="H1893" s="196">
        <v>7</v>
      </c>
      <c r="I1893" s="196">
        <v>7</v>
      </c>
      <c r="J1893" s="196">
        <v>0.84</v>
      </c>
      <c r="K1893" s="196">
        <v>433.35</v>
      </c>
      <c r="L1893" t="s">
        <v>124</v>
      </c>
      <c r="M1893" s="44"/>
      <c r="N1893" s="1"/>
      <c r="O1893"/>
      <c r="P1893"/>
      <c r="Q1893" s="44"/>
      <c r="R1893" s="1"/>
      <c r="S1893"/>
      <c r="T1893"/>
    </row>
    <row r="1894" spans="1:20" ht="14.4" x14ac:dyDescent="0.3">
      <c r="A1894">
        <v>1885</v>
      </c>
      <c r="B1894" s="1">
        <v>44209</v>
      </c>
      <c r="C1894" t="s">
        <v>413</v>
      </c>
      <c r="D1894" t="s">
        <v>545</v>
      </c>
      <c r="E1894" t="s">
        <v>146</v>
      </c>
      <c r="F1894" t="s">
        <v>93</v>
      </c>
      <c r="G1894" s="45">
        <v>1.04</v>
      </c>
      <c r="H1894" s="196">
        <v>17</v>
      </c>
      <c r="I1894" s="196">
        <v>0.68</v>
      </c>
      <c r="J1894" s="196">
        <v>-0.68</v>
      </c>
      <c r="K1894" s="196">
        <v>432.67</v>
      </c>
      <c r="L1894" t="s">
        <v>124</v>
      </c>
      <c r="M1894" s="44"/>
      <c r="N1894" s="1"/>
      <c r="O1894"/>
      <c r="P1894"/>
      <c r="Q1894" s="44"/>
      <c r="R1894" s="1"/>
      <c r="S1894"/>
      <c r="T1894"/>
    </row>
    <row r="1895" spans="1:20" ht="14.4" x14ac:dyDescent="0.3">
      <c r="A1895">
        <v>1886</v>
      </c>
      <c r="B1895" s="1">
        <v>44209</v>
      </c>
      <c r="C1895" t="s">
        <v>413</v>
      </c>
      <c r="D1895" t="s">
        <v>545</v>
      </c>
      <c r="E1895" t="s">
        <v>128</v>
      </c>
      <c r="F1895" t="s">
        <v>85</v>
      </c>
      <c r="G1895" s="45">
        <v>1.06</v>
      </c>
      <c r="H1895" s="196">
        <v>7</v>
      </c>
      <c r="I1895" s="196">
        <v>7</v>
      </c>
      <c r="J1895" s="196">
        <v>0.42</v>
      </c>
      <c r="K1895" s="196">
        <v>433.09</v>
      </c>
      <c r="L1895" t="s">
        <v>124</v>
      </c>
      <c r="M1895" s="44"/>
      <c r="N1895" s="1"/>
      <c r="O1895"/>
      <c r="P1895"/>
      <c r="Q1895" s="44"/>
      <c r="R1895" s="1"/>
      <c r="S1895"/>
      <c r="T1895"/>
    </row>
    <row r="1896" spans="1:20" ht="14.4" x14ac:dyDescent="0.3">
      <c r="A1896">
        <v>1887</v>
      </c>
      <c r="B1896" s="1">
        <v>44209</v>
      </c>
      <c r="C1896" t="s">
        <v>413</v>
      </c>
      <c r="D1896" t="s">
        <v>545</v>
      </c>
      <c r="E1896" t="s">
        <v>128</v>
      </c>
      <c r="F1896" t="s">
        <v>85</v>
      </c>
      <c r="G1896" s="45">
        <v>1.07</v>
      </c>
      <c r="H1896" s="196">
        <v>7</v>
      </c>
      <c r="I1896" s="196">
        <v>7</v>
      </c>
      <c r="J1896" s="196">
        <v>0.49</v>
      </c>
      <c r="K1896" s="196">
        <v>433.58</v>
      </c>
      <c r="L1896" t="s">
        <v>124</v>
      </c>
      <c r="M1896" s="44"/>
      <c r="N1896" s="1"/>
      <c r="O1896"/>
      <c r="P1896"/>
      <c r="Q1896" s="44"/>
      <c r="R1896" s="1"/>
      <c r="S1896"/>
      <c r="T1896"/>
    </row>
    <row r="1897" spans="1:20" ht="14.4" x14ac:dyDescent="0.3">
      <c r="A1897">
        <v>1888</v>
      </c>
      <c r="B1897" s="1">
        <v>44209</v>
      </c>
      <c r="C1897" t="s">
        <v>413</v>
      </c>
      <c r="D1897" t="s">
        <v>545</v>
      </c>
      <c r="E1897" t="s">
        <v>128</v>
      </c>
      <c r="F1897" t="s">
        <v>85</v>
      </c>
      <c r="G1897" s="45">
        <v>1.04</v>
      </c>
      <c r="H1897" s="196">
        <v>7</v>
      </c>
      <c r="I1897" s="196">
        <v>7</v>
      </c>
      <c r="J1897" s="196">
        <v>0.28000000000000003</v>
      </c>
      <c r="K1897" s="196">
        <v>433.86</v>
      </c>
      <c r="L1897" t="s">
        <v>124</v>
      </c>
      <c r="M1897" s="44"/>
      <c r="N1897" s="1"/>
      <c r="O1897"/>
      <c r="P1897"/>
      <c r="Q1897" s="44"/>
      <c r="R1897" s="1"/>
      <c r="S1897"/>
      <c r="T1897"/>
    </row>
    <row r="1898" spans="1:20" ht="14.4" x14ac:dyDescent="0.3">
      <c r="A1898">
        <v>1889</v>
      </c>
      <c r="B1898" s="1">
        <v>44209</v>
      </c>
      <c r="C1898" t="s">
        <v>413</v>
      </c>
      <c r="D1898" t="s">
        <v>545</v>
      </c>
      <c r="E1898" t="s">
        <v>128</v>
      </c>
      <c r="F1898" t="s">
        <v>85</v>
      </c>
      <c r="G1898" s="45">
        <v>1.08</v>
      </c>
      <c r="H1898" s="196">
        <v>10</v>
      </c>
      <c r="I1898" s="196">
        <v>10</v>
      </c>
      <c r="J1898" s="196">
        <v>0.8</v>
      </c>
      <c r="K1898" s="196">
        <v>434.66</v>
      </c>
      <c r="L1898" t="s">
        <v>124</v>
      </c>
      <c r="M1898" s="44"/>
      <c r="N1898" s="1"/>
      <c r="O1898"/>
      <c r="P1898"/>
      <c r="Q1898" s="44"/>
      <c r="R1898" s="1"/>
      <c r="S1898"/>
      <c r="T1898"/>
    </row>
    <row r="1899" spans="1:20" ht="14.4" x14ac:dyDescent="0.3">
      <c r="A1899">
        <v>1890</v>
      </c>
      <c r="B1899" s="1">
        <v>44209</v>
      </c>
      <c r="C1899" t="s">
        <v>413</v>
      </c>
      <c r="D1899" t="s">
        <v>545</v>
      </c>
      <c r="E1899" t="s">
        <v>146</v>
      </c>
      <c r="F1899" t="s">
        <v>93</v>
      </c>
      <c r="G1899" s="45">
        <v>1.05</v>
      </c>
      <c r="H1899" s="196">
        <v>13.8</v>
      </c>
      <c r="I1899" s="196">
        <v>0.69</v>
      </c>
      <c r="J1899" s="196">
        <v>-0.7</v>
      </c>
      <c r="K1899" s="196">
        <v>433.96</v>
      </c>
      <c r="L1899" t="s">
        <v>124</v>
      </c>
      <c r="M1899" s="44"/>
      <c r="N1899" s="1"/>
      <c r="O1899"/>
      <c r="P1899"/>
      <c r="Q1899" s="44"/>
      <c r="R1899" s="1"/>
      <c r="S1899"/>
      <c r="T1899"/>
    </row>
    <row r="1900" spans="1:20" ht="14.4" x14ac:dyDescent="0.3">
      <c r="A1900">
        <v>1891</v>
      </c>
      <c r="B1900" s="1">
        <v>44209</v>
      </c>
      <c r="C1900" t="s">
        <v>413</v>
      </c>
      <c r="D1900" t="s">
        <v>545</v>
      </c>
      <c r="E1900" t="s">
        <v>473</v>
      </c>
      <c r="F1900" t="s">
        <v>93</v>
      </c>
      <c r="G1900" s="45">
        <v>1.03</v>
      </c>
      <c r="H1900" s="196">
        <v>14.06</v>
      </c>
      <c r="I1900" s="196">
        <v>0.42</v>
      </c>
      <c r="J1900" s="196">
        <v>-0.42</v>
      </c>
      <c r="K1900" s="196">
        <v>433.54</v>
      </c>
      <c r="L1900" t="s">
        <v>351</v>
      </c>
      <c r="M1900" s="44"/>
      <c r="N1900" s="1"/>
      <c r="O1900"/>
      <c r="P1900"/>
      <c r="Q1900" s="44"/>
      <c r="R1900" s="1"/>
      <c r="S1900"/>
      <c r="T1900"/>
    </row>
    <row r="1901" spans="1:20" ht="14.4" x14ac:dyDescent="0.3">
      <c r="A1901">
        <v>1892</v>
      </c>
      <c r="B1901" s="1">
        <v>44209</v>
      </c>
      <c r="C1901" t="s">
        <v>413</v>
      </c>
      <c r="D1901" t="s">
        <v>545</v>
      </c>
      <c r="E1901" t="s">
        <v>377</v>
      </c>
      <c r="F1901" t="s">
        <v>85</v>
      </c>
      <c r="G1901" s="45">
        <v>1.03</v>
      </c>
      <c r="H1901" s="196">
        <v>7</v>
      </c>
      <c r="I1901" s="196">
        <v>7</v>
      </c>
      <c r="J1901" s="196">
        <v>0.21</v>
      </c>
      <c r="K1901" s="196">
        <v>433.75</v>
      </c>
      <c r="L1901" t="s">
        <v>351</v>
      </c>
      <c r="M1901" s="44"/>
      <c r="N1901" s="1"/>
      <c r="O1901"/>
      <c r="P1901"/>
      <c r="Q1901" s="44"/>
      <c r="R1901" s="1"/>
      <c r="S1901"/>
      <c r="T1901"/>
    </row>
    <row r="1902" spans="1:20" ht="14.4" x14ac:dyDescent="0.3">
      <c r="A1902">
        <v>1893</v>
      </c>
      <c r="B1902" s="1">
        <v>44209</v>
      </c>
      <c r="C1902" t="s">
        <v>413</v>
      </c>
      <c r="D1902" t="s">
        <v>545</v>
      </c>
      <c r="E1902" t="s">
        <v>377</v>
      </c>
      <c r="F1902" t="s">
        <v>85</v>
      </c>
      <c r="G1902" s="45">
        <v>1.04</v>
      </c>
      <c r="H1902" s="196">
        <v>7</v>
      </c>
      <c r="I1902" s="196">
        <v>7</v>
      </c>
      <c r="J1902" s="196">
        <v>0.28000000000000003</v>
      </c>
      <c r="K1902" s="196">
        <v>434.03</v>
      </c>
      <c r="L1902" t="s">
        <v>351</v>
      </c>
      <c r="M1902" s="44"/>
      <c r="N1902" s="1"/>
      <c r="O1902"/>
      <c r="P1902"/>
      <c r="Q1902" s="44"/>
      <c r="R1902" s="1"/>
      <c r="S1902"/>
      <c r="T1902"/>
    </row>
    <row r="1903" spans="1:20" ht="14.4" x14ac:dyDescent="0.3">
      <c r="A1903">
        <v>1894</v>
      </c>
      <c r="B1903" s="1">
        <v>44209</v>
      </c>
      <c r="C1903" t="s">
        <v>413</v>
      </c>
      <c r="D1903" t="s">
        <v>545</v>
      </c>
      <c r="E1903" t="s">
        <v>119</v>
      </c>
      <c r="F1903" t="s">
        <v>85</v>
      </c>
      <c r="G1903" s="45">
        <v>1.25</v>
      </c>
      <c r="H1903" s="196">
        <v>9.39</v>
      </c>
      <c r="I1903" s="196">
        <v>9.39</v>
      </c>
      <c r="J1903" s="196">
        <v>2.35</v>
      </c>
      <c r="K1903" s="196">
        <v>436.38</v>
      </c>
      <c r="L1903" t="s">
        <v>111</v>
      </c>
      <c r="M1903" s="44"/>
      <c r="N1903" s="1"/>
      <c r="O1903"/>
      <c r="P1903"/>
      <c r="Q1903" s="44"/>
      <c r="R1903" s="1"/>
      <c r="S1903"/>
      <c r="T1903"/>
    </row>
    <row r="1904" spans="1:20" ht="14.4" x14ac:dyDescent="0.3">
      <c r="A1904">
        <v>1895</v>
      </c>
      <c r="B1904" s="1">
        <v>44209</v>
      </c>
      <c r="C1904" t="s">
        <v>413</v>
      </c>
      <c r="D1904" t="s">
        <v>545</v>
      </c>
      <c r="E1904" t="s">
        <v>158</v>
      </c>
      <c r="F1904" t="s">
        <v>93</v>
      </c>
      <c r="G1904" s="45">
        <v>1.2</v>
      </c>
      <c r="H1904" s="196">
        <v>26.88</v>
      </c>
      <c r="I1904" s="196">
        <v>5.38</v>
      </c>
      <c r="J1904" s="196">
        <v>-5.38</v>
      </c>
      <c r="K1904" s="196">
        <v>431</v>
      </c>
      <c r="L1904" t="s">
        <v>111</v>
      </c>
      <c r="M1904" s="44"/>
      <c r="N1904" s="1"/>
      <c r="O1904"/>
      <c r="P1904"/>
      <c r="Q1904" s="44"/>
      <c r="R1904" s="1"/>
      <c r="S1904"/>
      <c r="T1904"/>
    </row>
    <row r="1905" spans="1:20" ht="14.4" x14ac:dyDescent="0.3">
      <c r="A1905">
        <v>1896</v>
      </c>
      <c r="B1905" s="1">
        <v>44209</v>
      </c>
      <c r="C1905" t="s">
        <v>413</v>
      </c>
      <c r="D1905" t="s">
        <v>545</v>
      </c>
      <c r="E1905" t="s">
        <v>119</v>
      </c>
      <c r="F1905" t="s">
        <v>85</v>
      </c>
      <c r="G1905" s="45">
        <v>1.0900000000000001</v>
      </c>
      <c r="H1905" s="196">
        <v>7</v>
      </c>
      <c r="I1905" s="196">
        <v>7</v>
      </c>
      <c r="J1905" s="196">
        <v>0.63</v>
      </c>
      <c r="K1905" s="196">
        <v>431.63</v>
      </c>
      <c r="L1905" t="s">
        <v>111</v>
      </c>
      <c r="M1905" s="44"/>
      <c r="N1905" s="1"/>
      <c r="O1905"/>
      <c r="P1905"/>
      <c r="Q1905" s="44"/>
      <c r="R1905" s="1"/>
      <c r="S1905"/>
      <c r="T1905"/>
    </row>
    <row r="1906" spans="1:20" ht="14.4" x14ac:dyDescent="0.3">
      <c r="A1906">
        <v>1897</v>
      </c>
      <c r="B1906" s="1">
        <v>44209</v>
      </c>
      <c r="C1906" t="s">
        <v>413</v>
      </c>
      <c r="D1906" t="s">
        <v>545</v>
      </c>
      <c r="E1906" t="s">
        <v>119</v>
      </c>
      <c r="F1906" t="s">
        <v>85</v>
      </c>
      <c r="G1906" s="45">
        <v>1.24</v>
      </c>
      <c r="H1906" s="196">
        <v>10</v>
      </c>
      <c r="I1906" s="196">
        <v>10</v>
      </c>
      <c r="J1906" s="196">
        <v>2.4</v>
      </c>
      <c r="K1906" s="196">
        <v>434.03</v>
      </c>
      <c r="L1906" t="s">
        <v>111</v>
      </c>
      <c r="M1906" s="44"/>
      <c r="N1906" s="1"/>
      <c r="O1906"/>
      <c r="P1906"/>
      <c r="Q1906" s="44"/>
      <c r="R1906" s="1"/>
      <c r="S1906"/>
      <c r="T1906"/>
    </row>
    <row r="1907" spans="1:20" ht="14.4" x14ac:dyDescent="0.3">
      <c r="A1907">
        <v>1898</v>
      </c>
      <c r="B1907" s="1">
        <v>44209</v>
      </c>
      <c r="C1907" t="s">
        <v>413</v>
      </c>
      <c r="D1907" t="s">
        <v>545</v>
      </c>
      <c r="E1907" t="s">
        <v>119</v>
      </c>
      <c r="F1907" t="s">
        <v>85</v>
      </c>
      <c r="G1907" s="45">
        <v>1.1499999999999999</v>
      </c>
      <c r="H1907" s="196">
        <v>10</v>
      </c>
      <c r="I1907" s="196">
        <v>10</v>
      </c>
      <c r="J1907" s="196">
        <v>1.5</v>
      </c>
      <c r="K1907" s="196">
        <v>435.53</v>
      </c>
      <c r="L1907" t="s">
        <v>111</v>
      </c>
      <c r="M1907" s="44"/>
      <c r="N1907" s="1"/>
      <c r="O1907"/>
      <c r="P1907"/>
      <c r="Q1907" s="44"/>
      <c r="R1907" s="1"/>
      <c r="S1907"/>
      <c r="T1907"/>
    </row>
    <row r="1908" spans="1:20" ht="14.4" x14ac:dyDescent="0.3">
      <c r="A1908">
        <v>1899</v>
      </c>
      <c r="B1908" s="1">
        <v>44209</v>
      </c>
      <c r="C1908" t="s">
        <v>413</v>
      </c>
      <c r="D1908" t="s">
        <v>545</v>
      </c>
      <c r="E1908" t="s">
        <v>114</v>
      </c>
      <c r="F1908" t="s">
        <v>93</v>
      </c>
      <c r="G1908" s="45">
        <v>1.1000000000000001</v>
      </c>
      <c r="H1908" s="196">
        <v>10.01</v>
      </c>
      <c r="I1908" s="196">
        <v>1</v>
      </c>
      <c r="J1908" s="196">
        <v>-1.02</v>
      </c>
      <c r="K1908" s="196">
        <v>434.51</v>
      </c>
      <c r="L1908" t="s">
        <v>111</v>
      </c>
      <c r="M1908" s="44"/>
      <c r="N1908" s="1"/>
      <c r="O1908"/>
      <c r="P1908"/>
      <c r="Q1908" s="44"/>
      <c r="R1908" s="1"/>
      <c r="S1908"/>
      <c r="T1908"/>
    </row>
    <row r="1909" spans="1:20" ht="14.4" x14ac:dyDescent="0.3">
      <c r="A1909">
        <v>1900</v>
      </c>
      <c r="B1909" s="1">
        <v>44209</v>
      </c>
      <c r="C1909" t="s">
        <v>157</v>
      </c>
      <c r="D1909" t="s">
        <v>546</v>
      </c>
      <c r="E1909" t="s">
        <v>380</v>
      </c>
      <c r="F1909" t="s">
        <v>85</v>
      </c>
      <c r="G1909" s="45">
        <v>1.07</v>
      </c>
      <c r="H1909" s="196">
        <v>10</v>
      </c>
      <c r="I1909" s="196">
        <v>10</v>
      </c>
      <c r="J1909" s="196">
        <v>0.67</v>
      </c>
      <c r="K1909" s="196">
        <v>435.18</v>
      </c>
      <c r="L1909" t="s">
        <v>350</v>
      </c>
      <c r="M1909" s="44"/>
      <c r="N1909" s="1"/>
      <c r="O1909"/>
      <c r="P1909"/>
      <c r="Q1909" s="44"/>
      <c r="R1909" s="1"/>
      <c r="S1909"/>
      <c r="T1909"/>
    </row>
    <row r="1910" spans="1:20" ht="14.4" x14ac:dyDescent="0.3">
      <c r="A1910">
        <v>1901</v>
      </c>
      <c r="B1910" s="1">
        <v>44209</v>
      </c>
      <c r="C1910" t="s">
        <v>157</v>
      </c>
      <c r="D1910" t="s">
        <v>546</v>
      </c>
      <c r="E1910" t="s">
        <v>99</v>
      </c>
      <c r="F1910" t="s">
        <v>85</v>
      </c>
      <c r="G1910" s="45">
        <v>1.38</v>
      </c>
      <c r="H1910" s="196">
        <v>25</v>
      </c>
      <c r="I1910" s="196">
        <v>25</v>
      </c>
      <c r="J1910" s="196">
        <v>9.1199999999999992</v>
      </c>
      <c r="K1910" s="196">
        <v>444.3</v>
      </c>
      <c r="L1910" t="s">
        <v>75</v>
      </c>
      <c r="M1910" s="44"/>
      <c r="N1910" s="1"/>
      <c r="O1910"/>
      <c r="P1910"/>
      <c r="Q1910" s="44"/>
      <c r="R1910" s="1"/>
      <c r="S1910"/>
      <c r="T1910"/>
    </row>
    <row r="1911" spans="1:20" ht="14.4" x14ac:dyDescent="0.3">
      <c r="A1911">
        <v>1902</v>
      </c>
      <c r="B1911" s="1">
        <v>44209</v>
      </c>
      <c r="C1911" t="s">
        <v>157</v>
      </c>
      <c r="D1911" t="s">
        <v>546</v>
      </c>
      <c r="E1911" t="s">
        <v>126</v>
      </c>
      <c r="F1911" t="s">
        <v>85</v>
      </c>
      <c r="G1911" s="45">
        <v>1.58</v>
      </c>
      <c r="H1911" s="196">
        <v>7</v>
      </c>
      <c r="I1911" s="196">
        <v>7</v>
      </c>
      <c r="J1911" s="196">
        <v>3.9</v>
      </c>
      <c r="K1911" s="196">
        <v>448.2</v>
      </c>
      <c r="L1911" t="s">
        <v>77</v>
      </c>
      <c r="M1911" s="44"/>
      <c r="N1911" s="1"/>
      <c r="O1911"/>
      <c r="P1911"/>
      <c r="Q1911" s="44"/>
      <c r="R1911" s="1"/>
      <c r="S1911"/>
      <c r="T1911"/>
    </row>
    <row r="1912" spans="1:20" ht="14.4" x14ac:dyDescent="0.3">
      <c r="A1912">
        <v>1903</v>
      </c>
      <c r="B1912" s="1">
        <v>44209</v>
      </c>
      <c r="C1912" t="s">
        <v>157</v>
      </c>
      <c r="D1912" t="s">
        <v>546</v>
      </c>
      <c r="E1912" t="s">
        <v>119</v>
      </c>
      <c r="F1912" t="s">
        <v>85</v>
      </c>
      <c r="G1912" s="45">
        <v>1.08</v>
      </c>
      <c r="H1912" s="196">
        <v>7</v>
      </c>
      <c r="I1912" s="196">
        <v>7</v>
      </c>
      <c r="J1912" s="196">
        <v>0.56000000000000005</v>
      </c>
      <c r="K1912" s="196">
        <v>448.76</v>
      </c>
      <c r="L1912" t="s">
        <v>111</v>
      </c>
      <c r="M1912" s="44"/>
      <c r="N1912" s="1"/>
      <c r="O1912"/>
      <c r="P1912"/>
      <c r="Q1912" s="44"/>
      <c r="R1912" s="1"/>
      <c r="S1912"/>
      <c r="T1912"/>
    </row>
    <row r="1913" spans="1:20" ht="14.4" x14ac:dyDescent="0.3">
      <c r="A1913">
        <v>1904</v>
      </c>
      <c r="B1913" s="1">
        <v>44209</v>
      </c>
      <c r="C1913" t="s">
        <v>157</v>
      </c>
      <c r="D1913" t="s">
        <v>546</v>
      </c>
      <c r="E1913" t="s">
        <v>119</v>
      </c>
      <c r="F1913" t="s">
        <v>85</v>
      </c>
      <c r="G1913" s="45">
        <v>1.07</v>
      </c>
      <c r="H1913" s="196">
        <v>7</v>
      </c>
      <c r="I1913" s="196">
        <v>7</v>
      </c>
      <c r="J1913" s="196">
        <v>0.49</v>
      </c>
      <c r="K1913" s="196">
        <v>449.25</v>
      </c>
      <c r="L1913" t="s">
        <v>111</v>
      </c>
      <c r="M1913" s="44"/>
      <c r="N1913" s="1"/>
      <c r="O1913"/>
      <c r="P1913"/>
      <c r="Q1913" s="44"/>
      <c r="R1913" s="1"/>
      <c r="S1913"/>
      <c r="T1913"/>
    </row>
    <row r="1914" spans="1:20" ht="14.4" x14ac:dyDescent="0.3">
      <c r="A1914">
        <v>1905</v>
      </c>
      <c r="B1914" s="1">
        <v>44209</v>
      </c>
      <c r="C1914" t="s">
        <v>157</v>
      </c>
      <c r="D1914" t="s">
        <v>546</v>
      </c>
      <c r="E1914" t="s">
        <v>114</v>
      </c>
      <c r="F1914" t="s">
        <v>93</v>
      </c>
      <c r="G1914" s="45">
        <v>1.05</v>
      </c>
      <c r="H1914" s="196">
        <v>14.01</v>
      </c>
      <c r="I1914" s="196">
        <v>0.7</v>
      </c>
      <c r="J1914" s="196">
        <v>-0.71</v>
      </c>
      <c r="K1914" s="196">
        <v>448.54</v>
      </c>
      <c r="L1914" t="s">
        <v>111</v>
      </c>
      <c r="M1914" s="44"/>
      <c r="N1914" s="1"/>
      <c r="O1914"/>
      <c r="P1914"/>
      <c r="Q1914" s="44"/>
      <c r="R1914" s="1"/>
      <c r="S1914"/>
      <c r="T1914"/>
    </row>
    <row r="1915" spans="1:20" ht="14.4" x14ac:dyDescent="0.3">
      <c r="A1915">
        <v>1906</v>
      </c>
      <c r="B1915" s="1">
        <v>44209</v>
      </c>
      <c r="C1915" t="s">
        <v>515</v>
      </c>
      <c r="D1915" t="s">
        <v>547</v>
      </c>
      <c r="E1915" t="s">
        <v>380</v>
      </c>
      <c r="F1915" t="s">
        <v>85</v>
      </c>
      <c r="G1915" s="45">
        <v>1.47</v>
      </c>
      <c r="H1915" s="196">
        <v>4.68</v>
      </c>
      <c r="I1915" s="196">
        <v>4.68</v>
      </c>
      <c r="J1915" s="196">
        <v>2.11</v>
      </c>
      <c r="K1915" s="196">
        <v>450.65</v>
      </c>
      <c r="L1915" t="s">
        <v>174</v>
      </c>
      <c r="M1915" s="44"/>
      <c r="N1915" s="1"/>
      <c r="O1915"/>
      <c r="P1915"/>
      <c r="Q1915" s="44"/>
      <c r="R1915" s="1"/>
      <c r="S1915"/>
      <c r="T1915"/>
    </row>
    <row r="1916" spans="1:20" ht="14.4" x14ac:dyDescent="0.3">
      <c r="A1916">
        <v>1907</v>
      </c>
      <c r="B1916" s="1">
        <v>44209</v>
      </c>
      <c r="C1916" t="s">
        <v>515</v>
      </c>
      <c r="D1916" t="s">
        <v>547</v>
      </c>
      <c r="E1916" t="s">
        <v>380</v>
      </c>
      <c r="F1916" t="s">
        <v>85</v>
      </c>
      <c r="G1916" s="45">
        <v>1.08</v>
      </c>
      <c r="H1916" s="196">
        <v>7</v>
      </c>
      <c r="I1916" s="196">
        <v>7</v>
      </c>
      <c r="J1916" s="196">
        <v>0.54</v>
      </c>
      <c r="K1916" s="196">
        <v>451.19</v>
      </c>
      <c r="L1916" t="s">
        <v>350</v>
      </c>
      <c r="M1916" s="44"/>
      <c r="N1916" s="1"/>
      <c r="O1916"/>
      <c r="P1916"/>
      <c r="Q1916" s="44"/>
      <c r="R1916" s="1"/>
      <c r="S1916"/>
      <c r="T1916"/>
    </row>
    <row r="1917" spans="1:20" ht="14.4" x14ac:dyDescent="0.3">
      <c r="A1917">
        <v>1908</v>
      </c>
      <c r="B1917" s="1">
        <v>44209</v>
      </c>
      <c r="C1917" t="s">
        <v>515</v>
      </c>
      <c r="D1917" t="s">
        <v>547</v>
      </c>
      <c r="E1917" t="s">
        <v>143</v>
      </c>
      <c r="F1917" t="s">
        <v>85</v>
      </c>
      <c r="G1917" s="45">
        <v>1.43</v>
      </c>
      <c r="H1917" s="196">
        <v>1.8</v>
      </c>
      <c r="I1917" s="196">
        <v>1.8</v>
      </c>
      <c r="J1917" s="196">
        <v>-1.8</v>
      </c>
      <c r="K1917" s="196">
        <v>449.39</v>
      </c>
      <c r="L1917" t="s">
        <v>142</v>
      </c>
      <c r="M1917" s="44"/>
      <c r="N1917" s="1"/>
      <c r="O1917"/>
      <c r="P1917"/>
      <c r="Q1917" s="44"/>
      <c r="R1917" s="1"/>
      <c r="S1917"/>
      <c r="T1917"/>
    </row>
    <row r="1918" spans="1:20" ht="14.4" x14ac:dyDescent="0.3">
      <c r="A1918">
        <v>1909</v>
      </c>
      <c r="B1918" s="1">
        <v>44209</v>
      </c>
      <c r="C1918" t="s">
        <v>515</v>
      </c>
      <c r="D1918" t="s">
        <v>547</v>
      </c>
      <c r="E1918" t="s">
        <v>143</v>
      </c>
      <c r="F1918" t="s">
        <v>85</v>
      </c>
      <c r="G1918" s="45">
        <v>1.37</v>
      </c>
      <c r="H1918" s="196">
        <v>7</v>
      </c>
      <c r="I1918" s="196">
        <v>7</v>
      </c>
      <c r="J1918" s="196">
        <v>-7</v>
      </c>
      <c r="K1918" s="196">
        <v>442.39</v>
      </c>
      <c r="L1918" t="s">
        <v>142</v>
      </c>
      <c r="M1918" s="44"/>
      <c r="N1918" s="1"/>
      <c r="O1918"/>
      <c r="P1918"/>
      <c r="Q1918" s="44"/>
      <c r="R1918" s="1"/>
      <c r="S1918"/>
      <c r="T1918"/>
    </row>
    <row r="1919" spans="1:20" ht="14.4" x14ac:dyDescent="0.3">
      <c r="A1919">
        <v>1910</v>
      </c>
      <c r="B1919" s="1">
        <v>44209</v>
      </c>
      <c r="C1919" t="s">
        <v>515</v>
      </c>
      <c r="D1919" t="s">
        <v>547</v>
      </c>
      <c r="E1919" t="s">
        <v>144</v>
      </c>
      <c r="F1919" t="s">
        <v>93</v>
      </c>
      <c r="G1919" s="45">
        <v>1.33</v>
      </c>
      <c r="H1919" s="196">
        <v>9.1</v>
      </c>
      <c r="I1919" s="196">
        <v>3</v>
      </c>
      <c r="J1919" s="196">
        <v>9.09</v>
      </c>
      <c r="K1919" s="196">
        <v>451.48</v>
      </c>
      <c r="L1919" t="s">
        <v>142</v>
      </c>
      <c r="M1919" s="44"/>
      <c r="N1919" s="1"/>
      <c r="O1919"/>
      <c r="P1919"/>
      <c r="Q1919" s="44"/>
      <c r="R1919" s="1"/>
      <c r="S1919"/>
      <c r="T1919"/>
    </row>
    <row r="1920" spans="1:20" ht="14.4" x14ac:dyDescent="0.3">
      <c r="A1920">
        <v>1911</v>
      </c>
      <c r="B1920" s="1">
        <v>44209</v>
      </c>
      <c r="C1920" t="s">
        <v>515</v>
      </c>
      <c r="D1920" t="s">
        <v>547</v>
      </c>
      <c r="E1920" t="s">
        <v>96</v>
      </c>
      <c r="F1920" t="s">
        <v>85</v>
      </c>
      <c r="G1920" s="45">
        <v>1.1000000000000001</v>
      </c>
      <c r="H1920" s="196">
        <v>10</v>
      </c>
      <c r="I1920" s="196">
        <v>10</v>
      </c>
      <c r="J1920" s="196">
        <v>0.96</v>
      </c>
      <c r="K1920" s="196">
        <v>452.44</v>
      </c>
      <c r="L1920" t="s">
        <v>73</v>
      </c>
      <c r="M1920" s="44"/>
      <c r="N1920" s="1"/>
      <c r="O1920"/>
      <c r="P1920"/>
      <c r="Q1920" s="44"/>
      <c r="R1920" s="1"/>
      <c r="S1920"/>
      <c r="T1920"/>
    </row>
    <row r="1921" spans="1:20" ht="14.4" x14ac:dyDescent="0.3">
      <c r="A1921">
        <v>1912</v>
      </c>
      <c r="B1921" s="1">
        <v>44209</v>
      </c>
      <c r="C1921" t="s">
        <v>515</v>
      </c>
      <c r="D1921" t="s">
        <v>547</v>
      </c>
      <c r="E1921" t="s">
        <v>95</v>
      </c>
      <c r="F1921" t="s">
        <v>85</v>
      </c>
      <c r="G1921" s="45">
        <v>1.08</v>
      </c>
      <c r="H1921" s="196">
        <v>7</v>
      </c>
      <c r="I1921" s="196">
        <v>7</v>
      </c>
      <c r="J1921" s="196">
        <v>0.56000000000000005</v>
      </c>
      <c r="K1921" s="196">
        <v>453</v>
      </c>
      <c r="L1921" t="s">
        <v>60</v>
      </c>
      <c r="M1921" s="44"/>
      <c r="N1921" s="1"/>
      <c r="O1921"/>
      <c r="P1921"/>
      <c r="Q1921" s="44"/>
      <c r="R1921" s="1"/>
      <c r="S1921"/>
      <c r="T1921"/>
    </row>
    <row r="1922" spans="1:20" ht="14.4" x14ac:dyDescent="0.3">
      <c r="A1922">
        <v>1913</v>
      </c>
      <c r="B1922" s="1">
        <v>44209</v>
      </c>
      <c r="C1922" t="s">
        <v>515</v>
      </c>
      <c r="D1922" t="s">
        <v>547</v>
      </c>
      <c r="E1922" t="s">
        <v>95</v>
      </c>
      <c r="F1922" t="s">
        <v>85</v>
      </c>
      <c r="G1922" s="45">
        <v>1.07</v>
      </c>
      <c r="H1922" s="196">
        <v>7</v>
      </c>
      <c r="I1922" s="196">
        <v>7</v>
      </c>
      <c r="J1922" s="196">
        <v>0.49</v>
      </c>
      <c r="K1922" s="196">
        <v>453.49</v>
      </c>
      <c r="L1922" t="s">
        <v>60</v>
      </c>
      <c r="M1922" s="44"/>
      <c r="N1922" s="1"/>
      <c r="O1922"/>
      <c r="P1922"/>
      <c r="Q1922" s="44"/>
      <c r="R1922" s="1"/>
      <c r="S1922"/>
      <c r="T1922"/>
    </row>
    <row r="1923" spans="1:20" ht="14.4" x14ac:dyDescent="0.3">
      <c r="A1923">
        <v>1914</v>
      </c>
      <c r="B1923" s="1">
        <v>44209</v>
      </c>
      <c r="C1923" t="s">
        <v>515</v>
      </c>
      <c r="D1923" t="s">
        <v>547</v>
      </c>
      <c r="E1923" t="s">
        <v>112</v>
      </c>
      <c r="F1923" t="s">
        <v>93</v>
      </c>
      <c r="G1923" s="45">
        <v>1.02</v>
      </c>
      <c r="H1923" s="196">
        <v>15.2</v>
      </c>
      <c r="I1923" s="196">
        <v>0.3</v>
      </c>
      <c r="J1923" s="196">
        <v>-0.3</v>
      </c>
      <c r="K1923" s="196">
        <v>453.19</v>
      </c>
      <c r="L1923" t="s">
        <v>60</v>
      </c>
      <c r="M1923" s="44"/>
      <c r="N1923" s="1"/>
      <c r="O1923"/>
      <c r="P1923"/>
      <c r="Q1923" s="44"/>
      <c r="R1923" s="1"/>
      <c r="S1923"/>
      <c r="T1923"/>
    </row>
    <row r="1924" spans="1:20" ht="14.4" x14ac:dyDescent="0.3">
      <c r="A1924">
        <v>1915</v>
      </c>
      <c r="B1924" s="1">
        <v>44209</v>
      </c>
      <c r="C1924" t="s">
        <v>515</v>
      </c>
      <c r="D1924" t="s">
        <v>547</v>
      </c>
      <c r="E1924" t="s">
        <v>112</v>
      </c>
      <c r="F1924" t="s">
        <v>93</v>
      </c>
      <c r="G1924" s="45">
        <v>1.04</v>
      </c>
      <c r="H1924" s="196">
        <v>7</v>
      </c>
      <c r="I1924" s="196">
        <v>0.28000000000000003</v>
      </c>
      <c r="J1924" s="196">
        <v>-0.28000000000000003</v>
      </c>
      <c r="K1924" s="196">
        <v>452.91</v>
      </c>
      <c r="L1924" t="s">
        <v>60</v>
      </c>
      <c r="M1924" s="44"/>
      <c r="N1924" s="1"/>
      <c r="O1924"/>
      <c r="P1924"/>
      <c r="Q1924" s="44"/>
      <c r="R1924" s="1"/>
      <c r="S1924"/>
      <c r="T1924"/>
    </row>
    <row r="1925" spans="1:20" ht="14.4" x14ac:dyDescent="0.3">
      <c r="A1925">
        <v>1916</v>
      </c>
      <c r="B1925" s="1">
        <v>44209</v>
      </c>
      <c r="C1925" t="s">
        <v>515</v>
      </c>
      <c r="D1925" t="s">
        <v>547</v>
      </c>
      <c r="E1925" t="s">
        <v>95</v>
      </c>
      <c r="F1925" t="s">
        <v>85</v>
      </c>
      <c r="G1925" s="45">
        <v>1.0900000000000001</v>
      </c>
      <c r="H1925" s="196">
        <v>1.1499999999999999</v>
      </c>
      <c r="I1925" s="196">
        <v>1.1499999999999999</v>
      </c>
      <c r="J1925" s="196">
        <v>0.08</v>
      </c>
      <c r="K1925" s="196">
        <v>452.99</v>
      </c>
      <c r="L1925" t="s">
        <v>60</v>
      </c>
      <c r="M1925" s="44"/>
      <c r="N1925" s="1"/>
      <c r="O1925"/>
      <c r="P1925"/>
      <c r="Q1925" s="44"/>
      <c r="R1925" s="1"/>
      <c r="S1925"/>
      <c r="T1925"/>
    </row>
    <row r="1926" spans="1:20" ht="14.4" x14ac:dyDescent="0.3">
      <c r="A1926">
        <v>1917</v>
      </c>
      <c r="B1926" s="1">
        <v>44209</v>
      </c>
      <c r="C1926" t="s">
        <v>515</v>
      </c>
      <c r="D1926" t="s">
        <v>547</v>
      </c>
      <c r="E1926" t="s">
        <v>177</v>
      </c>
      <c r="F1926" t="s">
        <v>85</v>
      </c>
      <c r="G1926" s="45">
        <v>1.48</v>
      </c>
      <c r="H1926" s="196">
        <v>7</v>
      </c>
      <c r="I1926" s="196">
        <v>7</v>
      </c>
      <c r="J1926" s="196">
        <v>3.23</v>
      </c>
      <c r="K1926" s="196">
        <v>456.22</v>
      </c>
      <c r="L1926" t="s">
        <v>445</v>
      </c>
      <c r="M1926" s="44"/>
      <c r="N1926" s="1"/>
      <c r="O1926"/>
      <c r="P1926"/>
      <c r="Q1926" s="44"/>
      <c r="R1926" s="1"/>
      <c r="S1926"/>
      <c r="T1926"/>
    </row>
    <row r="1927" spans="1:20" ht="14.4" x14ac:dyDescent="0.3">
      <c r="A1927">
        <v>1918</v>
      </c>
      <c r="B1927" s="1">
        <v>44209</v>
      </c>
      <c r="C1927" t="s">
        <v>515</v>
      </c>
      <c r="D1927" t="s">
        <v>547</v>
      </c>
      <c r="E1927" t="s">
        <v>97</v>
      </c>
      <c r="F1927" t="s">
        <v>85</v>
      </c>
      <c r="G1927" s="45">
        <v>1.1200000000000001</v>
      </c>
      <c r="H1927" s="196">
        <v>100</v>
      </c>
      <c r="I1927" s="196">
        <v>100</v>
      </c>
      <c r="J1927" s="196">
        <v>12</v>
      </c>
      <c r="K1927" s="196">
        <v>468.22</v>
      </c>
      <c r="L1927" t="s">
        <v>79</v>
      </c>
      <c r="M1927" s="44"/>
      <c r="N1927" s="1"/>
      <c r="O1927"/>
      <c r="P1927"/>
      <c r="Q1927" s="44"/>
      <c r="R1927" s="1"/>
      <c r="S1927"/>
      <c r="T1927"/>
    </row>
    <row r="1928" spans="1:20" ht="14.4" x14ac:dyDescent="0.3">
      <c r="A1928">
        <v>1919</v>
      </c>
      <c r="B1928" s="1">
        <v>44209</v>
      </c>
      <c r="C1928" t="s">
        <v>515</v>
      </c>
      <c r="D1928" t="s">
        <v>547</v>
      </c>
      <c r="E1928" t="s">
        <v>98</v>
      </c>
      <c r="F1928" t="s">
        <v>93</v>
      </c>
      <c r="G1928" s="45">
        <v>1.1399999999999999</v>
      </c>
      <c r="H1928" s="196">
        <v>50</v>
      </c>
      <c r="I1928" s="196">
        <v>7</v>
      </c>
      <c r="J1928" s="196">
        <v>-7</v>
      </c>
      <c r="K1928" s="196">
        <v>461.22</v>
      </c>
      <c r="L1928" t="s">
        <v>79</v>
      </c>
      <c r="M1928" s="44"/>
      <c r="N1928" s="1"/>
      <c r="O1928"/>
      <c r="P1928"/>
      <c r="Q1928" s="44"/>
      <c r="R1928" s="1"/>
      <c r="S1928"/>
      <c r="T1928"/>
    </row>
    <row r="1929" spans="1:20" ht="14.4" x14ac:dyDescent="0.3">
      <c r="A1929">
        <v>1920</v>
      </c>
      <c r="B1929" s="1">
        <v>44209</v>
      </c>
      <c r="C1929" t="s">
        <v>515</v>
      </c>
      <c r="D1929" t="s">
        <v>547</v>
      </c>
      <c r="E1929" t="s">
        <v>98</v>
      </c>
      <c r="F1929" t="s">
        <v>93</v>
      </c>
      <c r="G1929" s="45">
        <v>1.2</v>
      </c>
      <c r="H1929" s="196">
        <v>11</v>
      </c>
      <c r="I1929" s="196">
        <v>2.2000000000000002</v>
      </c>
      <c r="J1929" s="196">
        <v>-2.2000000000000002</v>
      </c>
      <c r="K1929" s="196">
        <v>459.02</v>
      </c>
      <c r="L1929" t="s">
        <v>79</v>
      </c>
      <c r="M1929" s="44"/>
      <c r="N1929" s="1"/>
      <c r="O1929"/>
      <c r="P1929"/>
      <c r="Q1929" s="44"/>
      <c r="R1929" s="1"/>
      <c r="S1929"/>
      <c r="T1929"/>
    </row>
    <row r="1930" spans="1:20" ht="14.4" x14ac:dyDescent="0.3">
      <c r="A1930">
        <v>1921</v>
      </c>
      <c r="B1930" s="1">
        <v>44209</v>
      </c>
      <c r="C1930" t="s">
        <v>515</v>
      </c>
      <c r="D1930" t="s">
        <v>547</v>
      </c>
      <c r="E1930" t="s">
        <v>97</v>
      </c>
      <c r="F1930" t="s">
        <v>85</v>
      </c>
      <c r="G1930" s="45">
        <v>1.32</v>
      </c>
      <c r="H1930" s="196">
        <v>20</v>
      </c>
      <c r="I1930" s="196">
        <v>20</v>
      </c>
      <c r="J1930" s="196">
        <v>6.4</v>
      </c>
      <c r="K1930" s="196">
        <v>465.42</v>
      </c>
      <c r="L1930" t="s">
        <v>79</v>
      </c>
      <c r="M1930" s="44"/>
      <c r="N1930" s="1"/>
      <c r="O1930"/>
      <c r="P1930"/>
      <c r="Q1930" s="44"/>
      <c r="R1930" s="1"/>
      <c r="S1930"/>
      <c r="T1930"/>
    </row>
    <row r="1931" spans="1:20" ht="14.4" x14ac:dyDescent="0.3">
      <c r="A1931">
        <v>1922</v>
      </c>
      <c r="B1931" s="1">
        <v>44209</v>
      </c>
      <c r="C1931" t="s">
        <v>515</v>
      </c>
      <c r="D1931" t="s">
        <v>547</v>
      </c>
      <c r="E1931" t="s">
        <v>98</v>
      </c>
      <c r="F1931" t="s">
        <v>93</v>
      </c>
      <c r="G1931" s="45">
        <v>1.07</v>
      </c>
      <c r="H1931" s="196">
        <v>52</v>
      </c>
      <c r="I1931" s="196">
        <v>3.64</v>
      </c>
      <c r="J1931" s="196">
        <v>-3.64</v>
      </c>
      <c r="K1931" s="196">
        <v>461.78</v>
      </c>
      <c r="L1931" t="s">
        <v>79</v>
      </c>
      <c r="M1931" s="44"/>
      <c r="N1931" s="1"/>
      <c r="O1931"/>
      <c r="P1931"/>
      <c r="Q1931" s="44"/>
      <c r="R1931" s="1"/>
      <c r="S1931"/>
      <c r="T1931"/>
    </row>
    <row r="1932" spans="1:20" ht="14.4" x14ac:dyDescent="0.3">
      <c r="A1932">
        <v>1923</v>
      </c>
      <c r="B1932" s="1">
        <v>44209</v>
      </c>
      <c r="C1932" t="s">
        <v>515</v>
      </c>
      <c r="D1932" t="s">
        <v>547</v>
      </c>
      <c r="E1932" t="s">
        <v>97</v>
      </c>
      <c r="F1932" t="s">
        <v>85</v>
      </c>
      <c r="G1932" s="45">
        <v>1.27</v>
      </c>
      <c r="H1932" s="196">
        <v>7</v>
      </c>
      <c r="I1932" s="196">
        <v>7</v>
      </c>
      <c r="J1932" s="196">
        <v>1.89</v>
      </c>
      <c r="K1932" s="196">
        <v>463.67</v>
      </c>
      <c r="L1932" t="s">
        <v>79</v>
      </c>
      <c r="M1932" s="44"/>
      <c r="N1932" s="1"/>
      <c r="O1932"/>
      <c r="P1932"/>
      <c r="Q1932" s="44"/>
      <c r="R1932" s="1"/>
      <c r="S1932"/>
      <c r="T1932"/>
    </row>
    <row r="1933" spans="1:20" ht="14.4" x14ac:dyDescent="0.3">
      <c r="A1933">
        <v>1924</v>
      </c>
      <c r="B1933" s="1">
        <v>44209</v>
      </c>
      <c r="C1933" t="s">
        <v>515</v>
      </c>
      <c r="D1933" t="s">
        <v>547</v>
      </c>
      <c r="E1933" t="s">
        <v>98</v>
      </c>
      <c r="F1933" t="s">
        <v>93</v>
      </c>
      <c r="G1933" s="45">
        <v>1.1000000000000001</v>
      </c>
      <c r="H1933" s="196">
        <v>22.82</v>
      </c>
      <c r="I1933" s="196">
        <v>2.2799999999999998</v>
      </c>
      <c r="J1933" s="196">
        <v>-2.2799999999999998</v>
      </c>
      <c r="K1933" s="196">
        <v>461.39</v>
      </c>
      <c r="L1933" t="s">
        <v>79</v>
      </c>
      <c r="M1933" s="44"/>
      <c r="N1933" s="1"/>
      <c r="O1933"/>
      <c r="P1933"/>
      <c r="Q1933" s="44"/>
      <c r="R1933" s="1"/>
      <c r="S1933"/>
      <c r="T1933"/>
    </row>
    <row r="1934" spans="1:20" ht="14.4" x14ac:dyDescent="0.3">
      <c r="A1934">
        <v>1925</v>
      </c>
      <c r="B1934" s="1">
        <v>44209</v>
      </c>
      <c r="C1934" t="s">
        <v>515</v>
      </c>
      <c r="D1934" t="s">
        <v>547</v>
      </c>
      <c r="E1934" t="s">
        <v>97</v>
      </c>
      <c r="F1934" t="s">
        <v>85</v>
      </c>
      <c r="G1934" s="45">
        <v>1.21</v>
      </c>
      <c r="H1934" s="196">
        <v>7</v>
      </c>
      <c r="I1934" s="196">
        <v>7</v>
      </c>
      <c r="J1934" s="196">
        <v>1.2</v>
      </c>
      <c r="K1934" s="196">
        <v>462.59</v>
      </c>
      <c r="L1934" t="s">
        <v>79</v>
      </c>
      <c r="M1934" s="44"/>
      <c r="N1934" s="1"/>
      <c r="O1934"/>
      <c r="P1934"/>
      <c r="Q1934" s="44"/>
      <c r="R1934" s="1"/>
      <c r="S1934"/>
      <c r="T1934"/>
    </row>
    <row r="1935" spans="1:20" ht="14.4" x14ac:dyDescent="0.3">
      <c r="A1935">
        <v>1926</v>
      </c>
      <c r="B1935" s="1">
        <v>44209</v>
      </c>
      <c r="C1935" t="s">
        <v>515</v>
      </c>
      <c r="D1935" t="s">
        <v>547</v>
      </c>
      <c r="E1935" t="s">
        <v>119</v>
      </c>
      <c r="F1935" t="s">
        <v>85</v>
      </c>
      <c r="G1935" s="45">
        <v>1.02</v>
      </c>
      <c r="H1935" s="196">
        <v>7</v>
      </c>
      <c r="I1935" s="196">
        <v>7</v>
      </c>
      <c r="J1935" s="196">
        <v>0.14000000000000001</v>
      </c>
      <c r="K1935" s="196">
        <v>462.73</v>
      </c>
      <c r="L1935" t="s">
        <v>111</v>
      </c>
      <c r="M1935" s="44"/>
      <c r="N1935" s="1"/>
      <c r="O1935"/>
      <c r="P1935"/>
      <c r="Q1935" s="44"/>
      <c r="R1935" s="1"/>
      <c r="S1935"/>
      <c r="T1935"/>
    </row>
    <row r="1936" spans="1:20" ht="14.4" x14ac:dyDescent="0.3">
      <c r="A1936">
        <v>1927</v>
      </c>
      <c r="B1936" s="1">
        <v>44209</v>
      </c>
      <c r="C1936" t="s">
        <v>515</v>
      </c>
      <c r="D1936" t="s">
        <v>547</v>
      </c>
      <c r="E1936" t="s">
        <v>119</v>
      </c>
      <c r="F1936" t="s">
        <v>85</v>
      </c>
      <c r="G1936" s="45">
        <v>1.01</v>
      </c>
      <c r="H1936" s="196">
        <v>7</v>
      </c>
      <c r="I1936" s="196">
        <v>7</v>
      </c>
      <c r="J1936" s="196">
        <v>0.06</v>
      </c>
      <c r="K1936" s="196">
        <v>462.79</v>
      </c>
      <c r="L1936" t="s">
        <v>111</v>
      </c>
      <c r="M1936" s="44"/>
      <c r="N1936" s="1"/>
      <c r="O1936"/>
      <c r="P1936"/>
      <c r="Q1936" s="44"/>
      <c r="R1936" s="1"/>
      <c r="S1936"/>
      <c r="T1936"/>
    </row>
    <row r="1937" spans="1:20" ht="14.4" x14ac:dyDescent="0.3">
      <c r="A1937">
        <v>1928</v>
      </c>
      <c r="B1937" s="1">
        <v>44209</v>
      </c>
      <c r="C1937" t="s">
        <v>515</v>
      </c>
      <c r="D1937" t="s">
        <v>547</v>
      </c>
      <c r="E1937" t="s">
        <v>382</v>
      </c>
      <c r="F1937" t="s">
        <v>93</v>
      </c>
      <c r="G1937" s="45">
        <v>2</v>
      </c>
      <c r="H1937" s="196">
        <v>8.82</v>
      </c>
      <c r="I1937" s="196">
        <v>8.82</v>
      </c>
      <c r="J1937" s="196">
        <v>8.82</v>
      </c>
      <c r="K1937" s="196">
        <v>471.61</v>
      </c>
      <c r="L1937" t="s">
        <v>77</v>
      </c>
      <c r="M1937" s="44"/>
      <c r="N1937" s="1"/>
      <c r="O1937"/>
      <c r="P1937"/>
      <c r="Q1937" s="44"/>
      <c r="R1937" s="1"/>
      <c r="S1937"/>
      <c r="T1937"/>
    </row>
    <row r="1938" spans="1:20" ht="14.4" x14ac:dyDescent="0.3">
      <c r="A1938">
        <v>1929</v>
      </c>
      <c r="B1938" s="1">
        <v>44209</v>
      </c>
      <c r="C1938" t="s">
        <v>515</v>
      </c>
      <c r="D1938" t="s">
        <v>547</v>
      </c>
      <c r="E1938" t="s">
        <v>126</v>
      </c>
      <c r="F1938" t="s">
        <v>85</v>
      </c>
      <c r="G1938" s="45">
        <v>2.52</v>
      </c>
      <c r="H1938" s="196">
        <v>7</v>
      </c>
      <c r="I1938" s="196">
        <v>7</v>
      </c>
      <c r="J1938" s="196">
        <v>-7.07</v>
      </c>
      <c r="K1938" s="196">
        <v>464.54</v>
      </c>
      <c r="L1938" t="s">
        <v>77</v>
      </c>
      <c r="M1938" s="44"/>
      <c r="N1938" s="1"/>
      <c r="O1938"/>
      <c r="P1938"/>
      <c r="Q1938" s="44"/>
      <c r="R1938" s="1"/>
      <c r="S1938"/>
      <c r="T1938"/>
    </row>
    <row r="1939" spans="1:20" ht="14.4" x14ac:dyDescent="0.3">
      <c r="A1939">
        <v>1930</v>
      </c>
      <c r="B1939" s="1">
        <v>44209</v>
      </c>
      <c r="C1939" t="s">
        <v>488</v>
      </c>
      <c r="D1939" t="s">
        <v>548</v>
      </c>
      <c r="E1939" t="s">
        <v>95</v>
      </c>
      <c r="F1939" t="s">
        <v>85</v>
      </c>
      <c r="G1939" s="45">
        <v>1.1399999999999999</v>
      </c>
      <c r="H1939" s="196">
        <v>10</v>
      </c>
      <c r="I1939" s="196">
        <v>10</v>
      </c>
      <c r="J1939" s="196">
        <v>1.34</v>
      </c>
      <c r="K1939" s="196">
        <v>465.88</v>
      </c>
      <c r="L1939" t="s">
        <v>60</v>
      </c>
      <c r="M1939" s="44"/>
      <c r="N1939" s="1"/>
      <c r="O1939"/>
      <c r="P1939"/>
      <c r="Q1939" s="44"/>
      <c r="R1939" s="1"/>
      <c r="S1939"/>
      <c r="T1939"/>
    </row>
    <row r="1940" spans="1:20" ht="14.4" x14ac:dyDescent="0.3">
      <c r="A1940">
        <v>1931</v>
      </c>
      <c r="B1940" s="1">
        <v>44209</v>
      </c>
      <c r="C1940" t="s">
        <v>488</v>
      </c>
      <c r="D1940" t="s">
        <v>548</v>
      </c>
      <c r="E1940" t="s">
        <v>96</v>
      </c>
      <c r="F1940" t="s">
        <v>85</v>
      </c>
      <c r="G1940" s="45">
        <v>1.1100000000000001</v>
      </c>
      <c r="H1940" s="196">
        <v>20</v>
      </c>
      <c r="I1940" s="196">
        <v>20</v>
      </c>
      <c r="J1940" s="196">
        <v>2.11</v>
      </c>
      <c r="K1940" s="196">
        <v>467.99</v>
      </c>
      <c r="L1940" t="s">
        <v>73</v>
      </c>
      <c r="M1940" s="44"/>
      <c r="N1940" s="1"/>
      <c r="O1940"/>
      <c r="P1940"/>
      <c r="Q1940" s="44"/>
      <c r="R1940" s="1"/>
      <c r="S1940"/>
      <c r="T1940"/>
    </row>
    <row r="1941" spans="1:20" ht="14.4" x14ac:dyDescent="0.3">
      <c r="A1941">
        <v>1932</v>
      </c>
      <c r="B1941" s="1">
        <v>44209</v>
      </c>
      <c r="C1941" t="s">
        <v>488</v>
      </c>
      <c r="D1941" t="s">
        <v>548</v>
      </c>
      <c r="E1941" t="s">
        <v>126</v>
      </c>
      <c r="F1941" t="s">
        <v>85</v>
      </c>
      <c r="G1941" s="45">
        <v>1.38</v>
      </c>
      <c r="H1941" s="196">
        <v>10</v>
      </c>
      <c r="I1941" s="196">
        <v>10</v>
      </c>
      <c r="J1941" s="196">
        <v>3.65</v>
      </c>
      <c r="K1941" s="196">
        <v>471.64</v>
      </c>
      <c r="L1941" t="s">
        <v>77</v>
      </c>
      <c r="M1941" s="44"/>
      <c r="N1941" s="1"/>
      <c r="O1941"/>
      <c r="P1941"/>
      <c r="Q1941" s="44"/>
      <c r="R1941" s="1"/>
      <c r="S1941"/>
      <c r="T1941"/>
    </row>
    <row r="1942" spans="1:20" ht="14.4" x14ac:dyDescent="0.3">
      <c r="A1942">
        <v>1933</v>
      </c>
      <c r="B1942" s="1">
        <v>44209</v>
      </c>
      <c r="C1942" t="s">
        <v>488</v>
      </c>
      <c r="D1942" t="s">
        <v>548</v>
      </c>
      <c r="E1942" t="s">
        <v>119</v>
      </c>
      <c r="F1942" t="s">
        <v>85</v>
      </c>
      <c r="G1942" s="45">
        <v>1.0900000000000001</v>
      </c>
      <c r="H1942" s="196">
        <v>7</v>
      </c>
      <c r="I1942" s="196">
        <v>7</v>
      </c>
      <c r="J1942" s="196">
        <v>0.63</v>
      </c>
      <c r="K1942" s="196">
        <v>472.27</v>
      </c>
      <c r="L1942" t="s">
        <v>111</v>
      </c>
      <c r="M1942" s="44"/>
      <c r="N1942" s="1"/>
      <c r="O1942"/>
      <c r="P1942"/>
      <c r="Q1942" s="44"/>
      <c r="R1942" s="1"/>
      <c r="S1942"/>
      <c r="T1942"/>
    </row>
    <row r="1943" spans="1:20" ht="14.4" x14ac:dyDescent="0.3">
      <c r="A1943">
        <v>1934</v>
      </c>
      <c r="B1943" s="1">
        <v>44209</v>
      </c>
      <c r="C1943" t="s">
        <v>488</v>
      </c>
      <c r="D1943" t="s">
        <v>548</v>
      </c>
      <c r="E1943" t="s">
        <v>114</v>
      </c>
      <c r="F1943" t="s">
        <v>93</v>
      </c>
      <c r="G1943" s="45">
        <v>1.05</v>
      </c>
      <c r="H1943" s="196">
        <v>40</v>
      </c>
      <c r="I1943" s="196">
        <v>2</v>
      </c>
      <c r="J1943" s="196">
        <v>-2</v>
      </c>
      <c r="K1943" s="196">
        <v>470.27</v>
      </c>
      <c r="L1943" t="s">
        <v>111</v>
      </c>
      <c r="M1943" s="44"/>
      <c r="N1943" s="1"/>
      <c r="O1943"/>
      <c r="P1943"/>
      <c r="Q1943" s="44"/>
      <c r="R1943" s="1"/>
      <c r="S1943"/>
      <c r="T1943"/>
    </row>
    <row r="1944" spans="1:20" ht="14.4" x14ac:dyDescent="0.3">
      <c r="A1944">
        <v>1935</v>
      </c>
      <c r="B1944" s="1">
        <v>44209</v>
      </c>
      <c r="C1944" t="s">
        <v>488</v>
      </c>
      <c r="D1944" t="s">
        <v>548</v>
      </c>
      <c r="E1944" t="s">
        <v>114</v>
      </c>
      <c r="F1944" t="s">
        <v>93</v>
      </c>
      <c r="G1944" s="45">
        <v>1.03</v>
      </c>
      <c r="H1944" s="196">
        <v>28.3</v>
      </c>
      <c r="I1944" s="196">
        <v>0.85</v>
      </c>
      <c r="J1944" s="196">
        <v>-0.85</v>
      </c>
      <c r="K1944" s="196">
        <v>469.42</v>
      </c>
      <c r="L1944" t="s">
        <v>111</v>
      </c>
      <c r="M1944" s="44"/>
      <c r="N1944" s="1"/>
      <c r="O1944"/>
      <c r="P1944"/>
      <c r="Q1944" s="44"/>
      <c r="R1944" s="1"/>
      <c r="S1944"/>
      <c r="T1944"/>
    </row>
    <row r="1945" spans="1:20" ht="14.4" x14ac:dyDescent="0.3">
      <c r="A1945">
        <v>1936</v>
      </c>
      <c r="B1945" s="1">
        <v>44209</v>
      </c>
      <c r="C1945" t="s">
        <v>488</v>
      </c>
      <c r="D1945" t="s">
        <v>548</v>
      </c>
      <c r="E1945" t="s">
        <v>119</v>
      </c>
      <c r="F1945" t="s">
        <v>85</v>
      </c>
      <c r="G1945" s="45">
        <v>1.05</v>
      </c>
      <c r="H1945" s="196">
        <v>50</v>
      </c>
      <c r="I1945" s="196">
        <v>50</v>
      </c>
      <c r="J1945" s="196">
        <v>2.5</v>
      </c>
      <c r="K1945" s="196">
        <v>471.92</v>
      </c>
      <c r="L1945" t="s">
        <v>111</v>
      </c>
      <c r="M1945" s="44"/>
      <c r="N1945" s="1"/>
      <c r="O1945"/>
      <c r="P1945"/>
      <c r="Q1945" s="44"/>
      <c r="R1945" s="1"/>
      <c r="S1945"/>
      <c r="T1945"/>
    </row>
    <row r="1946" spans="1:20" ht="14.4" x14ac:dyDescent="0.3">
      <c r="A1946">
        <v>1937</v>
      </c>
      <c r="B1946" s="1">
        <v>44209</v>
      </c>
      <c r="C1946" t="s">
        <v>488</v>
      </c>
      <c r="D1946" t="s">
        <v>548</v>
      </c>
      <c r="E1946" t="s">
        <v>119</v>
      </c>
      <c r="F1946" t="s">
        <v>85</v>
      </c>
      <c r="G1946" s="45">
        <v>1.04</v>
      </c>
      <c r="H1946" s="196">
        <v>11.25</v>
      </c>
      <c r="I1946" s="196">
        <v>11.25</v>
      </c>
      <c r="J1946" s="196">
        <v>0.42</v>
      </c>
      <c r="K1946" s="196">
        <v>472.34</v>
      </c>
      <c r="L1946" t="s">
        <v>111</v>
      </c>
      <c r="M1946" s="44"/>
      <c r="N1946" s="1"/>
      <c r="O1946"/>
      <c r="P1946"/>
      <c r="Q1946" s="44"/>
      <c r="R1946" s="1"/>
      <c r="S1946"/>
      <c r="T1946"/>
    </row>
    <row r="1947" spans="1:20" ht="14.4" x14ac:dyDescent="0.3">
      <c r="A1947">
        <v>1938</v>
      </c>
      <c r="B1947" s="1">
        <v>44209</v>
      </c>
      <c r="C1947" t="s">
        <v>488</v>
      </c>
      <c r="D1947" t="s">
        <v>548</v>
      </c>
      <c r="E1947" t="s">
        <v>562</v>
      </c>
      <c r="F1947" t="s">
        <v>85</v>
      </c>
      <c r="G1947" s="45">
        <v>1.04</v>
      </c>
      <c r="H1947" s="196">
        <v>7</v>
      </c>
      <c r="I1947" s="196">
        <v>7</v>
      </c>
      <c r="J1947" s="196">
        <v>0.27</v>
      </c>
      <c r="K1947" s="196">
        <v>472.61</v>
      </c>
      <c r="L1947" t="s">
        <v>67</v>
      </c>
      <c r="M1947" s="44"/>
      <c r="N1947" s="1"/>
      <c r="O1947"/>
      <c r="P1947"/>
      <c r="Q1947" s="44"/>
      <c r="R1947" s="1"/>
      <c r="S1947"/>
      <c r="T1947"/>
    </row>
    <row r="1948" spans="1:20" ht="14.4" x14ac:dyDescent="0.3">
      <c r="A1948">
        <v>1939</v>
      </c>
      <c r="B1948" s="1">
        <v>44209</v>
      </c>
      <c r="C1948" t="s">
        <v>195</v>
      </c>
      <c r="D1948" t="s">
        <v>549</v>
      </c>
      <c r="E1948" t="s">
        <v>99</v>
      </c>
      <c r="F1948" t="s">
        <v>85</v>
      </c>
      <c r="G1948" s="45">
        <v>1.34</v>
      </c>
      <c r="H1948" s="196">
        <v>7</v>
      </c>
      <c r="I1948" s="196">
        <v>7</v>
      </c>
      <c r="J1948" s="196">
        <v>2.2799999999999998</v>
      </c>
      <c r="K1948" s="196">
        <v>474.89</v>
      </c>
      <c r="L1948" t="s">
        <v>60</v>
      </c>
      <c r="M1948" s="44"/>
      <c r="N1948" s="1"/>
      <c r="O1948"/>
      <c r="P1948"/>
      <c r="Q1948" s="44"/>
      <c r="R1948" s="1"/>
      <c r="S1948"/>
      <c r="T1948"/>
    </row>
    <row r="1949" spans="1:20" ht="14.4" x14ac:dyDescent="0.3">
      <c r="A1949">
        <v>1940</v>
      </c>
      <c r="B1949" s="1">
        <v>44209</v>
      </c>
      <c r="C1949" t="s">
        <v>195</v>
      </c>
      <c r="D1949" t="s">
        <v>549</v>
      </c>
      <c r="E1949" t="s">
        <v>97</v>
      </c>
      <c r="F1949" t="s">
        <v>85</v>
      </c>
      <c r="G1949" s="45">
        <v>1.0900000000000001</v>
      </c>
      <c r="H1949" s="196">
        <v>7</v>
      </c>
      <c r="I1949" s="196">
        <v>7</v>
      </c>
      <c r="J1949" s="196">
        <v>0.63</v>
      </c>
      <c r="K1949" s="196">
        <v>475.52</v>
      </c>
      <c r="L1949" t="s">
        <v>79</v>
      </c>
      <c r="M1949" s="44"/>
      <c r="N1949" s="1"/>
      <c r="O1949"/>
      <c r="P1949"/>
      <c r="Q1949" s="44"/>
      <c r="R1949" s="1"/>
      <c r="S1949"/>
      <c r="T1949"/>
    </row>
    <row r="1950" spans="1:20" ht="14.4" x14ac:dyDescent="0.3">
      <c r="A1950">
        <v>1941</v>
      </c>
      <c r="B1950" s="1">
        <v>44209</v>
      </c>
      <c r="C1950" t="s">
        <v>195</v>
      </c>
      <c r="D1950" t="s">
        <v>549</v>
      </c>
      <c r="E1950" t="s">
        <v>98</v>
      </c>
      <c r="F1950" t="s">
        <v>93</v>
      </c>
      <c r="G1950" s="45">
        <v>1.04</v>
      </c>
      <c r="H1950" s="196">
        <v>7</v>
      </c>
      <c r="I1950" s="196">
        <v>0.28000000000000003</v>
      </c>
      <c r="J1950" s="196">
        <v>-0.28999999999999998</v>
      </c>
      <c r="K1950" s="196">
        <v>475.23</v>
      </c>
      <c r="L1950" t="s">
        <v>79</v>
      </c>
      <c r="M1950" s="44"/>
      <c r="N1950" s="1"/>
      <c r="O1950"/>
      <c r="P1950"/>
      <c r="Q1950" s="44"/>
      <c r="R1950" s="1"/>
      <c r="S1950"/>
      <c r="T1950"/>
    </row>
    <row r="1951" spans="1:20" ht="14.4" x14ac:dyDescent="0.3">
      <c r="A1951">
        <v>1942</v>
      </c>
      <c r="B1951" s="1">
        <v>44209</v>
      </c>
      <c r="C1951" t="s">
        <v>195</v>
      </c>
      <c r="D1951" t="s">
        <v>549</v>
      </c>
      <c r="E1951" t="s">
        <v>146</v>
      </c>
      <c r="F1951" t="s">
        <v>93</v>
      </c>
      <c r="G1951" s="45">
        <v>1.1000000000000001</v>
      </c>
      <c r="H1951" s="196">
        <v>7</v>
      </c>
      <c r="I1951" s="196">
        <v>0.7</v>
      </c>
      <c r="J1951" s="196">
        <v>-0.7</v>
      </c>
      <c r="K1951" s="196">
        <v>474.53</v>
      </c>
      <c r="L1951" t="s">
        <v>124</v>
      </c>
      <c r="M1951" s="44"/>
      <c r="N1951" s="1"/>
      <c r="O1951"/>
      <c r="P1951"/>
      <c r="Q1951" s="44"/>
      <c r="R1951" s="1"/>
      <c r="S1951"/>
      <c r="T1951"/>
    </row>
    <row r="1952" spans="1:20" ht="14.4" x14ac:dyDescent="0.3">
      <c r="A1952">
        <v>1943</v>
      </c>
      <c r="B1952" s="1">
        <v>44209</v>
      </c>
      <c r="C1952" t="s">
        <v>195</v>
      </c>
      <c r="D1952" t="s">
        <v>549</v>
      </c>
      <c r="E1952" t="s">
        <v>128</v>
      </c>
      <c r="F1952" t="s">
        <v>85</v>
      </c>
      <c r="G1952" s="45">
        <v>1.1299999999999999</v>
      </c>
      <c r="H1952" s="196">
        <v>7</v>
      </c>
      <c r="I1952" s="196">
        <v>7</v>
      </c>
      <c r="J1952" s="196">
        <v>0.9</v>
      </c>
      <c r="K1952" s="196">
        <v>475.43</v>
      </c>
      <c r="L1952" t="s">
        <v>124</v>
      </c>
      <c r="M1952" s="44"/>
      <c r="N1952" s="1"/>
      <c r="O1952"/>
      <c r="P1952"/>
      <c r="Q1952" s="44"/>
      <c r="R1952" s="1"/>
      <c r="S1952"/>
      <c r="T1952"/>
    </row>
    <row r="1953" spans="1:20" ht="14.4" x14ac:dyDescent="0.3">
      <c r="A1953">
        <v>1944</v>
      </c>
      <c r="B1953" s="1">
        <v>44209</v>
      </c>
      <c r="C1953" t="s">
        <v>195</v>
      </c>
      <c r="D1953" t="s">
        <v>549</v>
      </c>
      <c r="E1953" t="s">
        <v>377</v>
      </c>
      <c r="F1953" t="s">
        <v>85</v>
      </c>
      <c r="G1953" s="45">
        <v>1.1200000000000001</v>
      </c>
      <c r="H1953" s="196">
        <v>10</v>
      </c>
      <c r="I1953" s="196">
        <v>10</v>
      </c>
      <c r="J1953" s="196">
        <v>1.2</v>
      </c>
      <c r="K1953" s="196">
        <v>476.63</v>
      </c>
      <c r="L1953" t="s">
        <v>351</v>
      </c>
      <c r="M1953" s="44"/>
      <c r="N1953" s="1"/>
      <c r="O1953"/>
      <c r="P1953"/>
      <c r="Q1953" s="44"/>
      <c r="R1953" s="1"/>
      <c r="S1953"/>
      <c r="T1953"/>
    </row>
    <row r="1954" spans="1:20" ht="14.4" x14ac:dyDescent="0.3">
      <c r="A1954">
        <v>1945</v>
      </c>
      <c r="B1954" s="1">
        <v>44209</v>
      </c>
      <c r="C1954" t="s">
        <v>195</v>
      </c>
      <c r="D1954" t="s">
        <v>549</v>
      </c>
      <c r="E1954" t="s">
        <v>378</v>
      </c>
      <c r="F1954" t="s">
        <v>93</v>
      </c>
      <c r="G1954" s="45">
        <v>1.08</v>
      </c>
      <c r="H1954" s="196">
        <v>10</v>
      </c>
      <c r="I1954" s="196">
        <v>0.8</v>
      </c>
      <c r="J1954" s="196">
        <v>-0.82</v>
      </c>
      <c r="K1954" s="196">
        <v>475.81</v>
      </c>
      <c r="L1954" t="s">
        <v>351</v>
      </c>
      <c r="M1954" s="44"/>
      <c r="N1954" s="1"/>
      <c r="O1954"/>
      <c r="P1954"/>
      <c r="Q1954" s="44"/>
      <c r="R1954" s="1"/>
      <c r="S1954"/>
      <c r="T1954"/>
    </row>
    <row r="1955" spans="1:20" ht="14.4" x14ac:dyDescent="0.3">
      <c r="A1955">
        <v>1946</v>
      </c>
      <c r="B1955" s="1">
        <v>44209</v>
      </c>
      <c r="C1955" t="s">
        <v>195</v>
      </c>
      <c r="D1955" t="s">
        <v>549</v>
      </c>
      <c r="E1955" t="s">
        <v>126</v>
      </c>
      <c r="F1955" t="s">
        <v>85</v>
      </c>
      <c r="G1955" s="45">
        <v>1.17</v>
      </c>
      <c r="H1955" s="196">
        <v>7</v>
      </c>
      <c r="I1955" s="196">
        <v>7</v>
      </c>
      <c r="J1955" s="196">
        <v>-7</v>
      </c>
      <c r="K1955" s="196">
        <v>468.81</v>
      </c>
      <c r="L1955" t="s">
        <v>77</v>
      </c>
      <c r="M1955" s="44"/>
      <c r="N1955" s="1"/>
      <c r="O1955"/>
      <c r="P1955"/>
      <c r="Q1955" s="44"/>
      <c r="R1955" s="1"/>
      <c r="S1955"/>
      <c r="T1955"/>
    </row>
    <row r="1956" spans="1:20" ht="14.4" x14ac:dyDescent="0.3">
      <c r="A1956">
        <v>1947</v>
      </c>
      <c r="B1956" s="1">
        <v>44209</v>
      </c>
      <c r="C1956" t="s">
        <v>195</v>
      </c>
      <c r="D1956" t="s">
        <v>549</v>
      </c>
      <c r="E1956" t="s">
        <v>126</v>
      </c>
      <c r="F1956" t="s">
        <v>85</v>
      </c>
      <c r="G1956" s="45">
        <v>1.22</v>
      </c>
      <c r="H1956" s="196">
        <v>7</v>
      </c>
      <c r="I1956" s="196">
        <v>7</v>
      </c>
      <c r="J1956" s="196">
        <v>-7</v>
      </c>
      <c r="K1956" s="196">
        <v>461.81</v>
      </c>
      <c r="L1956" t="s">
        <v>77</v>
      </c>
      <c r="M1956" s="44"/>
      <c r="N1956" s="1"/>
      <c r="O1956"/>
      <c r="P1956"/>
      <c r="Q1956" s="44"/>
      <c r="R1956" s="1"/>
      <c r="S1956"/>
      <c r="T1956"/>
    </row>
    <row r="1957" spans="1:20" ht="14.4" x14ac:dyDescent="0.3">
      <c r="A1957">
        <v>1948</v>
      </c>
      <c r="B1957" s="1">
        <v>44209</v>
      </c>
      <c r="C1957" t="s">
        <v>195</v>
      </c>
      <c r="D1957" t="s">
        <v>549</v>
      </c>
      <c r="E1957" t="s">
        <v>382</v>
      </c>
      <c r="F1957" t="s">
        <v>93</v>
      </c>
      <c r="G1957" s="45">
        <v>1.0900000000000001</v>
      </c>
      <c r="H1957" s="196">
        <v>7.83</v>
      </c>
      <c r="I1957" s="196">
        <v>0.7</v>
      </c>
      <c r="J1957" s="196">
        <v>7.83</v>
      </c>
      <c r="K1957" s="196">
        <v>469.64</v>
      </c>
      <c r="L1957" t="s">
        <v>77</v>
      </c>
      <c r="M1957" s="44"/>
      <c r="N1957" s="1"/>
      <c r="O1957"/>
      <c r="P1957"/>
      <c r="Q1957" s="44"/>
      <c r="R1957" s="1"/>
      <c r="S1957"/>
      <c r="T1957"/>
    </row>
    <row r="1958" spans="1:20" ht="14.4" x14ac:dyDescent="0.3">
      <c r="A1958">
        <v>1949</v>
      </c>
      <c r="B1958" s="1">
        <v>44209</v>
      </c>
      <c r="C1958" t="s">
        <v>539</v>
      </c>
      <c r="D1958" t="s">
        <v>550</v>
      </c>
      <c r="E1958" t="s">
        <v>119</v>
      </c>
      <c r="F1958" t="s">
        <v>85</v>
      </c>
      <c r="G1958" s="45">
        <v>1.03</v>
      </c>
      <c r="H1958" s="196">
        <v>7</v>
      </c>
      <c r="I1958" s="196">
        <v>7</v>
      </c>
      <c r="J1958" s="196">
        <v>0.21</v>
      </c>
      <c r="K1958" s="196">
        <v>469.85</v>
      </c>
      <c r="L1958" t="s">
        <v>111</v>
      </c>
      <c r="M1958" s="44"/>
      <c r="N1958" s="1"/>
      <c r="O1958"/>
      <c r="P1958"/>
      <c r="Q1958" s="44"/>
      <c r="R1958" s="1"/>
      <c r="S1958"/>
      <c r="T1958"/>
    </row>
    <row r="1959" spans="1:20" ht="14.4" x14ac:dyDescent="0.3">
      <c r="A1959">
        <v>1950</v>
      </c>
      <c r="B1959" s="1">
        <v>44209</v>
      </c>
      <c r="C1959" t="s">
        <v>539</v>
      </c>
      <c r="D1959" t="s">
        <v>550</v>
      </c>
      <c r="E1959" t="s">
        <v>96</v>
      </c>
      <c r="F1959" t="s">
        <v>85</v>
      </c>
      <c r="G1959" s="45">
        <v>1.28</v>
      </c>
      <c r="H1959" s="196">
        <v>7</v>
      </c>
      <c r="I1959" s="196">
        <v>7</v>
      </c>
      <c r="J1959" s="196">
        <v>1.88</v>
      </c>
      <c r="K1959" s="196">
        <v>471.73</v>
      </c>
      <c r="L1959" t="s">
        <v>73</v>
      </c>
      <c r="M1959" s="44"/>
      <c r="N1959" s="1"/>
      <c r="O1959"/>
      <c r="P1959"/>
      <c r="Q1959" s="44"/>
      <c r="R1959" s="1"/>
      <c r="S1959"/>
      <c r="T1959"/>
    </row>
    <row r="1960" spans="1:20" ht="14.4" x14ac:dyDescent="0.3">
      <c r="A1960">
        <v>1951</v>
      </c>
      <c r="B1960" s="1">
        <v>44209</v>
      </c>
      <c r="C1960" t="s">
        <v>539</v>
      </c>
      <c r="D1960" t="s">
        <v>550</v>
      </c>
      <c r="E1960" t="s">
        <v>97</v>
      </c>
      <c r="F1960" t="s">
        <v>85</v>
      </c>
      <c r="G1960" s="45">
        <v>1.1000000000000001</v>
      </c>
      <c r="H1960" s="196">
        <v>50</v>
      </c>
      <c r="I1960" s="196">
        <v>50</v>
      </c>
      <c r="J1960" s="196">
        <v>5</v>
      </c>
      <c r="K1960" s="196">
        <v>476.73</v>
      </c>
      <c r="L1960" t="s">
        <v>79</v>
      </c>
      <c r="M1960" s="44"/>
      <c r="N1960" s="1"/>
      <c r="O1960"/>
      <c r="P1960"/>
      <c r="Q1960" s="44"/>
      <c r="R1960" s="1"/>
      <c r="S1960"/>
      <c r="T1960"/>
    </row>
    <row r="1961" spans="1:20" ht="14.4" x14ac:dyDescent="0.3">
      <c r="A1961">
        <v>1952</v>
      </c>
      <c r="B1961" s="1">
        <v>44209</v>
      </c>
      <c r="C1961" t="s">
        <v>539</v>
      </c>
      <c r="D1961" t="s">
        <v>550</v>
      </c>
      <c r="E1961" t="s">
        <v>97</v>
      </c>
      <c r="F1961" t="s">
        <v>85</v>
      </c>
      <c r="G1961" s="45">
        <v>1.08</v>
      </c>
      <c r="H1961" s="196">
        <v>8</v>
      </c>
      <c r="I1961" s="196">
        <v>8</v>
      </c>
      <c r="J1961" s="196">
        <v>0.64</v>
      </c>
      <c r="K1961" s="196">
        <v>477.37</v>
      </c>
      <c r="L1961" t="s">
        <v>79</v>
      </c>
      <c r="M1961" s="44"/>
      <c r="N1961" s="1"/>
      <c r="O1961"/>
      <c r="P1961"/>
      <c r="Q1961" s="44"/>
      <c r="R1961" s="1"/>
      <c r="S1961"/>
      <c r="T1961"/>
    </row>
    <row r="1962" spans="1:20" ht="14.4" x14ac:dyDescent="0.3">
      <c r="A1962">
        <v>1953</v>
      </c>
      <c r="B1962" s="1">
        <v>44209</v>
      </c>
      <c r="C1962" t="s">
        <v>539</v>
      </c>
      <c r="D1962" t="s">
        <v>550</v>
      </c>
      <c r="E1962" t="s">
        <v>98</v>
      </c>
      <c r="F1962" t="s">
        <v>93</v>
      </c>
      <c r="G1962" s="45">
        <v>1.04</v>
      </c>
      <c r="H1962" s="196">
        <v>32</v>
      </c>
      <c r="I1962" s="196">
        <v>1.28</v>
      </c>
      <c r="J1962" s="196">
        <v>-1.28</v>
      </c>
      <c r="K1962" s="196">
        <v>476.09</v>
      </c>
      <c r="L1962" t="s">
        <v>79</v>
      </c>
      <c r="M1962" s="44"/>
      <c r="N1962" s="1"/>
      <c r="O1962"/>
      <c r="P1962"/>
      <c r="Q1962" s="44"/>
      <c r="R1962" s="1"/>
      <c r="S1962"/>
      <c r="T1962"/>
    </row>
    <row r="1963" spans="1:20" ht="14.4" x14ac:dyDescent="0.3">
      <c r="A1963">
        <v>1954</v>
      </c>
      <c r="B1963" s="1">
        <v>44209</v>
      </c>
      <c r="C1963" t="s">
        <v>539</v>
      </c>
      <c r="D1963" t="s">
        <v>550</v>
      </c>
      <c r="E1963" t="s">
        <v>98</v>
      </c>
      <c r="F1963" t="s">
        <v>93</v>
      </c>
      <c r="G1963" s="45">
        <v>1.06</v>
      </c>
      <c r="H1963" s="196">
        <v>50</v>
      </c>
      <c r="I1963" s="196">
        <v>3</v>
      </c>
      <c r="J1963" s="196">
        <v>-3</v>
      </c>
      <c r="K1963" s="196">
        <v>473.09</v>
      </c>
      <c r="L1963" t="s">
        <v>79</v>
      </c>
      <c r="M1963" s="44"/>
      <c r="N1963" s="1"/>
      <c r="O1963"/>
      <c r="P1963"/>
      <c r="Q1963" s="44"/>
      <c r="R1963" s="1"/>
      <c r="S1963"/>
      <c r="T1963"/>
    </row>
    <row r="1964" spans="1:20" ht="14.4" x14ac:dyDescent="0.3">
      <c r="A1964">
        <v>1955</v>
      </c>
      <c r="B1964" s="1">
        <v>44209</v>
      </c>
      <c r="C1964" t="s">
        <v>539</v>
      </c>
      <c r="D1964" t="s">
        <v>550</v>
      </c>
      <c r="E1964" t="s">
        <v>97</v>
      </c>
      <c r="F1964" t="s">
        <v>85</v>
      </c>
      <c r="G1964" s="45">
        <v>1.0900000000000001</v>
      </c>
      <c r="H1964" s="196">
        <v>10</v>
      </c>
      <c r="I1964" s="196">
        <v>10</v>
      </c>
      <c r="J1964" s="196">
        <v>0.9</v>
      </c>
      <c r="K1964" s="196">
        <v>473.99</v>
      </c>
      <c r="L1964" t="s">
        <v>79</v>
      </c>
      <c r="M1964" s="44"/>
      <c r="N1964" s="1"/>
      <c r="O1964"/>
      <c r="P1964"/>
      <c r="Q1964" s="44"/>
      <c r="R1964" s="1"/>
      <c r="S1964"/>
      <c r="T1964"/>
    </row>
    <row r="1965" spans="1:20" ht="14.4" x14ac:dyDescent="0.3">
      <c r="A1965">
        <v>1956</v>
      </c>
      <c r="B1965" s="1">
        <v>44209</v>
      </c>
      <c r="C1965" t="s">
        <v>539</v>
      </c>
      <c r="D1965" t="s">
        <v>550</v>
      </c>
      <c r="E1965" t="s">
        <v>97</v>
      </c>
      <c r="F1965" t="s">
        <v>85</v>
      </c>
      <c r="G1965" s="45">
        <v>1.08</v>
      </c>
      <c r="H1965" s="196">
        <v>7</v>
      </c>
      <c r="I1965" s="196">
        <v>7</v>
      </c>
      <c r="J1965" s="196">
        <v>0.56000000000000005</v>
      </c>
      <c r="K1965" s="196">
        <v>474.55</v>
      </c>
      <c r="L1965" t="s">
        <v>79</v>
      </c>
      <c r="M1965" s="44"/>
      <c r="N1965" s="1"/>
      <c r="O1965"/>
      <c r="P1965"/>
      <c r="Q1965" s="44"/>
      <c r="R1965" s="1"/>
      <c r="S1965"/>
      <c r="T1965"/>
    </row>
    <row r="1966" spans="1:20" ht="14.4" x14ac:dyDescent="0.3">
      <c r="A1966">
        <v>1957</v>
      </c>
      <c r="B1966" s="1">
        <v>44209</v>
      </c>
      <c r="C1966" t="s">
        <v>539</v>
      </c>
      <c r="D1966" t="s">
        <v>550</v>
      </c>
      <c r="E1966" t="s">
        <v>97</v>
      </c>
      <c r="F1966" t="s">
        <v>85</v>
      </c>
      <c r="G1966" s="45">
        <v>1.05</v>
      </c>
      <c r="H1966" s="196">
        <v>7</v>
      </c>
      <c r="I1966" s="196">
        <v>7</v>
      </c>
      <c r="J1966" s="196">
        <v>0.22</v>
      </c>
      <c r="K1966" s="196">
        <v>474.77</v>
      </c>
      <c r="L1966" t="s">
        <v>79</v>
      </c>
      <c r="M1966" s="44"/>
      <c r="N1966" s="1"/>
      <c r="O1966"/>
      <c r="P1966"/>
      <c r="Q1966" s="44"/>
      <c r="R1966" s="1"/>
      <c r="S1966"/>
      <c r="T1966"/>
    </row>
    <row r="1967" spans="1:20" ht="14.4" x14ac:dyDescent="0.3">
      <c r="A1967">
        <v>1958</v>
      </c>
      <c r="B1967" s="1">
        <v>44209</v>
      </c>
      <c r="C1967" t="s">
        <v>539</v>
      </c>
      <c r="D1967" t="s">
        <v>550</v>
      </c>
      <c r="E1967" t="s">
        <v>145</v>
      </c>
      <c r="F1967" t="s">
        <v>85</v>
      </c>
      <c r="G1967" s="45">
        <v>1.04</v>
      </c>
      <c r="H1967" s="196">
        <v>10</v>
      </c>
      <c r="I1967" s="196">
        <v>10</v>
      </c>
      <c r="J1967" s="196">
        <v>0.38</v>
      </c>
      <c r="K1967" s="196">
        <v>475.15</v>
      </c>
      <c r="L1967" t="s">
        <v>57</v>
      </c>
      <c r="M1967" s="44"/>
      <c r="N1967" s="1"/>
      <c r="O1967"/>
      <c r="P1967"/>
      <c r="Q1967" s="44"/>
      <c r="R1967" s="1"/>
      <c r="S1967"/>
      <c r="T1967"/>
    </row>
    <row r="1968" spans="1:20" ht="14.4" x14ac:dyDescent="0.3">
      <c r="A1968">
        <v>1959</v>
      </c>
      <c r="B1968" s="1">
        <v>44209</v>
      </c>
      <c r="C1968" t="s">
        <v>539</v>
      </c>
      <c r="D1968" t="s">
        <v>550</v>
      </c>
      <c r="E1968" t="s">
        <v>436</v>
      </c>
      <c r="F1968" t="s">
        <v>93</v>
      </c>
      <c r="G1968" s="45">
        <v>2.2799999999999998</v>
      </c>
      <c r="H1968" s="196">
        <v>7.69</v>
      </c>
      <c r="I1968" s="196">
        <v>9.84</v>
      </c>
      <c r="J1968" s="196">
        <v>-9.84</v>
      </c>
      <c r="K1968" s="196">
        <v>465.31</v>
      </c>
      <c r="L1968" t="s">
        <v>67</v>
      </c>
      <c r="M1968" s="44"/>
      <c r="N1968" s="1"/>
      <c r="O1968"/>
      <c r="P1968"/>
      <c r="Q1968" s="44"/>
      <c r="R1968" s="1"/>
      <c r="S1968"/>
      <c r="T1968"/>
    </row>
    <row r="1969" spans="1:20" ht="14.4" x14ac:dyDescent="0.3">
      <c r="A1969">
        <v>1960</v>
      </c>
      <c r="B1969" s="1">
        <v>44209</v>
      </c>
      <c r="C1969" t="s">
        <v>539</v>
      </c>
      <c r="D1969" t="s">
        <v>550</v>
      </c>
      <c r="E1969" t="s">
        <v>95</v>
      </c>
      <c r="F1969" t="s">
        <v>85</v>
      </c>
      <c r="G1969" s="45">
        <v>1.8</v>
      </c>
      <c r="H1969" s="196">
        <v>7</v>
      </c>
      <c r="I1969" s="196">
        <v>7</v>
      </c>
      <c r="J1969" s="196">
        <v>5.6</v>
      </c>
      <c r="K1969" s="196">
        <v>470.91</v>
      </c>
      <c r="L1969" t="s">
        <v>75</v>
      </c>
      <c r="M1969" s="44"/>
      <c r="N1969" s="1"/>
      <c r="O1969"/>
      <c r="P1969"/>
      <c r="Q1969" s="44"/>
      <c r="R1969" s="1"/>
      <c r="S1969"/>
      <c r="T1969"/>
    </row>
    <row r="1970" spans="1:20" ht="14.4" x14ac:dyDescent="0.3">
      <c r="A1970">
        <v>1961</v>
      </c>
      <c r="B1970" s="1">
        <v>44209</v>
      </c>
      <c r="C1970" t="s">
        <v>539</v>
      </c>
      <c r="D1970" t="s">
        <v>550</v>
      </c>
      <c r="E1970" t="s">
        <v>112</v>
      </c>
      <c r="F1970" t="s">
        <v>93</v>
      </c>
      <c r="G1970" s="45">
        <v>1.76</v>
      </c>
      <c r="H1970" s="196">
        <v>7.2</v>
      </c>
      <c r="I1970" s="196">
        <v>5.47</v>
      </c>
      <c r="J1970" s="196">
        <v>-5.48</v>
      </c>
      <c r="K1970" s="196">
        <v>465.43</v>
      </c>
      <c r="L1970" t="s">
        <v>75</v>
      </c>
      <c r="M1970" s="44"/>
      <c r="N1970" s="1"/>
      <c r="O1970"/>
      <c r="P1970"/>
      <c r="Q1970" s="44"/>
      <c r="R1970" s="1"/>
      <c r="S1970"/>
      <c r="T1970"/>
    </row>
    <row r="1971" spans="1:20" ht="14.4" x14ac:dyDescent="0.3">
      <c r="A1971">
        <v>1962</v>
      </c>
      <c r="B1971" s="1">
        <v>44209</v>
      </c>
      <c r="C1971" t="s">
        <v>539</v>
      </c>
      <c r="D1971" t="s">
        <v>550</v>
      </c>
      <c r="E1971" t="s">
        <v>113</v>
      </c>
      <c r="F1971" t="s">
        <v>85</v>
      </c>
      <c r="G1971" s="45">
        <v>1.28</v>
      </c>
      <c r="H1971" s="196">
        <v>7</v>
      </c>
      <c r="I1971" s="196">
        <v>7</v>
      </c>
      <c r="J1971" s="196">
        <v>1.96</v>
      </c>
      <c r="K1971" s="196">
        <v>467.39</v>
      </c>
      <c r="L1971" t="s">
        <v>77</v>
      </c>
      <c r="M1971" s="44"/>
      <c r="N1971" s="1"/>
      <c r="O1971"/>
      <c r="P1971"/>
      <c r="Q1971" s="44"/>
      <c r="R1971" s="1"/>
      <c r="S1971"/>
      <c r="T1971"/>
    </row>
    <row r="1972" spans="1:20" ht="14.4" x14ac:dyDescent="0.3">
      <c r="A1972">
        <v>1963</v>
      </c>
      <c r="B1972" s="1">
        <v>44209</v>
      </c>
      <c r="C1972" t="s">
        <v>539</v>
      </c>
      <c r="D1972" t="s">
        <v>550</v>
      </c>
      <c r="E1972" t="s">
        <v>94</v>
      </c>
      <c r="F1972" t="s">
        <v>93</v>
      </c>
      <c r="G1972" s="45">
        <v>1.35</v>
      </c>
      <c r="H1972" s="196">
        <v>7.1</v>
      </c>
      <c r="I1972" s="196">
        <v>2.4900000000000002</v>
      </c>
      <c r="J1972" s="196">
        <v>-2.4900000000000002</v>
      </c>
      <c r="K1972" s="196">
        <v>464.9</v>
      </c>
      <c r="L1972" t="s">
        <v>77</v>
      </c>
      <c r="M1972" s="44"/>
      <c r="N1972" s="1"/>
      <c r="O1972"/>
      <c r="P1972"/>
      <c r="Q1972" s="44"/>
      <c r="R1972" s="1"/>
      <c r="S1972"/>
      <c r="T1972"/>
    </row>
    <row r="1973" spans="1:20" ht="14.4" x14ac:dyDescent="0.3">
      <c r="A1973">
        <v>1964</v>
      </c>
      <c r="B1973" s="1">
        <v>44209</v>
      </c>
      <c r="C1973" t="s">
        <v>539</v>
      </c>
      <c r="D1973" t="s">
        <v>550</v>
      </c>
      <c r="E1973" t="s">
        <v>113</v>
      </c>
      <c r="F1973" t="s">
        <v>85</v>
      </c>
      <c r="G1973" s="45">
        <v>1.1100000000000001</v>
      </c>
      <c r="H1973" s="196">
        <v>7</v>
      </c>
      <c r="I1973" s="196">
        <v>7</v>
      </c>
      <c r="J1973" s="196">
        <v>0.8</v>
      </c>
      <c r="K1973" s="196">
        <v>465.7</v>
      </c>
      <c r="L1973" t="s">
        <v>77</v>
      </c>
      <c r="M1973" s="44"/>
      <c r="N1973" s="1"/>
      <c r="O1973"/>
      <c r="P1973"/>
      <c r="Q1973" s="44"/>
      <c r="R1973" s="1"/>
      <c r="S1973"/>
      <c r="T1973"/>
    </row>
    <row r="1974" spans="1:20" ht="14.4" x14ac:dyDescent="0.3">
      <c r="A1974">
        <v>1965</v>
      </c>
      <c r="B1974" s="1">
        <v>44209</v>
      </c>
      <c r="C1974" t="s">
        <v>539</v>
      </c>
      <c r="D1974" t="s">
        <v>550</v>
      </c>
      <c r="E1974" t="s">
        <v>113</v>
      </c>
      <c r="F1974" t="s">
        <v>85</v>
      </c>
      <c r="G1974" s="45">
        <v>1.27</v>
      </c>
      <c r="H1974" s="196">
        <v>10</v>
      </c>
      <c r="I1974" s="196">
        <v>10</v>
      </c>
      <c r="J1974" s="196">
        <v>2.7</v>
      </c>
      <c r="K1974" s="196">
        <v>468.4</v>
      </c>
      <c r="L1974" t="s">
        <v>77</v>
      </c>
      <c r="M1974" s="44"/>
      <c r="N1974" s="1"/>
      <c r="O1974"/>
      <c r="P1974"/>
      <c r="Q1974" s="44"/>
      <c r="R1974" s="1"/>
      <c r="S1974"/>
      <c r="T1974"/>
    </row>
    <row r="1975" spans="1:20" ht="14.4" x14ac:dyDescent="0.3">
      <c r="A1975">
        <v>1966</v>
      </c>
      <c r="B1975" s="1">
        <v>44209</v>
      </c>
      <c r="C1975" t="s">
        <v>539</v>
      </c>
      <c r="D1975" t="s">
        <v>550</v>
      </c>
      <c r="E1975" t="s">
        <v>94</v>
      </c>
      <c r="F1975" t="s">
        <v>93</v>
      </c>
      <c r="G1975" s="45">
        <v>1.21</v>
      </c>
      <c r="H1975" s="196">
        <v>24</v>
      </c>
      <c r="I1975" s="196">
        <v>5.04</v>
      </c>
      <c r="J1975" s="196">
        <v>-5.04</v>
      </c>
      <c r="K1975" s="196">
        <v>463.36</v>
      </c>
      <c r="L1975" t="s">
        <v>77</v>
      </c>
      <c r="M1975" s="44"/>
      <c r="N1975" s="1"/>
      <c r="O1975"/>
      <c r="P1975"/>
      <c r="Q1975" s="44"/>
      <c r="R1975" s="1"/>
      <c r="S1975"/>
      <c r="T1975"/>
    </row>
    <row r="1976" spans="1:20" ht="14.4" x14ac:dyDescent="0.3">
      <c r="A1976">
        <v>1967</v>
      </c>
      <c r="B1976" s="1">
        <v>44209</v>
      </c>
      <c r="C1976" t="s">
        <v>539</v>
      </c>
      <c r="D1976" t="s">
        <v>550</v>
      </c>
      <c r="E1976" t="s">
        <v>113</v>
      </c>
      <c r="F1976" t="s">
        <v>85</v>
      </c>
      <c r="G1976" s="45">
        <v>1.38</v>
      </c>
      <c r="H1976" s="196">
        <v>7</v>
      </c>
      <c r="I1976" s="196">
        <v>7</v>
      </c>
      <c r="J1976" s="196">
        <v>2.64</v>
      </c>
      <c r="K1976" s="196">
        <v>466</v>
      </c>
      <c r="L1976" t="s">
        <v>77</v>
      </c>
      <c r="M1976" s="44"/>
      <c r="N1976" s="1"/>
      <c r="O1976"/>
      <c r="P1976"/>
      <c r="Q1976" s="44"/>
      <c r="R1976" s="1"/>
      <c r="S1976"/>
      <c r="T1976"/>
    </row>
    <row r="1977" spans="1:20" ht="14.4" x14ac:dyDescent="0.3">
      <c r="A1977">
        <v>1968</v>
      </c>
      <c r="B1977" s="1">
        <v>44209</v>
      </c>
      <c r="C1977" t="s">
        <v>512</v>
      </c>
      <c r="D1977" t="s">
        <v>551</v>
      </c>
      <c r="E1977" t="s">
        <v>144</v>
      </c>
      <c r="F1977" t="s">
        <v>93</v>
      </c>
      <c r="G1977" s="45">
        <v>1.29</v>
      </c>
      <c r="H1977" s="196">
        <v>14</v>
      </c>
      <c r="I1977" s="196">
        <v>4.0599999999999996</v>
      </c>
      <c r="J1977" s="196">
        <v>14</v>
      </c>
      <c r="K1977" s="196">
        <v>480</v>
      </c>
      <c r="L1977" t="s">
        <v>142</v>
      </c>
      <c r="M1977" s="44"/>
      <c r="N1977" s="1"/>
      <c r="O1977"/>
      <c r="P1977"/>
      <c r="Q1977" s="44"/>
      <c r="R1977" s="1"/>
      <c r="S1977"/>
      <c r="T1977"/>
    </row>
    <row r="1978" spans="1:20" ht="14.4" x14ac:dyDescent="0.3">
      <c r="A1978">
        <v>1969</v>
      </c>
      <c r="B1978" s="1">
        <v>44209</v>
      </c>
      <c r="C1978" t="s">
        <v>512</v>
      </c>
      <c r="D1978" t="s">
        <v>551</v>
      </c>
      <c r="E1978" t="s">
        <v>143</v>
      </c>
      <c r="F1978" t="s">
        <v>85</v>
      </c>
      <c r="G1978" s="45">
        <v>1.34</v>
      </c>
      <c r="H1978" s="196">
        <v>7</v>
      </c>
      <c r="I1978" s="196">
        <v>7</v>
      </c>
      <c r="J1978" s="196">
        <v>-7</v>
      </c>
      <c r="K1978" s="196">
        <v>473</v>
      </c>
      <c r="L1978" t="s">
        <v>142</v>
      </c>
      <c r="M1978" s="44"/>
      <c r="N1978" s="1"/>
      <c r="O1978"/>
      <c r="P1978"/>
      <c r="Q1978" s="44"/>
      <c r="R1978" s="1"/>
      <c r="S1978"/>
      <c r="T1978"/>
    </row>
    <row r="1979" spans="1:20" ht="14.4" x14ac:dyDescent="0.3">
      <c r="A1979">
        <v>1970</v>
      </c>
      <c r="B1979" s="1">
        <v>44209</v>
      </c>
      <c r="C1979" t="s">
        <v>512</v>
      </c>
      <c r="D1979" t="s">
        <v>551</v>
      </c>
      <c r="E1979" t="s">
        <v>143</v>
      </c>
      <c r="F1979" t="s">
        <v>85</v>
      </c>
      <c r="G1979" s="45">
        <v>1.34</v>
      </c>
      <c r="H1979" s="196">
        <v>7</v>
      </c>
      <c r="I1979" s="196">
        <v>7</v>
      </c>
      <c r="J1979" s="196">
        <v>-7</v>
      </c>
      <c r="K1979" s="196">
        <v>466</v>
      </c>
      <c r="L1979" t="s">
        <v>142</v>
      </c>
      <c r="M1979" s="44"/>
      <c r="N1979" s="1"/>
      <c r="O1979"/>
      <c r="P1979"/>
      <c r="Q1979" s="44"/>
      <c r="R1979" s="1"/>
      <c r="S1979"/>
      <c r="T1979"/>
    </row>
    <row r="1980" spans="1:20" ht="14.4" x14ac:dyDescent="0.3">
      <c r="A1980">
        <v>1971</v>
      </c>
      <c r="B1980" s="1">
        <v>44209</v>
      </c>
      <c r="C1980" t="s">
        <v>512</v>
      </c>
      <c r="D1980" t="s">
        <v>551</v>
      </c>
      <c r="E1980" t="s">
        <v>112</v>
      </c>
      <c r="F1980" t="s">
        <v>93</v>
      </c>
      <c r="G1980" s="45">
        <v>1.05</v>
      </c>
      <c r="H1980" s="196">
        <v>7</v>
      </c>
      <c r="I1980" s="196">
        <v>0.35</v>
      </c>
      <c r="J1980" s="196">
        <v>-0.35</v>
      </c>
      <c r="K1980" s="196">
        <v>465.65</v>
      </c>
      <c r="L1980" t="s">
        <v>60</v>
      </c>
      <c r="M1980" s="44"/>
      <c r="N1980" s="1"/>
      <c r="O1980"/>
      <c r="P1980"/>
      <c r="Q1980" s="44"/>
      <c r="R1980" s="1"/>
      <c r="S1980"/>
      <c r="T1980"/>
    </row>
    <row r="1981" spans="1:20" ht="14.4" x14ac:dyDescent="0.3">
      <c r="A1981">
        <v>1972</v>
      </c>
      <c r="B1981" s="1">
        <v>44209</v>
      </c>
      <c r="C1981" t="s">
        <v>512</v>
      </c>
      <c r="D1981" t="s">
        <v>551</v>
      </c>
      <c r="E1981" t="s">
        <v>95</v>
      </c>
      <c r="F1981" t="s">
        <v>85</v>
      </c>
      <c r="G1981" s="45">
        <v>1.1499999999999999</v>
      </c>
      <c r="H1981" s="196">
        <v>50</v>
      </c>
      <c r="I1981" s="196">
        <v>50</v>
      </c>
      <c r="J1981" s="196">
        <v>7.5</v>
      </c>
      <c r="K1981" s="196">
        <v>473.15</v>
      </c>
      <c r="L1981" t="s">
        <v>60</v>
      </c>
      <c r="M1981" s="44"/>
      <c r="N1981" s="1"/>
      <c r="O1981"/>
      <c r="P1981"/>
      <c r="Q1981" s="44"/>
      <c r="R1981" s="1"/>
      <c r="S1981"/>
      <c r="T1981"/>
    </row>
    <row r="1982" spans="1:20" ht="14.4" x14ac:dyDescent="0.3">
      <c r="A1982">
        <v>1973</v>
      </c>
      <c r="B1982" s="1">
        <v>44209</v>
      </c>
      <c r="C1982" t="s">
        <v>512</v>
      </c>
      <c r="D1982" t="s">
        <v>551</v>
      </c>
      <c r="E1982" t="s">
        <v>95</v>
      </c>
      <c r="F1982" t="s">
        <v>85</v>
      </c>
      <c r="G1982" s="45">
        <v>1.07</v>
      </c>
      <c r="H1982" s="196">
        <v>7</v>
      </c>
      <c r="I1982" s="196">
        <v>7</v>
      </c>
      <c r="J1982" s="196">
        <v>0.49</v>
      </c>
      <c r="K1982" s="196">
        <v>473.64</v>
      </c>
      <c r="L1982" t="s">
        <v>60</v>
      </c>
      <c r="M1982" s="44"/>
      <c r="N1982" s="1"/>
      <c r="O1982"/>
      <c r="P1982"/>
      <c r="Q1982" s="44"/>
      <c r="R1982" s="1"/>
      <c r="S1982"/>
      <c r="T1982"/>
    </row>
    <row r="1983" spans="1:20" ht="14.4" x14ac:dyDescent="0.3">
      <c r="A1983">
        <v>1974</v>
      </c>
      <c r="B1983" s="1">
        <v>44209</v>
      </c>
      <c r="C1983" t="s">
        <v>512</v>
      </c>
      <c r="D1983" t="s">
        <v>551</v>
      </c>
      <c r="E1983" t="s">
        <v>112</v>
      </c>
      <c r="F1983" t="s">
        <v>93</v>
      </c>
      <c r="G1983" s="45">
        <v>1.1000000000000001</v>
      </c>
      <c r="H1983" s="196">
        <v>25</v>
      </c>
      <c r="I1983" s="196">
        <v>2.5</v>
      </c>
      <c r="J1983" s="196">
        <v>-2.5</v>
      </c>
      <c r="K1983" s="196">
        <v>471.14</v>
      </c>
      <c r="L1983" t="s">
        <v>60</v>
      </c>
      <c r="M1983" s="44"/>
      <c r="N1983" s="1"/>
      <c r="O1983"/>
      <c r="P1983"/>
      <c r="Q1983" s="44"/>
      <c r="R1983" s="1"/>
      <c r="S1983"/>
      <c r="T1983"/>
    </row>
    <row r="1984" spans="1:20" ht="14.4" x14ac:dyDescent="0.3">
      <c r="A1984">
        <v>1975</v>
      </c>
      <c r="B1984" s="1">
        <v>44209</v>
      </c>
      <c r="C1984" t="s">
        <v>512</v>
      </c>
      <c r="D1984" t="s">
        <v>551</v>
      </c>
      <c r="E1984" t="s">
        <v>112</v>
      </c>
      <c r="F1984" t="s">
        <v>93</v>
      </c>
      <c r="G1984" s="45">
        <v>1.08</v>
      </c>
      <c r="H1984" s="196">
        <v>25</v>
      </c>
      <c r="I1984" s="196">
        <v>2</v>
      </c>
      <c r="J1984" s="196">
        <v>-2.13</v>
      </c>
      <c r="K1984" s="196">
        <v>469.01</v>
      </c>
      <c r="L1984" t="s">
        <v>60</v>
      </c>
      <c r="M1984" s="44"/>
      <c r="N1984" s="1"/>
      <c r="O1984"/>
      <c r="P1984"/>
      <c r="Q1984" s="44"/>
      <c r="R1984" s="1"/>
      <c r="S1984"/>
      <c r="T1984"/>
    </row>
    <row r="1985" spans="1:20" ht="14.4" x14ac:dyDescent="0.3">
      <c r="A1985">
        <v>1976</v>
      </c>
      <c r="B1985" s="1">
        <v>44209</v>
      </c>
      <c r="C1985" t="s">
        <v>512</v>
      </c>
      <c r="D1985" t="s">
        <v>551</v>
      </c>
      <c r="E1985" t="s">
        <v>99</v>
      </c>
      <c r="F1985" t="s">
        <v>85</v>
      </c>
      <c r="G1985" s="45">
        <v>1.1299999999999999</v>
      </c>
      <c r="H1985" s="196">
        <v>20</v>
      </c>
      <c r="I1985" s="196">
        <v>20</v>
      </c>
      <c r="J1985" s="196">
        <v>2.5</v>
      </c>
      <c r="K1985" s="196">
        <v>471.51</v>
      </c>
      <c r="L1985" t="s">
        <v>75</v>
      </c>
      <c r="M1985" s="44"/>
      <c r="N1985" s="1"/>
      <c r="O1985"/>
      <c r="P1985"/>
      <c r="Q1985" s="44"/>
      <c r="R1985" s="1"/>
      <c r="S1985"/>
      <c r="T1985"/>
    </row>
    <row r="1986" spans="1:20" ht="14.4" x14ac:dyDescent="0.3">
      <c r="A1986">
        <v>1977</v>
      </c>
      <c r="B1986" s="1">
        <v>44209</v>
      </c>
      <c r="C1986" t="s">
        <v>512</v>
      </c>
      <c r="D1986" t="s">
        <v>551</v>
      </c>
      <c r="E1986" t="s">
        <v>126</v>
      </c>
      <c r="F1986" t="s">
        <v>85</v>
      </c>
      <c r="G1986" s="45">
        <v>1.84</v>
      </c>
      <c r="H1986" s="196">
        <v>7</v>
      </c>
      <c r="I1986" s="196">
        <v>7</v>
      </c>
      <c r="J1986" s="196">
        <v>5.88</v>
      </c>
      <c r="K1986" s="196">
        <v>477.39</v>
      </c>
      <c r="L1986" t="s">
        <v>77</v>
      </c>
      <c r="M1986" s="44"/>
      <c r="N1986" s="1"/>
      <c r="O1986"/>
      <c r="P1986"/>
      <c r="Q1986" s="44"/>
      <c r="R1986" s="1"/>
      <c r="S1986"/>
      <c r="T1986"/>
    </row>
    <row r="1987" spans="1:20" ht="14.4" x14ac:dyDescent="0.3">
      <c r="A1987">
        <v>1978</v>
      </c>
      <c r="B1987" s="1">
        <v>44209</v>
      </c>
      <c r="C1987" t="s">
        <v>512</v>
      </c>
      <c r="D1987" t="s">
        <v>551</v>
      </c>
      <c r="E1987" t="s">
        <v>382</v>
      </c>
      <c r="F1987" t="s">
        <v>93</v>
      </c>
      <c r="G1987" s="45">
        <v>1.34</v>
      </c>
      <c r="H1987" s="196">
        <v>9.61</v>
      </c>
      <c r="I1987" s="196">
        <v>3.27</v>
      </c>
      <c r="J1987" s="196">
        <v>-3.37</v>
      </c>
      <c r="K1987" s="196">
        <v>474.02</v>
      </c>
      <c r="L1987" t="s">
        <v>77</v>
      </c>
      <c r="M1987" s="44"/>
      <c r="N1987" s="1"/>
      <c r="O1987"/>
      <c r="P1987"/>
      <c r="Q1987" s="44"/>
      <c r="R1987" s="1"/>
      <c r="S1987"/>
      <c r="T1987"/>
    </row>
    <row r="1988" spans="1:20" ht="14.4" x14ac:dyDescent="0.3">
      <c r="A1988">
        <v>1979</v>
      </c>
      <c r="B1988" s="1">
        <v>44209</v>
      </c>
      <c r="C1988" t="s">
        <v>512</v>
      </c>
      <c r="D1988" t="s">
        <v>551</v>
      </c>
      <c r="E1988" t="s">
        <v>97</v>
      </c>
      <c r="F1988" t="s">
        <v>85</v>
      </c>
      <c r="G1988" s="45">
        <v>1.1399999999999999</v>
      </c>
      <c r="H1988" s="196">
        <v>100</v>
      </c>
      <c r="I1988" s="196">
        <v>100</v>
      </c>
      <c r="J1988" s="196">
        <v>-100</v>
      </c>
      <c r="K1988" s="196">
        <v>374.02</v>
      </c>
      <c r="L1988" t="s">
        <v>79</v>
      </c>
      <c r="M1988" s="44"/>
      <c r="N1988" s="1"/>
      <c r="O1988"/>
      <c r="P1988"/>
      <c r="Q1988" s="44"/>
      <c r="R1988" s="1"/>
      <c r="S1988"/>
      <c r="T1988"/>
    </row>
    <row r="1989" spans="1:20" ht="14.4" x14ac:dyDescent="0.3">
      <c r="A1989">
        <v>1980</v>
      </c>
      <c r="B1989" s="1">
        <v>44209</v>
      </c>
      <c r="C1989" t="s">
        <v>512</v>
      </c>
      <c r="D1989" t="s">
        <v>551</v>
      </c>
      <c r="E1989" t="s">
        <v>98</v>
      </c>
      <c r="F1989" t="s">
        <v>93</v>
      </c>
      <c r="G1989" s="45">
        <v>1.29</v>
      </c>
      <c r="H1989" s="196">
        <v>15</v>
      </c>
      <c r="I1989" s="196">
        <v>4.3499999999999996</v>
      </c>
      <c r="J1989" s="196">
        <v>15</v>
      </c>
      <c r="K1989" s="196">
        <v>389.02</v>
      </c>
      <c r="L1989" t="s">
        <v>79</v>
      </c>
      <c r="M1989" s="44"/>
      <c r="N1989" s="1"/>
      <c r="O1989"/>
      <c r="P1989"/>
      <c r="Q1989" s="44"/>
      <c r="R1989" s="1"/>
      <c r="S1989"/>
      <c r="T1989"/>
    </row>
    <row r="1990" spans="1:20" ht="14.4" x14ac:dyDescent="0.3">
      <c r="A1990">
        <v>1981</v>
      </c>
      <c r="B1990" s="1">
        <v>44209</v>
      </c>
      <c r="C1990" t="s">
        <v>512</v>
      </c>
      <c r="D1990" t="s">
        <v>551</v>
      </c>
      <c r="E1990" t="s">
        <v>173</v>
      </c>
      <c r="F1990" t="s">
        <v>85</v>
      </c>
      <c r="G1990" s="45">
        <v>1.61</v>
      </c>
      <c r="H1990" s="196">
        <v>30</v>
      </c>
      <c r="I1990" s="196">
        <v>30</v>
      </c>
      <c r="J1990" s="196">
        <v>18.3</v>
      </c>
      <c r="K1990" s="196">
        <v>407.32</v>
      </c>
      <c r="L1990" t="s">
        <v>79</v>
      </c>
      <c r="M1990" s="44"/>
      <c r="N1990" s="1"/>
      <c r="O1990"/>
      <c r="P1990"/>
      <c r="Q1990" s="44"/>
      <c r="R1990" s="1"/>
      <c r="S1990"/>
      <c r="T1990"/>
    </row>
    <row r="1991" spans="1:20" ht="14.4" x14ac:dyDescent="0.3">
      <c r="A1991">
        <v>1982</v>
      </c>
      <c r="B1991" s="1">
        <v>44209</v>
      </c>
      <c r="C1991" t="s">
        <v>512</v>
      </c>
      <c r="D1991" t="s">
        <v>551</v>
      </c>
      <c r="E1991" t="s">
        <v>97</v>
      </c>
      <c r="F1991" t="s">
        <v>85</v>
      </c>
      <c r="G1991" s="45">
        <v>1.64</v>
      </c>
      <c r="H1991" s="196">
        <v>10</v>
      </c>
      <c r="I1991" s="196">
        <v>10</v>
      </c>
      <c r="J1991" s="196">
        <v>-10</v>
      </c>
      <c r="K1991" s="196">
        <v>397.32</v>
      </c>
      <c r="L1991" t="s">
        <v>79</v>
      </c>
      <c r="M1991" s="44"/>
      <c r="N1991" s="1"/>
      <c r="O1991"/>
      <c r="P1991"/>
      <c r="Q1991" s="44"/>
      <c r="R1991" s="1"/>
      <c r="S1991"/>
      <c r="T1991"/>
    </row>
    <row r="1992" spans="1:20" ht="14.4" x14ac:dyDescent="0.3">
      <c r="A1992">
        <v>1983</v>
      </c>
      <c r="B1992" s="1">
        <v>44209</v>
      </c>
      <c r="C1992" t="s">
        <v>512</v>
      </c>
      <c r="D1992" t="s">
        <v>551</v>
      </c>
      <c r="E1992" t="s">
        <v>173</v>
      </c>
      <c r="F1992" t="s">
        <v>85</v>
      </c>
      <c r="G1992" s="45">
        <v>1.45</v>
      </c>
      <c r="H1992" s="196">
        <v>120</v>
      </c>
      <c r="I1992" s="196">
        <v>120</v>
      </c>
      <c r="J1992" s="196">
        <v>54</v>
      </c>
      <c r="K1992" s="196">
        <v>451.32</v>
      </c>
      <c r="L1992" t="s">
        <v>79</v>
      </c>
      <c r="M1992" s="44"/>
      <c r="N1992" s="1"/>
      <c r="O1992"/>
      <c r="P1992"/>
      <c r="Q1992" s="44"/>
      <c r="R1992" s="1"/>
      <c r="S1992"/>
      <c r="T1992"/>
    </row>
    <row r="1993" spans="1:20" ht="14.4" x14ac:dyDescent="0.3">
      <c r="A1993">
        <v>1984</v>
      </c>
      <c r="B1993" s="1">
        <v>44209</v>
      </c>
      <c r="C1993" t="s">
        <v>512</v>
      </c>
      <c r="D1993" t="s">
        <v>551</v>
      </c>
      <c r="E1993" t="s">
        <v>173</v>
      </c>
      <c r="F1993" t="s">
        <v>85</v>
      </c>
      <c r="G1993" s="45">
        <v>1.47</v>
      </c>
      <c r="H1993" s="196">
        <v>7</v>
      </c>
      <c r="I1993" s="196">
        <v>7</v>
      </c>
      <c r="J1993" s="196">
        <v>3.29</v>
      </c>
      <c r="K1993" s="196">
        <v>454.61</v>
      </c>
      <c r="L1993" t="s">
        <v>79</v>
      </c>
      <c r="M1993" s="44"/>
      <c r="N1993" s="1"/>
      <c r="O1993"/>
      <c r="P1993"/>
      <c r="Q1993" s="44"/>
      <c r="R1993" s="1"/>
      <c r="S1993"/>
      <c r="T1993"/>
    </row>
    <row r="1994" spans="1:20" ht="14.4" x14ac:dyDescent="0.3">
      <c r="A1994">
        <v>1985</v>
      </c>
      <c r="B1994" s="1">
        <v>44209</v>
      </c>
      <c r="C1994" t="s">
        <v>512</v>
      </c>
      <c r="D1994" t="s">
        <v>551</v>
      </c>
      <c r="E1994" t="s">
        <v>563</v>
      </c>
      <c r="F1994" t="s">
        <v>85</v>
      </c>
      <c r="G1994" s="45">
        <v>1.46</v>
      </c>
      <c r="H1994" s="196">
        <v>65.92</v>
      </c>
      <c r="I1994" s="196">
        <v>65.92</v>
      </c>
      <c r="J1994" s="196">
        <v>30.32</v>
      </c>
      <c r="K1994" s="196">
        <v>484.93</v>
      </c>
      <c r="L1994" t="s">
        <v>79</v>
      </c>
      <c r="M1994" s="44"/>
      <c r="N1994" s="1"/>
      <c r="O1994"/>
      <c r="P1994"/>
      <c r="Q1994" s="44"/>
      <c r="R1994" s="1"/>
      <c r="S1994"/>
      <c r="T1994"/>
    </row>
    <row r="1995" spans="1:20" ht="14.4" x14ac:dyDescent="0.3">
      <c r="A1995">
        <v>1986</v>
      </c>
      <c r="B1995" s="1">
        <v>44209</v>
      </c>
      <c r="C1995" t="s">
        <v>512</v>
      </c>
      <c r="D1995" t="s">
        <v>551</v>
      </c>
      <c r="E1995" t="s">
        <v>98</v>
      </c>
      <c r="F1995" t="s">
        <v>93</v>
      </c>
      <c r="G1995" s="45">
        <v>1.48</v>
      </c>
      <c r="H1995" s="196">
        <v>10</v>
      </c>
      <c r="I1995" s="196">
        <v>4.8</v>
      </c>
      <c r="J1995" s="196">
        <v>9.16</v>
      </c>
      <c r="K1995" s="196">
        <v>494.09</v>
      </c>
      <c r="L1995" t="s">
        <v>79</v>
      </c>
      <c r="M1995" s="44"/>
      <c r="N1995" s="1"/>
      <c r="O1995"/>
      <c r="P1995"/>
      <c r="Q1995" s="44"/>
      <c r="R1995" s="1"/>
      <c r="S1995"/>
      <c r="T1995"/>
    </row>
    <row r="1996" spans="1:20" ht="14.4" x14ac:dyDescent="0.3">
      <c r="A1996">
        <v>1987</v>
      </c>
      <c r="B1996" s="1">
        <v>44209</v>
      </c>
      <c r="C1996" t="s">
        <v>512</v>
      </c>
      <c r="D1996" t="s">
        <v>551</v>
      </c>
      <c r="E1996" t="s">
        <v>146</v>
      </c>
      <c r="F1996" t="s">
        <v>93</v>
      </c>
      <c r="G1996" s="45">
        <v>1.06</v>
      </c>
      <c r="H1996" s="196">
        <v>116.67</v>
      </c>
      <c r="I1996" s="196">
        <v>7</v>
      </c>
      <c r="J1996" s="196">
        <v>-7</v>
      </c>
      <c r="K1996" s="196">
        <v>487.09</v>
      </c>
      <c r="L1996" t="s">
        <v>124</v>
      </c>
      <c r="M1996" s="44"/>
      <c r="N1996" s="1"/>
      <c r="O1996"/>
      <c r="P1996"/>
      <c r="Q1996" s="44"/>
      <c r="R1996" s="1"/>
      <c r="S1996"/>
      <c r="T1996"/>
    </row>
    <row r="1997" spans="1:20" ht="14.4" x14ac:dyDescent="0.3">
      <c r="A1997">
        <v>1988</v>
      </c>
      <c r="B1997" s="1">
        <v>44209</v>
      </c>
      <c r="C1997" t="s">
        <v>512</v>
      </c>
      <c r="D1997" t="s">
        <v>551</v>
      </c>
      <c r="E1997" t="s">
        <v>114</v>
      </c>
      <c r="F1997" t="s">
        <v>93</v>
      </c>
      <c r="G1997" s="45">
        <v>1.1100000000000001</v>
      </c>
      <c r="H1997" s="196">
        <v>63.64</v>
      </c>
      <c r="I1997" s="196">
        <v>7</v>
      </c>
      <c r="J1997" s="196">
        <v>-7</v>
      </c>
      <c r="K1997" s="196">
        <v>480.09</v>
      </c>
      <c r="L1997" t="s">
        <v>111</v>
      </c>
      <c r="M1997" s="44"/>
      <c r="N1997" s="1"/>
      <c r="O1997"/>
      <c r="P1997"/>
      <c r="Q1997" s="44"/>
      <c r="R1997" s="1"/>
      <c r="S1997"/>
      <c r="T1997"/>
    </row>
    <row r="1998" spans="1:20" ht="14.4" x14ac:dyDescent="0.3">
      <c r="A1998">
        <v>1989</v>
      </c>
      <c r="B1998" s="1">
        <v>44209</v>
      </c>
      <c r="C1998" t="s">
        <v>512</v>
      </c>
      <c r="D1998" t="s">
        <v>551</v>
      </c>
      <c r="E1998" t="s">
        <v>114</v>
      </c>
      <c r="F1998" t="s">
        <v>93</v>
      </c>
      <c r="G1998" s="45">
        <v>1.04</v>
      </c>
      <c r="H1998" s="196">
        <v>25</v>
      </c>
      <c r="I1998" s="196">
        <v>1</v>
      </c>
      <c r="J1998" s="196">
        <v>-1</v>
      </c>
      <c r="K1998" s="196">
        <v>479.09</v>
      </c>
      <c r="L1998" t="s">
        <v>111</v>
      </c>
      <c r="M1998" s="44"/>
      <c r="N1998" s="1"/>
      <c r="O1998"/>
      <c r="P1998"/>
      <c r="Q1998" s="44"/>
      <c r="R1998" s="1"/>
      <c r="S1998"/>
      <c r="T1998"/>
    </row>
    <row r="1999" spans="1:20" ht="14.4" x14ac:dyDescent="0.3">
      <c r="A1999">
        <v>1990</v>
      </c>
      <c r="B1999" s="1">
        <v>44209</v>
      </c>
      <c r="C1999" t="s">
        <v>513</v>
      </c>
      <c r="D1999" t="s">
        <v>552</v>
      </c>
      <c r="E1999" t="s">
        <v>98</v>
      </c>
      <c r="F1999" t="s">
        <v>93</v>
      </c>
      <c r="G1999" s="45">
        <v>1.01</v>
      </c>
      <c r="H1999" s="196">
        <v>20</v>
      </c>
      <c r="I1999" s="196">
        <v>0.2</v>
      </c>
      <c r="J1999" s="196">
        <v>-0.2</v>
      </c>
      <c r="K1999" s="196">
        <v>478.89</v>
      </c>
      <c r="L1999" t="s">
        <v>79</v>
      </c>
      <c r="M1999" s="44"/>
      <c r="N1999" s="1"/>
      <c r="O1999"/>
      <c r="P1999"/>
      <c r="Q1999" s="44"/>
      <c r="R1999" s="1"/>
      <c r="S1999"/>
      <c r="T1999"/>
    </row>
    <row r="2000" spans="1:20" ht="14.4" x14ac:dyDescent="0.3">
      <c r="A2000">
        <v>1991</v>
      </c>
      <c r="B2000" s="1">
        <v>44209</v>
      </c>
      <c r="C2000" t="s">
        <v>513</v>
      </c>
      <c r="D2000" t="s">
        <v>552</v>
      </c>
      <c r="E2000" t="s">
        <v>97</v>
      </c>
      <c r="F2000" t="s">
        <v>85</v>
      </c>
      <c r="G2000" s="45">
        <v>1.03</v>
      </c>
      <c r="H2000" s="196">
        <v>20</v>
      </c>
      <c r="I2000" s="196">
        <v>20</v>
      </c>
      <c r="J2000" s="196">
        <v>0.57999999999999996</v>
      </c>
      <c r="K2000" s="196">
        <v>479.47</v>
      </c>
      <c r="L2000" t="s">
        <v>79</v>
      </c>
      <c r="M2000" s="44"/>
      <c r="N2000" s="1"/>
      <c r="O2000"/>
      <c r="P2000"/>
      <c r="Q2000" s="44"/>
      <c r="R2000" s="1"/>
      <c r="S2000"/>
      <c r="T2000"/>
    </row>
    <row r="2001" spans="1:20" ht="14.4" x14ac:dyDescent="0.3">
      <c r="A2001">
        <v>1992</v>
      </c>
      <c r="B2001" s="1">
        <v>44209</v>
      </c>
      <c r="C2001" t="s">
        <v>513</v>
      </c>
      <c r="D2001" t="s">
        <v>552</v>
      </c>
      <c r="E2001" t="s">
        <v>128</v>
      </c>
      <c r="F2001" t="s">
        <v>85</v>
      </c>
      <c r="G2001" s="45">
        <v>1.1499999999999999</v>
      </c>
      <c r="H2001" s="196">
        <v>100</v>
      </c>
      <c r="I2001" s="196">
        <v>100</v>
      </c>
      <c r="J2001" s="196">
        <v>15</v>
      </c>
      <c r="K2001" s="196">
        <v>494.47</v>
      </c>
      <c r="L2001" t="s">
        <v>124</v>
      </c>
      <c r="M2001" s="44"/>
      <c r="N2001" s="1"/>
      <c r="O2001"/>
      <c r="P2001"/>
      <c r="Q2001" s="44"/>
      <c r="R2001" s="1"/>
      <c r="S2001"/>
      <c r="T2001"/>
    </row>
    <row r="2002" spans="1:20" ht="14.4" x14ac:dyDescent="0.3">
      <c r="A2002">
        <v>1993</v>
      </c>
      <c r="B2002" s="1">
        <v>44209</v>
      </c>
      <c r="C2002" t="s">
        <v>513</v>
      </c>
      <c r="D2002" t="s">
        <v>552</v>
      </c>
      <c r="E2002" t="s">
        <v>147</v>
      </c>
      <c r="F2002" t="s">
        <v>93</v>
      </c>
      <c r="G2002" s="45">
        <v>1.04</v>
      </c>
      <c r="H2002" s="196">
        <v>104.8</v>
      </c>
      <c r="I2002" s="196">
        <v>4.1900000000000004</v>
      </c>
      <c r="J2002" s="196">
        <v>-4.1900000000000004</v>
      </c>
      <c r="K2002" s="196">
        <v>490.28</v>
      </c>
      <c r="L2002" t="s">
        <v>124</v>
      </c>
      <c r="M2002" s="44"/>
      <c r="N2002" s="1"/>
      <c r="O2002"/>
      <c r="P2002"/>
      <c r="Q2002" s="44"/>
      <c r="R2002" s="1"/>
      <c r="S2002"/>
      <c r="T2002"/>
    </row>
    <row r="2003" spans="1:20" ht="14.4" x14ac:dyDescent="0.3">
      <c r="A2003">
        <v>1994</v>
      </c>
      <c r="B2003" s="1">
        <v>44209</v>
      </c>
      <c r="C2003" t="s">
        <v>513</v>
      </c>
      <c r="D2003" t="s">
        <v>552</v>
      </c>
      <c r="E2003" t="s">
        <v>146</v>
      </c>
      <c r="F2003" t="s">
        <v>93</v>
      </c>
      <c r="G2003" s="45">
        <v>1.1100000000000001</v>
      </c>
      <c r="H2003" s="196">
        <v>100</v>
      </c>
      <c r="I2003" s="196">
        <v>11</v>
      </c>
      <c r="J2003" s="196">
        <v>-11</v>
      </c>
      <c r="K2003" s="196">
        <v>479.28</v>
      </c>
      <c r="L2003" t="s">
        <v>124</v>
      </c>
      <c r="M2003" s="44"/>
      <c r="N2003" s="1"/>
      <c r="O2003"/>
      <c r="P2003"/>
      <c r="Q2003" s="44"/>
      <c r="R2003" s="1"/>
      <c r="S2003"/>
      <c r="T2003"/>
    </row>
    <row r="2004" spans="1:20" ht="14.4" x14ac:dyDescent="0.3">
      <c r="A2004">
        <v>1995</v>
      </c>
      <c r="B2004" s="1">
        <v>44209</v>
      </c>
      <c r="C2004" t="s">
        <v>513</v>
      </c>
      <c r="D2004" t="s">
        <v>552</v>
      </c>
      <c r="E2004" t="s">
        <v>128</v>
      </c>
      <c r="F2004" t="s">
        <v>85</v>
      </c>
      <c r="G2004" s="45">
        <v>1.05</v>
      </c>
      <c r="H2004" s="196">
        <v>100</v>
      </c>
      <c r="I2004" s="196">
        <v>100</v>
      </c>
      <c r="J2004" s="196">
        <v>4.8099999999999996</v>
      </c>
      <c r="K2004" s="196">
        <v>484.09</v>
      </c>
      <c r="L2004" t="s">
        <v>124</v>
      </c>
      <c r="M2004" s="44"/>
      <c r="N2004" s="1"/>
      <c r="O2004"/>
      <c r="P2004"/>
      <c r="Q2004" s="44"/>
      <c r="R2004" s="1"/>
      <c r="S2004"/>
      <c r="T2004"/>
    </row>
    <row r="2005" spans="1:20" ht="14.4" x14ac:dyDescent="0.3">
      <c r="A2005">
        <v>1996</v>
      </c>
      <c r="B2005" s="1">
        <v>44209</v>
      </c>
      <c r="C2005" t="s">
        <v>415</v>
      </c>
      <c r="D2005" t="s">
        <v>553</v>
      </c>
      <c r="E2005" t="s">
        <v>94</v>
      </c>
      <c r="F2005" t="s">
        <v>93</v>
      </c>
      <c r="G2005" s="45">
        <v>1.04</v>
      </c>
      <c r="H2005" s="196">
        <v>50.1</v>
      </c>
      <c r="I2005" s="196">
        <v>2</v>
      </c>
      <c r="J2005" s="196">
        <v>-2</v>
      </c>
      <c r="K2005" s="196">
        <v>482.09</v>
      </c>
      <c r="L2005" t="s">
        <v>77</v>
      </c>
      <c r="M2005" s="44"/>
      <c r="N2005" s="1"/>
      <c r="O2005"/>
      <c r="P2005"/>
      <c r="Q2005" s="44"/>
      <c r="R2005" s="1"/>
      <c r="S2005"/>
      <c r="T2005"/>
    </row>
    <row r="2006" spans="1:20" ht="14.4" x14ac:dyDescent="0.3">
      <c r="A2006">
        <v>1997</v>
      </c>
      <c r="B2006" s="1">
        <v>44209</v>
      </c>
      <c r="C2006" t="s">
        <v>415</v>
      </c>
      <c r="D2006" t="s">
        <v>553</v>
      </c>
      <c r="E2006" t="s">
        <v>113</v>
      </c>
      <c r="F2006" t="s">
        <v>85</v>
      </c>
      <c r="G2006" s="45">
        <v>1.07</v>
      </c>
      <c r="H2006" s="196">
        <v>50</v>
      </c>
      <c r="I2006" s="196">
        <v>50</v>
      </c>
      <c r="J2006" s="196">
        <v>3.44</v>
      </c>
      <c r="K2006" s="196">
        <v>485.53</v>
      </c>
      <c r="L2006" t="s">
        <v>77</v>
      </c>
      <c r="M2006" s="44"/>
      <c r="N2006" s="1"/>
      <c r="O2006"/>
      <c r="P2006"/>
      <c r="Q2006" s="44"/>
      <c r="R2006" s="1"/>
      <c r="S2006"/>
      <c r="T2006"/>
    </row>
    <row r="2007" spans="1:20" ht="14.4" x14ac:dyDescent="0.3">
      <c r="A2007">
        <v>1998</v>
      </c>
      <c r="B2007" s="1">
        <v>44209</v>
      </c>
      <c r="C2007" t="s">
        <v>415</v>
      </c>
      <c r="D2007" t="s">
        <v>553</v>
      </c>
      <c r="E2007" t="s">
        <v>95</v>
      </c>
      <c r="F2007" t="s">
        <v>85</v>
      </c>
      <c r="G2007" s="45">
        <v>1.32</v>
      </c>
      <c r="H2007" s="196">
        <v>10</v>
      </c>
      <c r="I2007" s="196">
        <v>10</v>
      </c>
      <c r="J2007" s="196">
        <v>3.2</v>
      </c>
      <c r="K2007" s="196">
        <v>488.73</v>
      </c>
      <c r="L2007" t="s">
        <v>75</v>
      </c>
      <c r="M2007" s="44"/>
      <c r="N2007" s="1"/>
      <c r="O2007"/>
      <c r="P2007"/>
      <c r="Q2007" s="44"/>
      <c r="R2007" s="1"/>
      <c r="S2007"/>
      <c r="T2007"/>
    </row>
    <row r="2008" spans="1:20" ht="14.4" x14ac:dyDescent="0.3">
      <c r="A2008">
        <v>1999</v>
      </c>
      <c r="B2008" s="1">
        <v>44209</v>
      </c>
      <c r="C2008" t="s">
        <v>415</v>
      </c>
      <c r="D2008" t="s">
        <v>553</v>
      </c>
      <c r="E2008" t="s">
        <v>112</v>
      </c>
      <c r="F2008" t="s">
        <v>93</v>
      </c>
      <c r="G2008" s="45">
        <v>1.27</v>
      </c>
      <c r="H2008" s="196">
        <v>10</v>
      </c>
      <c r="I2008" s="196">
        <v>2.7</v>
      </c>
      <c r="J2008" s="196">
        <v>-2.7</v>
      </c>
      <c r="K2008" s="196">
        <v>486.03</v>
      </c>
      <c r="L2008" t="s">
        <v>75</v>
      </c>
      <c r="M2008" s="44"/>
      <c r="N2008" s="1"/>
      <c r="O2008"/>
      <c r="P2008"/>
      <c r="Q2008" s="44"/>
      <c r="R2008" s="1"/>
      <c r="S2008"/>
      <c r="T2008"/>
    </row>
    <row r="2009" spans="1:20" ht="14.4" x14ac:dyDescent="0.3">
      <c r="A2009">
        <v>2000</v>
      </c>
      <c r="B2009" s="1">
        <v>44209</v>
      </c>
      <c r="C2009" t="s">
        <v>415</v>
      </c>
      <c r="D2009" t="s">
        <v>553</v>
      </c>
      <c r="E2009" t="s">
        <v>95</v>
      </c>
      <c r="F2009" t="s">
        <v>85</v>
      </c>
      <c r="G2009" s="45">
        <v>1.25</v>
      </c>
      <c r="H2009" s="196">
        <v>7</v>
      </c>
      <c r="I2009" s="196">
        <v>7</v>
      </c>
      <c r="J2009" s="196">
        <v>1.75</v>
      </c>
      <c r="K2009" s="196">
        <v>487.78</v>
      </c>
      <c r="L2009" t="s">
        <v>75</v>
      </c>
      <c r="M2009" s="44"/>
      <c r="N2009" s="1"/>
      <c r="O2009"/>
      <c r="P2009"/>
      <c r="Q2009" s="44"/>
      <c r="R2009" s="1"/>
      <c r="S2009"/>
      <c r="T2009"/>
    </row>
    <row r="2010" spans="1:20" ht="14.4" x14ac:dyDescent="0.3">
      <c r="A2010">
        <v>2001</v>
      </c>
      <c r="B2010" s="1">
        <v>44209</v>
      </c>
      <c r="C2010" t="s">
        <v>415</v>
      </c>
      <c r="D2010" t="s">
        <v>553</v>
      </c>
      <c r="E2010" t="s">
        <v>112</v>
      </c>
      <c r="F2010" t="s">
        <v>93</v>
      </c>
      <c r="G2010" s="45">
        <v>1.2</v>
      </c>
      <c r="H2010" s="196">
        <v>7.1</v>
      </c>
      <c r="I2010" s="196">
        <v>1.42</v>
      </c>
      <c r="J2010" s="196">
        <v>-1.45</v>
      </c>
      <c r="K2010" s="196">
        <v>486.33</v>
      </c>
      <c r="L2010" t="s">
        <v>75</v>
      </c>
      <c r="M2010" s="44"/>
      <c r="N2010" s="1"/>
      <c r="O2010"/>
      <c r="P2010"/>
      <c r="Q2010" s="44"/>
      <c r="R2010" s="1"/>
      <c r="S2010"/>
      <c r="T2010"/>
    </row>
    <row r="2011" spans="1:20" ht="14.4" x14ac:dyDescent="0.3">
      <c r="A2011">
        <v>2002</v>
      </c>
      <c r="B2011" s="1">
        <v>44209</v>
      </c>
      <c r="C2011" t="s">
        <v>414</v>
      </c>
      <c r="D2011" t="s">
        <v>554</v>
      </c>
      <c r="E2011" t="s">
        <v>143</v>
      </c>
      <c r="F2011" t="s">
        <v>85</v>
      </c>
      <c r="G2011" s="45">
        <v>1.05</v>
      </c>
      <c r="H2011" s="196">
        <v>7</v>
      </c>
      <c r="I2011" s="196">
        <v>7</v>
      </c>
      <c r="J2011" s="196">
        <v>0.35</v>
      </c>
      <c r="K2011" s="196">
        <v>486.68</v>
      </c>
      <c r="L2011" t="s">
        <v>142</v>
      </c>
      <c r="M2011" s="44"/>
      <c r="N2011" s="1"/>
      <c r="O2011"/>
      <c r="P2011"/>
      <c r="Q2011" s="44"/>
      <c r="R2011" s="1"/>
      <c r="S2011"/>
      <c r="T2011"/>
    </row>
    <row r="2012" spans="1:20" ht="14.4" x14ac:dyDescent="0.3">
      <c r="A2012">
        <v>2003</v>
      </c>
      <c r="B2012" s="1">
        <v>44209</v>
      </c>
      <c r="C2012" t="s">
        <v>414</v>
      </c>
      <c r="D2012" t="s">
        <v>554</v>
      </c>
      <c r="E2012" t="s">
        <v>144</v>
      </c>
      <c r="F2012" t="s">
        <v>93</v>
      </c>
      <c r="G2012" s="45">
        <v>1.03</v>
      </c>
      <c r="H2012" s="196">
        <v>7</v>
      </c>
      <c r="I2012" s="196">
        <v>0.21</v>
      </c>
      <c r="J2012" s="196">
        <v>-0.22</v>
      </c>
      <c r="K2012" s="196">
        <v>486.46</v>
      </c>
      <c r="L2012" t="s">
        <v>142</v>
      </c>
      <c r="M2012" s="44"/>
      <c r="N2012" s="1"/>
      <c r="O2012"/>
      <c r="P2012"/>
      <c r="Q2012" s="44"/>
      <c r="R2012" s="1"/>
      <c r="S2012"/>
      <c r="T2012"/>
    </row>
    <row r="2013" spans="1:20" ht="14.4" x14ac:dyDescent="0.3">
      <c r="A2013">
        <v>2004</v>
      </c>
      <c r="B2013" s="1">
        <v>44209</v>
      </c>
      <c r="C2013" t="s">
        <v>414</v>
      </c>
      <c r="D2013" t="s">
        <v>554</v>
      </c>
      <c r="E2013" t="s">
        <v>380</v>
      </c>
      <c r="F2013" t="s">
        <v>85</v>
      </c>
      <c r="G2013" s="45">
        <v>1.1499999999999999</v>
      </c>
      <c r="H2013" s="196">
        <v>20</v>
      </c>
      <c r="I2013" s="196">
        <v>20</v>
      </c>
      <c r="J2013" s="196">
        <v>2.88</v>
      </c>
      <c r="K2013" s="196">
        <v>489.34</v>
      </c>
      <c r="L2013" t="s">
        <v>350</v>
      </c>
      <c r="M2013" s="44"/>
      <c r="N2013" s="1"/>
      <c r="O2013"/>
      <c r="P2013"/>
      <c r="Q2013" s="44"/>
      <c r="R2013" s="1"/>
      <c r="S2013"/>
      <c r="T2013"/>
    </row>
    <row r="2014" spans="1:20" ht="14.4" x14ac:dyDescent="0.3">
      <c r="A2014">
        <v>2005</v>
      </c>
      <c r="B2014" s="1">
        <v>44209</v>
      </c>
      <c r="C2014" t="s">
        <v>538</v>
      </c>
      <c r="D2014" t="s">
        <v>555</v>
      </c>
      <c r="E2014" t="s">
        <v>380</v>
      </c>
      <c r="F2014" t="s">
        <v>85</v>
      </c>
      <c r="G2014" s="45">
        <v>1.06</v>
      </c>
      <c r="H2014" s="196">
        <v>20</v>
      </c>
      <c r="I2014" s="196">
        <v>20</v>
      </c>
      <c r="J2014" s="196">
        <v>1.1499999999999999</v>
      </c>
      <c r="K2014" s="196">
        <v>490.49</v>
      </c>
      <c r="L2014" t="s">
        <v>350</v>
      </c>
      <c r="M2014" s="44"/>
      <c r="N2014" s="1"/>
      <c r="O2014"/>
      <c r="P2014"/>
      <c r="Q2014" s="44"/>
      <c r="R2014" s="1"/>
      <c r="S2014"/>
      <c r="T2014"/>
    </row>
    <row r="2015" spans="1:20" ht="14.4" x14ac:dyDescent="0.3">
      <c r="A2015">
        <v>2006</v>
      </c>
      <c r="B2015" s="1">
        <v>44209</v>
      </c>
      <c r="C2015" t="s">
        <v>538</v>
      </c>
      <c r="D2015" t="s">
        <v>555</v>
      </c>
      <c r="E2015" t="s">
        <v>380</v>
      </c>
      <c r="F2015" t="s">
        <v>85</v>
      </c>
      <c r="G2015" s="45">
        <v>1.35</v>
      </c>
      <c r="H2015" s="196">
        <v>7</v>
      </c>
      <c r="I2015" s="196">
        <v>7</v>
      </c>
      <c r="J2015" s="196">
        <v>2.35</v>
      </c>
      <c r="K2015" s="196">
        <v>492.84</v>
      </c>
      <c r="L2015" t="s">
        <v>174</v>
      </c>
      <c r="M2015" s="44"/>
      <c r="N2015" s="1"/>
      <c r="O2015"/>
      <c r="P2015"/>
      <c r="Q2015" s="44"/>
      <c r="R2015" s="1"/>
      <c r="S2015"/>
      <c r="T2015"/>
    </row>
    <row r="2016" spans="1:20" ht="14.4" x14ac:dyDescent="0.3">
      <c r="A2016">
        <v>2007</v>
      </c>
      <c r="B2016" s="1">
        <v>44209</v>
      </c>
      <c r="C2016" t="s">
        <v>511</v>
      </c>
      <c r="D2016" t="s">
        <v>556</v>
      </c>
      <c r="E2016" t="s">
        <v>380</v>
      </c>
      <c r="F2016" t="s">
        <v>85</v>
      </c>
      <c r="G2016" s="45">
        <v>1.3</v>
      </c>
      <c r="H2016" s="196">
        <v>7</v>
      </c>
      <c r="I2016" s="196">
        <v>7</v>
      </c>
      <c r="J2016" s="196">
        <v>2.02</v>
      </c>
      <c r="K2016" s="196">
        <v>494.86</v>
      </c>
      <c r="L2016" t="s">
        <v>174</v>
      </c>
      <c r="M2016" s="44"/>
      <c r="N2016" s="1"/>
      <c r="O2016"/>
      <c r="P2016"/>
      <c r="Q2016" s="44"/>
      <c r="R2016" s="1"/>
      <c r="S2016"/>
      <c r="T2016"/>
    </row>
    <row r="2017" spans="1:20" ht="14.4" x14ac:dyDescent="0.3">
      <c r="A2017">
        <v>2008</v>
      </c>
      <c r="B2017" s="1">
        <v>44209</v>
      </c>
      <c r="C2017" t="s">
        <v>511</v>
      </c>
      <c r="D2017" t="s">
        <v>556</v>
      </c>
      <c r="E2017" t="s">
        <v>96</v>
      </c>
      <c r="F2017" t="s">
        <v>85</v>
      </c>
      <c r="G2017" s="45">
        <v>1.48</v>
      </c>
      <c r="H2017" s="196">
        <v>7</v>
      </c>
      <c r="I2017" s="196">
        <v>7</v>
      </c>
      <c r="J2017" s="196">
        <v>3.23</v>
      </c>
      <c r="K2017" s="196">
        <v>498.09</v>
      </c>
      <c r="L2017" t="s">
        <v>142</v>
      </c>
      <c r="M2017" s="44"/>
      <c r="N2017" s="1"/>
      <c r="O2017"/>
      <c r="P2017"/>
      <c r="Q2017" s="44"/>
      <c r="R2017" s="1"/>
      <c r="S2017"/>
      <c r="T2017"/>
    </row>
    <row r="2018" spans="1:20" ht="14.4" x14ac:dyDescent="0.3">
      <c r="A2018">
        <v>2009</v>
      </c>
      <c r="B2018" s="1">
        <v>44209</v>
      </c>
      <c r="C2018" t="s">
        <v>511</v>
      </c>
      <c r="D2018" t="s">
        <v>556</v>
      </c>
      <c r="E2018" t="s">
        <v>95</v>
      </c>
      <c r="F2018" t="s">
        <v>85</v>
      </c>
      <c r="G2018" s="45">
        <v>1.32</v>
      </c>
      <c r="H2018" s="196">
        <v>7</v>
      </c>
      <c r="I2018" s="196">
        <v>7</v>
      </c>
      <c r="J2018" s="196">
        <v>2.2400000000000002</v>
      </c>
      <c r="K2018" s="196">
        <v>500.33</v>
      </c>
      <c r="L2018" t="s">
        <v>60</v>
      </c>
      <c r="M2018" s="44"/>
      <c r="N2018" s="1"/>
      <c r="O2018"/>
      <c r="P2018"/>
      <c r="Q2018" s="44"/>
      <c r="R2018" s="1"/>
      <c r="S2018"/>
      <c r="T2018"/>
    </row>
    <row r="2019" spans="1:20" ht="14.4" x14ac:dyDescent="0.3">
      <c r="A2019">
        <v>2010</v>
      </c>
      <c r="B2019" s="1">
        <v>44209</v>
      </c>
      <c r="C2019" t="s">
        <v>511</v>
      </c>
      <c r="D2019" t="s">
        <v>556</v>
      </c>
      <c r="E2019" t="s">
        <v>149</v>
      </c>
      <c r="F2019" t="s">
        <v>93</v>
      </c>
      <c r="G2019" s="45">
        <v>1.1499999999999999</v>
      </c>
      <c r="H2019" s="196">
        <v>8.0299999999999994</v>
      </c>
      <c r="I2019" s="196">
        <v>1.2</v>
      </c>
      <c r="J2019" s="196">
        <v>-1.24</v>
      </c>
      <c r="K2019" s="196">
        <v>499.09</v>
      </c>
      <c r="L2019" t="s">
        <v>60</v>
      </c>
      <c r="M2019" s="44"/>
      <c r="N2019" s="1"/>
      <c r="O2019"/>
      <c r="P2019"/>
      <c r="Q2019" s="44"/>
      <c r="R2019" s="1"/>
      <c r="S2019"/>
      <c r="T2019"/>
    </row>
    <row r="2020" spans="1:20" ht="14.4" x14ac:dyDescent="0.3">
      <c r="A2020">
        <v>2011</v>
      </c>
      <c r="B2020" s="1">
        <v>44209</v>
      </c>
      <c r="C2020" t="s">
        <v>511</v>
      </c>
      <c r="D2020" t="s">
        <v>556</v>
      </c>
      <c r="E2020" t="s">
        <v>559</v>
      </c>
      <c r="F2020" t="s">
        <v>93</v>
      </c>
      <c r="G2020" s="45">
        <v>1.1200000000000001</v>
      </c>
      <c r="H2020" s="196">
        <v>21.96</v>
      </c>
      <c r="I2020" s="196">
        <v>2.64</v>
      </c>
      <c r="J2020" s="196">
        <v>-2.64</v>
      </c>
      <c r="K2020" s="196">
        <v>496.45</v>
      </c>
      <c r="L2020" t="s">
        <v>75</v>
      </c>
      <c r="M2020" s="44"/>
      <c r="N2020" s="1"/>
      <c r="O2020"/>
      <c r="P2020"/>
      <c r="Q2020" s="44"/>
      <c r="R2020" s="1"/>
      <c r="S2020"/>
      <c r="T2020"/>
    </row>
    <row r="2021" spans="1:20" ht="14.4" x14ac:dyDescent="0.3">
      <c r="A2021">
        <v>2012</v>
      </c>
      <c r="B2021" s="1">
        <v>44209</v>
      </c>
      <c r="C2021" t="s">
        <v>511</v>
      </c>
      <c r="D2021" t="s">
        <v>556</v>
      </c>
      <c r="E2021" t="s">
        <v>99</v>
      </c>
      <c r="F2021" t="s">
        <v>85</v>
      </c>
      <c r="G2021" s="45">
        <v>1.23</v>
      </c>
      <c r="H2021" s="196">
        <v>20</v>
      </c>
      <c r="I2021" s="196">
        <v>20</v>
      </c>
      <c r="J2021" s="196">
        <v>4.5199999999999996</v>
      </c>
      <c r="K2021" s="196">
        <v>500.97</v>
      </c>
      <c r="L2021" t="s">
        <v>75</v>
      </c>
      <c r="M2021" s="44"/>
      <c r="N2021" s="1"/>
      <c r="O2021"/>
      <c r="P2021"/>
      <c r="Q2021" s="44"/>
      <c r="R2021" s="1"/>
      <c r="S2021"/>
      <c r="T2021"/>
    </row>
    <row r="2022" spans="1:20" ht="14.4" x14ac:dyDescent="0.3">
      <c r="A2022">
        <v>2013</v>
      </c>
      <c r="B2022" s="1">
        <v>44209</v>
      </c>
      <c r="C2022" t="s">
        <v>511</v>
      </c>
      <c r="D2022" t="s">
        <v>556</v>
      </c>
      <c r="E2022" t="s">
        <v>126</v>
      </c>
      <c r="F2022" t="s">
        <v>85</v>
      </c>
      <c r="G2022" s="45">
        <v>1.23</v>
      </c>
      <c r="H2022" s="196">
        <v>7</v>
      </c>
      <c r="I2022" s="196">
        <v>7</v>
      </c>
      <c r="J2022" s="196">
        <v>1.61</v>
      </c>
      <c r="K2022" s="196">
        <v>502.58</v>
      </c>
      <c r="L2022" t="s">
        <v>77</v>
      </c>
      <c r="M2022" s="44"/>
      <c r="N2022" s="1"/>
      <c r="O2022"/>
      <c r="P2022"/>
      <c r="Q2022" s="44"/>
      <c r="R2022" s="1"/>
      <c r="S2022"/>
      <c r="T2022"/>
    </row>
    <row r="2023" spans="1:20" ht="14.4" x14ac:dyDescent="0.3">
      <c r="A2023">
        <v>2014</v>
      </c>
      <c r="B2023" s="1">
        <v>44209</v>
      </c>
      <c r="C2023" t="s">
        <v>511</v>
      </c>
      <c r="D2023" t="s">
        <v>556</v>
      </c>
      <c r="E2023" t="s">
        <v>126</v>
      </c>
      <c r="F2023" t="s">
        <v>85</v>
      </c>
      <c r="G2023" s="45">
        <v>1.6</v>
      </c>
      <c r="H2023" s="196">
        <v>7</v>
      </c>
      <c r="I2023" s="196">
        <v>7</v>
      </c>
      <c r="J2023" s="196">
        <v>3.97</v>
      </c>
      <c r="K2023" s="196">
        <v>506.55</v>
      </c>
      <c r="L2023" t="s">
        <v>77</v>
      </c>
      <c r="M2023" s="44"/>
      <c r="N2023" s="1"/>
      <c r="O2023"/>
      <c r="P2023"/>
      <c r="Q2023" s="44"/>
      <c r="R2023" s="1"/>
      <c r="S2023"/>
      <c r="T2023"/>
    </row>
    <row r="2024" spans="1:20" ht="14.4" x14ac:dyDescent="0.3">
      <c r="A2024">
        <v>2015</v>
      </c>
      <c r="B2024" s="1">
        <v>44209</v>
      </c>
      <c r="C2024" t="s">
        <v>511</v>
      </c>
      <c r="D2024" t="s">
        <v>556</v>
      </c>
      <c r="E2024" t="s">
        <v>146</v>
      </c>
      <c r="F2024" t="s">
        <v>93</v>
      </c>
      <c r="G2024" s="45">
        <v>1.07</v>
      </c>
      <c r="H2024" s="196">
        <v>20</v>
      </c>
      <c r="I2024" s="196">
        <v>1.4</v>
      </c>
      <c r="J2024" s="196">
        <v>-1.4</v>
      </c>
      <c r="K2024" s="196">
        <v>505.15</v>
      </c>
      <c r="L2024" t="s">
        <v>124</v>
      </c>
      <c r="M2024" s="44"/>
      <c r="N2024" s="1"/>
      <c r="O2024"/>
      <c r="P2024"/>
      <c r="Q2024" s="44"/>
      <c r="R2024" s="1"/>
      <c r="S2024"/>
      <c r="T2024"/>
    </row>
    <row r="2025" spans="1:20" ht="14.4" x14ac:dyDescent="0.3">
      <c r="A2025">
        <v>2016</v>
      </c>
      <c r="B2025" s="1">
        <v>44209</v>
      </c>
      <c r="C2025" t="s">
        <v>511</v>
      </c>
      <c r="D2025" t="s">
        <v>556</v>
      </c>
      <c r="E2025" t="s">
        <v>146</v>
      </c>
      <c r="F2025" t="s">
        <v>93</v>
      </c>
      <c r="G2025" s="45">
        <v>1.07</v>
      </c>
      <c r="H2025" s="196">
        <v>50</v>
      </c>
      <c r="I2025" s="196">
        <v>3.5</v>
      </c>
      <c r="J2025" s="196">
        <v>-3.5</v>
      </c>
      <c r="K2025" s="196">
        <v>501.65</v>
      </c>
      <c r="L2025" t="s">
        <v>124</v>
      </c>
      <c r="M2025" s="44"/>
      <c r="N2025" s="1"/>
      <c r="O2025"/>
      <c r="P2025"/>
      <c r="Q2025" s="44"/>
      <c r="R2025" s="1"/>
      <c r="S2025"/>
      <c r="T2025"/>
    </row>
    <row r="2026" spans="1:20" ht="14.4" x14ac:dyDescent="0.3">
      <c r="A2026">
        <v>2017</v>
      </c>
      <c r="B2026" s="1">
        <v>44209</v>
      </c>
      <c r="C2026" t="s">
        <v>511</v>
      </c>
      <c r="D2026" t="s">
        <v>556</v>
      </c>
      <c r="E2026" t="s">
        <v>128</v>
      </c>
      <c r="F2026" t="s">
        <v>85</v>
      </c>
      <c r="G2026" s="45">
        <v>1.1100000000000001</v>
      </c>
      <c r="H2026" s="196">
        <v>20</v>
      </c>
      <c r="I2026" s="196">
        <v>20</v>
      </c>
      <c r="J2026" s="196">
        <v>2.2000000000000002</v>
      </c>
      <c r="K2026" s="196">
        <v>503.85</v>
      </c>
      <c r="L2026" t="s">
        <v>124</v>
      </c>
      <c r="M2026" s="44"/>
      <c r="N2026" s="1"/>
      <c r="O2026"/>
      <c r="P2026"/>
      <c r="Q2026" s="44"/>
      <c r="R2026" s="1"/>
      <c r="S2026"/>
      <c r="T2026"/>
    </row>
    <row r="2027" spans="1:20" ht="14.4" x14ac:dyDescent="0.3">
      <c r="A2027">
        <v>2018</v>
      </c>
      <c r="B2027" s="1">
        <v>44209</v>
      </c>
      <c r="C2027" t="s">
        <v>511</v>
      </c>
      <c r="D2027" t="s">
        <v>556</v>
      </c>
      <c r="E2027" t="s">
        <v>146</v>
      </c>
      <c r="F2027" t="s">
        <v>93</v>
      </c>
      <c r="G2027" s="45">
        <v>1.01</v>
      </c>
      <c r="H2027" s="196">
        <v>7</v>
      </c>
      <c r="I2027" s="196">
        <v>7.0000000000000007E-2</v>
      </c>
      <c r="J2027" s="196">
        <v>-7.0000000000000007E-2</v>
      </c>
      <c r="K2027" s="196">
        <v>503.78</v>
      </c>
      <c r="L2027" t="s">
        <v>124</v>
      </c>
      <c r="M2027" s="44"/>
      <c r="N2027" s="1"/>
      <c r="O2027"/>
      <c r="P2027"/>
      <c r="Q2027" s="44"/>
      <c r="R2027" s="1"/>
      <c r="S2027"/>
      <c r="T2027"/>
    </row>
    <row r="2028" spans="1:20" ht="14.4" x14ac:dyDescent="0.3">
      <c r="A2028">
        <v>2019</v>
      </c>
      <c r="B2028" s="1">
        <v>44209</v>
      </c>
      <c r="C2028" t="s">
        <v>511</v>
      </c>
      <c r="D2028" t="s">
        <v>556</v>
      </c>
      <c r="E2028" t="s">
        <v>128</v>
      </c>
      <c r="F2028" t="s">
        <v>85</v>
      </c>
      <c r="G2028" s="45">
        <v>1.2</v>
      </c>
      <c r="H2028" s="196">
        <v>20</v>
      </c>
      <c r="I2028" s="196">
        <v>20</v>
      </c>
      <c r="J2028" s="196">
        <v>4</v>
      </c>
      <c r="K2028" s="196">
        <v>507.78</v>
      </c>
      <c r="L2028" t="s">
        <v>124</v>
      </c>
      <c r="M2028" s="44"/>
      <c r="N2028" s="1"/>
      <c r="O2028"/>
      <c r="P2028"/>
      <c r="Q2028" s="44"/>
      <c r="R2028" s="1"/>
      <c r="S2028"/>
      <c r="T2028"/>
    </row>
    <row r="2029" spans="1:20" ht="14.4" x14ac:dyDescent="0.3">
      <c r="A2029">
        <v>2020</v>
      </c>
      <c r="B2029" s="1">
        <v>44209</v>
      </c>
      <c r="C2029" t="s">
        <v>511</v>
      </c>
      <c r="D2029" t="s">
        <v>556</v>
      </c>
      <c r="E2029" t="s">
        <v>128</v>
      </c>
      <c r="F2029" t="s">
        <v>85</v>
      </c>
      <c r="G2029" s="45">
        <v>1.07</v>
      </c>
      <c r="H2029" s="196">
        <v>50</v>
      </c>
      <c r="I2029" s="196">
        <v>50</v>
      </c>
      <c r="J2029" s="196">
        <v>3.5</v>
      </c>
      <c r="K2029" s="196">
        <v>511.28</v>
      </c>
      <c r="L2029" t="s">
        <v>124</v>
      </c>
      <c r="M2029" s="44"/>
      <c r="N2029" s="1"/>
      <c r="O2029"/>
      <c r="P2029"/>
      <c r="Q2029" s="44"/>
      <c r="R2029" s="1"/>
      <c r="S2029"/>
      <c r="T2029"/>
    </row>
    <row r="2030" spans="1:20" ht="14.4" x14ac:dyDescent="0.3">
      <c r="A2030">
        <v>2021</v>
      </c>
      <c r="B2030" s="1">
        <v>44209</v>
      </c>
      <c r="C2030" t="s">
        <v>511</v>
      </c>
      <c r="D2030" t="s">
        <v>556</v>
      </c>
      <c r="E2030" t="s">
        <v>128</v>
      </c>
      <c r="F2030" t="s">
        <v>85</v>
      </c>
      <c r="G2030" s="45">
        <v>1.04</v>
      </c>
      <c r="H2030" s="196">
        <v>7</v>
      </c>
      <c r="I2030" s="196">
        <v>7</v>
      </c>
      <c r="J2030" s="196">
        <v>0.28000000000000003</v>
      </c>
      <c r="K2030" s="196">
        <v>511.56</v>
      </c>
      <c r="L2030" t="s">
        <v>124</v>
      </c>
      <c r="M2030" s="44"/>
      <c r="N2030" s="1"/>
      <c r="O2030"/>
      <c r="P2030"/>
      <c r="Q2030" s="44"/>
      <c r="R2030" s="1"/>
      <c r="S2030"/>
      <c r="T2030"/>
    </row>
    <row r="2031" spans="1:20" ht="14.4" x14ac:dyDescent="0.3">
      <c r="A2031">
        <v>2022</v>
      </c>
      <c r="B2031" s="1">
        <v>44209</v>
      </c>
      <c r="C2031" t="s">
        <v>511</v>
      </c>
      <c r="D2031" t="s">
        <v>556</v>
      </c>
      <c r="E2031" t="s">
        <v>128</v>
      </c>
      <c r="F2031" t="s">
        <v>85</v>
      </c>
      <c r="G2031" s="45">
        <v>1.2</v>
      </c>
      <c r="H2031" s="196">
        <v>7</v>
      </c>
      <c r="I2031" s="196">
        <v>7</v>
      </c>
      <c r="J2031" s="196">
        <v>1.4</v>
      </c>
      <c r="K2031" s="196">
        <v>512.96</v>
      </c>
      <c r="L2031" t="s">
        <v>124</v>
      </c>
      <c r="M2031" s="44"/>
      <c r="N2031" s="1"/>
      <c r="O2031"/>
      <c r="P2031"/>
      <c r="Q2031" s="44"/>
      <c r="R2031" s="1"/>
      <c r="S2031"/>
      <c r="T2031"/>
    </row>
    <row r="2032" spans="1:20" ht="14.4" x14ac:dyDescent="0.3">
      <c r="A2032">
        <v>2023</v>
      </c>
      <c r="B2032" s="1">
        <v>44209</v>
      </c>
      <c r="C2032" t="s">
        <v>511</v>
      </c>
      <c r="D2032" t="s">
        <v>556</v>
      </c>
      <c r="E2032" t="s">
        <v>146</v>
      </c>
      <c r="F2032" t="s">
        <v>93</v>
      </c>
      <c r="G2032" s="45">
        <v>1.1000000000000001</v>
      </c>
      <c r="H2032" s="196">
        <v>27</v>
      </c>
      <c r="I2032" s="196">
        <v>2.7</v>
      </c>
      <c r="J2032" s="196">
        <v>-2.85</v>
      </c>
      <c r="K2032" s="196">
        <v>510.11</v>
      </c>
      <c r="L2032" t="s">
        <v>124</v>
      </c>
      <c r="M2032" s="44"/>
      <c r="N2032" s="1"/>
      <c r="O2032"/>
      <c r="P2032"/>
      <c r="Q2032" s="44"/>
      <c r="R2032" s="1"/>
      <c r="S2032"/>
      <c r="T2032"/>
    </row>
    <row r="2033" spans="1:20" ht="14.4" x14ac:dyDescent="0.3">
      <c r="A2033">
        <v>2024</v>
      </c>
      <c r="B2033" s="1">
        <v>44209</v>
      </c>
      <c r="C2033" t="s">
        <v>511</v>
      </c>
      <c r="D2033" t="s">
        <v>556</v>
      </c>
      <c r="E2033" t="s">
        <v>119</v>
      </c>
      <c r="F2033" t="s">
        <v>85</v>
      </c>
      <c r="G2033" s="45">
        <v>1.1399999999999999</v>
      </c>
      <c r="H2033" s="196">
        <v>7</v>
      </c>
      <c r="I2033" s="196">
        <v>7</v>
      </c>
      <c r="J2033" s="196">
        <v>0.98</v>
      </c>
      <c r="K2033" s="196">
        <v>511.09</v>
      </c>
      <c r="L2033" t="s">
        <v>111</v>
      </c>
      <c r="M2033" s="44"/>
      <c r="N2033" s="1"/>
      <c r="O2033"/>
      <c r="P2033"/>
      <c r="Q2033" s="44"/>
      <c r="R2033" s="1"/>
      <c r="S2033"/>
      <c r="T2033"/>
    </row>
    <row r="2034" spans="1:20" ht="14.4" x14ac:dyDescent="0.3">
      <c r="A2034">
        <v>2025</v>
      </c>
      <c r="B2034" s="1">
        <v>44209</v>
      </c>
      <c r="C2034" t="s">
        <v>511</v>
      </c>
      <c r="D2034" t="s">
        <v>556</v>
      </c>
      <c r="E2034" t="s">
        <v>114</v>
      </c>
      <c r="F2034" t="s">
        <v>93</v>
      </c>
      <c r="G2034" s="45">
        <v>1.08</v>
      </c>
      <c r="H2034" s="196">
        <v>7</v>
      </c>
      <c r="I2034" s="196">
        <v>0.56000000000000005</v>
      </c>
      <c r="J2034" s="196">
        <v>-0.57999999999999996</v>
      </c>
      <c r="K2034" s="196">
        <v>510.51</v>
      </c>
      <c r="L2034" t="s">
        <v>111</v>
      </c>
      <c r="M2034" s="44"/>
      <c r="N2034" s="1"/>
      <c r="O2034"/>
      <c r="P2034"/>
      <c r="Q2034" s="44"/>
      <c r="R2034" s="1"/>
      <c r="S2034"/>
      <c r="T2034"/>
    </row>
    <row r="2035" spans="1:20" ht="14.4" x14ac:dyDescent="0.3">
      <c r="A2035">
        <v>2026</v>
      </c>
      <c r="B2035" s="1">
        <v>44209</v>
      </c>
      <c r="C2035" t="s">
        <v>183</v>
      </c>
      <c r="D2035" t="s">
        <v>557</v>
      </c>
      <c r="E2035" t="s">
        <v>113</v>
      </c>
      <c r="F2035" t="s">
        <v>85</v>
      </c>
      <c r="G2035" s="45">
        <v>1.03</v>
      </c>
      <c r="H2035" s="196">
        <v>10</v>
      </c>
      <c r="I2035" s="196">
        <v>10</v>
      </c>
      <c r="J2035" s="196">
        <v>0.28999999999999998</v>
      </c>
      <c r="K2035" s="196">
        <v>510.8</v>
      </c>
      <c r="L2035" t="s">
        <v>77</v>
      </c>
      <c r="M2035" s="44"/>
      <c r="N2035" s="1"/>
      <c r="O2035"/>
      <c r="P2035"/>
      <c r="Q2035" s="44"/>
      <c r="R2035" s="1"/>
      <c r="S2035"/>
      <c r="T2035"/>
    </row>
    <row r="2036" spans="1:20" ht="14.4" x14ac:dyDescent="0.3">
      <c r="A2036">
        <v>2027</v>
      </c>
      <c r="B2036" s="1">
        <v>44209</v>
      </c>
      <c r="C2036" t="s">
        <v>183</v>
      </c>
      <c r="D2036" t="s">
        <v>557</v>
      </c>
      <c r="E2036" t="s">
        <v>95</v>
      </c>
      <c r="F2036" t="s">
        <v>85</v>
      </c>
      <c r="G2036" s="45">
        <v>1.2</v>
      </c>
      <c r="H2036" s="196">
        <v>10</v>
      </c>
      <c r="I2036" s="196">
        <v>10</v>
      </c>
      <c r="J2036" s="196">
        <v>2</v>
      </c>
      <c r="K2036" s="196">
        <v>512.79999999999995</v>
      </c>
      <c r="L2036" t="s">
        <v>75</v>
      </c>
      <c r="M2036" s="44"/>
      <c r="N2036" s="1"/>
      <c r="O2036"/>
      <c r="P2036"/>
      <c r="Q2036" s="44"/>
      <c r="R2036" s="1"/>
      <c r="S2036"/>
      <c r="T2036"/>
    </row>
    <row r="2037" spans="1:20" ht="14.4" x14ac:dyDescent="0.3">
      <c r="A2037">
        <v>2028</v>
      </c>
      <c r="B2037" s="1">
        <v>44209</v>
      </c>
      <c r="C2037" t="s">
        <v>183</v>
      </c>
      <c r="D2037" t="s">
        <v>557</v>
      </c>
      <c r="E2037" t="s">
        <v>95</v>
      </c>
      <c r="F2037" t="s">
        <v>85</v>
      </c>
      <c r="G2037" s="45">
        <v>1.91</v>
      </c>
      <c r="H2037" s="196">
        <v>20</v>
      </c>
      <c r="I2037" s="196">
        <v>20</v>
      </c>
      <c r="J2037" s="196">
        <v>18.2</v>
      </c>
      <c r="K2037" s="196">
        <v>531</v>
      </c>
      <c r="L2037" t="s">
        <v>75</v>
      </c>
      <c r="M2037" s="44"/>
      <c r="N2037" s="1"/>
      <c r="O2037"/>
      <c r="P2037"/>
      <c r="Q2037" s="44"/>
      <c r="R2037" s="1"/>
      <c r="S2037"/>
      <c r="T2037"/>
    </row>
    <row r="2038" spans="1:20" ht="14.4" x14ac:dyDescent="0.3">
      <c r="A2038">
        <v>2029</v>
      </c>
      <c r="B2038" s="1">
        <v>44209</v>
      </c>
      <c r="C2038" t="s">
        <v>183</v>
      </c>
      <c r="D2038" t="s">
        <v>557</v>
      </c>
      <c r="E2038" t="s">
        <v>112</v>
      </c>
      <c r="F2038" t="s">
        <v>93</v>
      </c>
      <c r="G2038" s="45">
        <v>1.8</v>
      </c>
      <c r="H2038" s="196">
        <v>20</v>
      </c>
      <c r="I2038" s="196">
        <v>16</v>
      </c>
      <c r="J2038" s="196">
        <v>-16</v>
      </c>
      <c r="K2038" s="196">
        <v>515</v>
      </c>
      <c r="L2038" t="s">
        <v>75</v>
      </c>
      <c r="M2038" s="44"/>
      <c r="N2038" s="1"/>
      <c r="O2038"/>
      <c r="P2038"/>
      <c r="Q2038" s="44"/>
      <c r="R2038" s="1"/>
      <c r="S2038"/>
      <c r="T2038"/>
    </row>
    <row r="2039" spans="1:20" ht="14.4" x14ac:dyDescent="0.3">
      <c r="A2039">
        <v>2030</v>
      </c>
      <c r="B2039" s="1">
        <v>44209</v>
      </c>
      <c r="C2039" t="s">
        <v>183</v>
      </c>
      <c r="D2039" t="s">
        <v>557</v>
      </c>
      <c r="E2039" t="s">
        <v>149</v>
      </c>
      <c r="F2039" t="s">
        <v>93</v>
      </c>
      <c r="G2039" s="45">
        <v>1.1599999999999999</v>
      </c>
      <c r="H2039" s="196">
        <v>11.93</v>
      </c>
      <c r="I2039" s="196">
        <v>1.91</v>
      </c>
      <c r="J2039" s="196">
        <v>-2</v>
      </c>
      <c r="K2039" s="196">
        <v>513</v>
      </c>
      <c r="L2039" t="s">
        <v>75</v>
      </c>
      <c r="M2039" s="44"/>
      <c r="N2039" s="1"/>
      <c r="O2039"/>
      <c r="P2039"/>
      <c r="Q2039" s="44"/>
      <c r="R2039" s="1"/>
      <c r="S2039"/>
      <c r="T2039"/>
    </row>
    <row r="2040" spans="1:20" ht="14.4" x14ac:dyDescent="0.3">
      <c r="A2040"/>
      <c r="B2040" s="1"/>
      <c r="C2040"/>
      <c r="D2040"/>
      <c r="E2040"/>
      <c r="F2040"/>
      <c r="G2040" s="45"/>
      <c r="H2040" s="196"/>
      <c r="I2040" s="196"/>
      <c r="J2040" s="196"/>
      <c r="K2040" s="196"/>
      <c r="L2040"/>
      <c r="M2040" s="44"/>
      <c r="N2040" s="1"/>
      <c r="O2040"/>
      <c r="P2040"/>
      <c r="Q2040" s="44"/>
      <c r="R2040" s="1"/>
      <c r="S2040"/>
      <c r="T2040"/>
    </row>
    <row r="2041" spans="1:20" ht="14.4" x14ac:dyDescent="0.3">
      <c r="A2041"/>
      <c r="B2041" s="1"/>
      <c r="C2041"/>
      <c r="D2041"/>
      <c r="E2041"/>
      <c r="F2041"/>
      <c r="G2041" s="45"/>
      <c r="H2041" s="196"/>
      <c r="I2041" s="196"/>
      <c r="J2041" s="196"/>
      <c r="K2041" s="196"/>
      <c r="L2041"/>
      <c r="M2041" s="44"/>
      <c r="N2041" s="1"/>
      <c r="O2041"/>
      <c r="P2041"/>
      <c r="Q2041" s="44"/>
      <c r="R2041" s="1"/>
      <c r="S2041"/>
      <c r="T2041"/>
    </row>
    <row r="2042" spans="1:20" ht="14.4" x14ac:dyDescent="0.3">
      <c r="A2042"/>
      <c r="B2042" s="1"/>
      <c r="C2042"/>
      <c r="D2042"/>
      <c r="E2042"/>
      <c r="F2042"/>
      <c r="G2042" s="45"/>
      <c r="H2042" s="196"/>
      <c r="I2042" s="196"/>
      <c r="J2042" s="196"/>
      <c r="K2042" s="196"/>
      <c r="L2042"/>
      <c r="M2042" s="44"/>
      <c r="N2042" s="1"/>
      <c r="O2042"/>
      <c r="P2042"/>
      <c r="Q2042" s="44"/>
      <c r="R2042" s="1"/>
      <c r="S2042"/>
      <c r="T2042"/>
    </row>
    <row r="2043" spans="1:20" ht="14.4" x14ac:dyDescent="0.3">
      <c r="A2043"/>
      <c r="B2043" s="1"/>
      <c r="C2043"/>
      <c r="D2043"/>
      <c r="E2043"/>
      <c r="F2043"/>
      <c r="G2043" s="45"/>
      <c r="H2043" s="196"/>
      <c r="I2043" s="196"/>
      <c r="J2043" s="196"/>
      <c r="K2043" s="196"/>
      <c r="L2043"/>
      <c r="M2043" s="44"/>
      <c r="N2043" s="1"/>
      <c r="O2043"/>
      <c r="P2043"/>
      <c r="Q2043" s="44"/>
      <c r="R2043" s="1"/>
      <c r="S2043"/>
      <c r="T2043"/>
    </row>
    <row r="2044" spans="1:20" ht="14.4" x14ac:dyDescent="0.3">
      <c r="A2044"/>
      <c r="B2044" s="1"/>
      <c r="C2044"/>
      <c r="D2044"/>
      <c r="E2044"/>
      <c r="F2044"/>
      <c r="G2044" s="45"/>
      <c r="H2044" s="196"/>
      <c r="I2044" s="196"/>
      <c r="J2044" s="196"/>
      <c r="K2044" s="196"/>
      <c r="L2044"/>
      <c r="M2044" s="44"/>
      <c r="N2044" s="1"/>
      <c r="O2044"/>
      <c r="P2044"/>
      <c r="Q2044" s="44"/>
      <c r="R2044" s="1"/>
      <c r="S2044"/>
      <c r="T2044"/>
    </row>
    <row r="2045" spans="1:20" ht="14.4" x14ac:dyDescent="0.3">
      <c r="A2045"/>
      <c r="B2045" s="1"/>
      <c r="C2045"/>
      <c r="D2045"/>
      <c r="E2045"/>
      <c r="F2045"/>
      <c r="G2045" s="45"/>
      <c r="H2045" s="196"/>
      <c r="I2045" s="196"/>
      <c r="J2045" s="196"/>
      <c r="K2045" s="196"/>
      <c r="L2045"/>
      <c r="M2045" s="44"/>
      <c r="N2045" s="1"/>
      <c r="O2045"/>
      <c r="P2045"/>
      <c r="Q2045" s="44"/>
      <c r="R2045" s="1"/>
      <c r="S2045"/>
      <c r="T2045"/>
    </row>
    <row r="2046" spans="1:20" ht="14.4" x14ac:dyDescent="0.3">
      <c r="A2046"/>
      <c r="B2046" s="1"/>
      <c r="C2046"/>
      <c r="D2046"/>
      <c r="E2046"/>
      <c r="F2046"/>
      <c r="G2046" s="45"/>
      <c r="H2046" s="196"/>
      <c r="I2046" s="196"/>
      <c r="J2046" s="196"/>
      <c r="K2046" s="196"/>
      <c r="L2046"/>
      <c r="M2046" s="44"/>
      <c r="N2046" s="1"/>
      <c r="O2046"/>
      <c r="P2046"/>
      <c r="Q2046" s="44"/>
      <c r="R2046" s="1"/>
      <c r="S2046"/>
      <c r="T2046"/>
    </row>
    <row r="2047" spans="1:20" ht="14.4" x14ac:dyDescent="0.3">
      <c r="A2047"/>
      <c r="B2047" s="1"/>
      <c r="C2047"/>
      <c r="D2047"/>
      <c r="E2047"/>
      <c r="F2047"/>
      <c r="G2047" s="45"/>
      <c r="H2047" s="196"/>
      <c r="I2047" s="196"/>
      <c r="J2047" s="196"/>
      <c r="K2047" s="196"/>
      <c r="L2047"/>
      <c r="M2047" s="44"/>
      <c r="N2047" s="1"/>
      <c r="O2047"/>
      <c r="P2047"/>
      <c r="Q2047" s="44"/>
      <c r="R2047" s="1"/>
      <c r="S2047"/>
      <c r="T2047"/>
    </row>
    <row r="2048" spans="1:20" ht="14.4" x14ac:dyDescent="0.3">
      <c r="A2048"/>
      <c r="B2048" s="1"/>
      <c r="C2048"/>
      <c r="D2048"/>
      <c r="E2048"/>
      <c r="F2048"/>
      <c r="G2048" s="45"/>
      <c r="H2048" s="196"/>
      <c r="I2048" s="196"/>
      <c r="J2048" s="196"/>
      <c r="K2048" s="196"/>
      <c r="L2048"/>
      <c r="M2048" s="44"/>
      <c r="N2048" s="1"/>
      <c r="O2048"/>
      <c r="P2048"/>
      <c r="Q2048" s="44"/>
      <c r="R2048" s="1"/>
      <c r="S2048"/>
      <c r="T2048"/>
    </row>
    <row r="2049" spans="1:20" ht="14.4" x14ac:dyDescent="0.3">
      <c r="A2049"/>
      <c r="B2049" s="1"/>
      <c r="C2049"/>
      <c r="D2049"/>
      <c r="E2049"/>
      <c r="F2049"/>
      <c r="G2049" s="45"/>
      <c r="H2049" s="196"/>
      <c r="I2049" s="196"/>
      <c r="J2049" s="196"/>
      <c r="K2049" s="196"/>
      <c r="L2049"/>
      <c r="M2049" s="44"/>
      <c r="N2049" s="1"/>
      <c r="O2049"/>
      <c r="P2049"/>
      <c r="Q2049" s="44"/>
      <c r="R2049" s="1"/>
      <c r="S2049"/>
      <c r="T2049"/>
    </row>
    <row r="2050" spans="1:20" ht="14.4" x14ac:dyDescent="0.3">
      <c r="A2050"/>
      <c r="B2050" s="1"/>
      <c r="C2050"/>
      <c r="D2050"/>
      <c r="E2050"/>
      <c r="F2050"/>
      <c r="G2050" s="45"/>
      <c r="H2050" s="196"/>
      <c r="I2050" s="196"/>
      <c r="J2050" s="196"/>
      <c r="K2050" s="196"/>
      <c r="L2050"/>
      <c r="M2050" s="44"/>
      <c r="N2050" s="1"/>
      <c r="O2050"/>
      <c r="P2050"/>
      <c r="Q2050" s="44"/>
      <c r="R2050" s="1"/>
      <c r="S2050"/>
      <c r="T2050"/>
    </row>
    <row r="2051" spans="1:20" ht="14.4" x14ac:dyDescent="0.3">
      <c r="A2051"/>
      <c r="B2051" s="1"/>
      <c r="C2051"/>
      <c r="D2051"/>
      <c r="E2051"/>
      <c r="F2051"/>
      <c r="G2051" s="45"/>
      <c r="H2051" s="196"/>
      <c r="I2051" s="196"/>
      <c r="J2051" s="196"/>
      <c r="K2051" s="196"/>
      <c r="L2051"/>
      <c r="M2051" s="44"/>
      <c r="N2051" s="1"/>
      <c r="O2051"/>
      <c r="P2051"/>
      <c r="Q2051" s="44"/>
      <c r="R2051" s="1"/>
      <c r="S2051"/>
      <c r="T2051"/>
    </row>
    <row r="2052" spans="1:20" ht="14.4" x14ac:dyDescent="0.3">
      <c r="A2052"/>
      <c r="B2052" s="1"/>
      <c r="C2052"/>
      <c r="D2052"/>
      <c r="E2052"/>
      <c r="F2052"/>
      <c r="G2052" s="45"/>
      <c r="H2052" s="196"/>
      <c r="I2052" s="196"/>
      <c r="J2052" s="196"/>
      <c r="K2052" s="196"/>
      <c r="L2052"/>
      <c r="M2052" s="44"/>
      <c r="N2052" s="1"/>
      <c r="O2052"/>
      <c r="P2052"/>
      <c r="Q2052" s="44"/>
      <c r="R2052" s="1"/>
      <c r="S2052"/>
      <c r="T2052"/>
    </row>
    <row r="2053" spans="1:20" ht="14.4" x14ac:dyDescent="0.3">
      <c r="A2053"/>
      <c r="B2053" s="1"/>
      <c r="C2053"/>
      <c r="D2053"/>
      <c r="E2053"/>
      <c r="F2053"/>
      <c r="G2053" s="45"/>
      <c r="H2053" s="196"/>
      <c r="I2053" s="196"/>
      <c r="J2053" s="196"/>
      <c r="K2053" s="196"/>
      <c r="L2053"/>
      <c r="M2053" s="44"/>
      <c r="N2053" s="1"/>
      <c r="O2053"/>
      <c r="P2053"/>
      <c r="Q2053" s="44"/>
      <c r="R2053" s="1"/>
      <c r="S2053"/>
      <c r="T2053"/>
    </row>
    <row r="2054" spans="1:20" ht="14.4" x14ac:dyDescent="0.3">
      <c r="A2054"/>
      <c r="B2054" s="1"/>
      <c r="C2054"/>
      <c r="D2054"/>
      <c r="E2054"/>
      <c r="F2054"/>
      <c r="G2054" s="45"/>
      <c r="H2054" s="196"/>
      <c r="I2054" s="196"/>
      <c r="J2054" s="196"/>
      <c r="K2054" s="196"/>
      <c r="L2054"/>
      <c r="M2054" s="44"/>
      <c r="N2054" s="1"/>
      <c r="O2054"/>
      <c r="P2054"/>
      <c r="Q2054" s="44"/>
      <c r="R2054" s="1"/>
      <c r="S2054"/>
      <c r="T2054"/>
    </row>
    <row r="2055" spans="1:20" ht="14.4" x14ac:dyDescent="0.3">
      <c r="A2055"/>
      <c r="B2055" s="1"/>
      <c r="C2055"/>
      <c r="D2055"/>
      <c r="E2055"/>
      <c r="F2055"/>
      <c r="G2055" s="45"/>
      <c r="H2055" s="196"/>
      <c r="I2055" s="196"/>
      <c r="J2055" s="196"/>
      <c r="K2055" s="196"/>
      <c r="L2055"/>
      <c r="M2055" s="44"/>
      <c r="N2055" s="1"/>
      <c r="O2055"/>
      <c r="P2055"/>
      <c r="Q2055" s="44"/>
      <c r="R2055" s="1"/>
      <c r="S2055"/>
      <c r="T2055"/>
    </row>
    <row r="2056" spans="1:20" ht="14.4" x14ac:dyDescent="0.3">
      <c r="A2056"/>
      <c r="B2056" s="1"/>
      <c r="C2056"/>
      <c r="D2056"/>
      <c r="E2056"/>
      <c r="F2056"/>
      <c r="G2056" s="45"/>
      <c r="H2056" s="196"/>
      <c r="I2056" s="196"/>
      <c r="J2056" s="196"/>
      <c r="K2056" s="196"/>
      <c r="L2056"/>
      <c r="M2056" s="44"/>
      <c r="N2056" s="1"/>
      <c r="O2056"/>
      <c r="P2056"/>
      <c r="Q2056" s="44"/>
      <c r="R2056" s="1"/>
      <c r="S2056"/>
      <c r="T2056"/>
    </row>
    <row r="2057" spans="1:20" ht="14.4" x14ac:dyDescent="0.3">
      <c r="A2057"/>
      <c r="B2057" s="1"/>
      <c r="C2057"/>
      <c r="D2057"/>
      <c r="E2057"/>
      <c r="F2057"/>
      <c r="G2057" s="45"/>
      <c r="H2057" s="196"/>
      <c r="I2057" s="196"/>
      <c r="J2057" s="196"/>
      <c r="K2057" s="196"/>
      <c r="L2057"/>
      <c r="M2057" s="44"/>
      <c r="N2057" s="1"/>
      <c r="O2057"/>
      <c r="P2057"/>
      <c r="Q2057" s="44"/>
      <c r="R2057" s="1"/>
      <c r="S2057"/>
      <c r="T2057"/>
    </row>
    <row r="2058" spans="1:20" ht="14.4" x14ac:dyDescent="0.3">
      <c r="A2058"/>
      <c r="B2058" s="1"/>
      <c r="C2058"/>
      <c r="D2058"/>
      <c r="E2058"/>
      <c r="F2058"/>
      <c r="G2058" s="45"/>
      <c r="H2058" s="196"/>
      <c r="I2058" s="196"/>
      <c r="J2058" s="196"/>
      <c r="K2058" s="196"/>
      <c r="L2058"/>
      <c r="M2058" s="44"/>
      <c r="N2058" s="1"/>
      <c r="O2058"/>
      <c r="P2058"/>
      <c r="Q2058" s="44"/>
      <c r="R2058" s="1"/>
      <c r="S2058"/>
      <c r="T2058"/>
    </row>
    <row r="2059" spans="1:20" ht="14.4" x14ac:dyDescent="0.3">
      <c r="A2059"/>
      <c r="B2059" s="1"/>
      <c r="C2059"/>
      <c r="D2059"/>
      <c r="E2059"/>
      <c r="F2059"/>
      <c r="G2059" s="45"/>
      <c r="H2059" s="196"/>
      <c r="I2059" s="196"/>
      <c r="J2059" s="196"/>
      <c r="K2059" s="196"/>
      <c r="L2059"/>
      <c r="M2059" s="44"/>
      <c r="N2059" s="1"/>
      <c r="O2059"/>
      <c r="P2059"/>
      <c r="Q2059" s="44"/>
      <c r="R2059" s="1"/>
      <c r="S2059"/>
      <c r="T2059"/>
    </row>
    <row r="2060" spans="1:20" ht="14.4" x14ac:dyDescent="0.3">
      <c r="A2060"/>
      <c r="B2060" s="1"/>
      <c r="C2060"/>
      <c r="D2060"/>
      <c r="E2060"/>
      <c r="F2060"/>
      <c r="G2060" s="45"/>
      <c r="H2060" s="196"/>
      <c r="I2060" s="196"/>
      <c r="J2060" s="196"/>
      <c r="K2060" s="196"/>
      <c r="L2060"/>
      <c r="M2060" s="44"/>
      <c r="N2060" s="1"/>
      <c r="O2060"/>
      <c r="P2060"/>
      <c r="Q2060" s="44"/>
      <c r="R2060" s="1"/>
      <c r="S2060"/>
      <c r="T2060"/>
    </row>
    <row r="2061" spans="1:20" ht="14.4" x14ac:dyDescent="0.3">
      <c r="A2061"/>
      <c r="B2061" s="1"/>
      <c r="C2061"/>
      <c r="D2061"/>
      <c r="E2061"/>
      <c r="F2061"/>
      <c r="G2061" s="45"/>
      <c r="H2061" s="196"/>
      <c r="I2061" s="196"/>
      <c r="J2061" s="196"/>
      <c r="K2061" s="196"/>
      <c r="L2061"/>
      <c r="M2061" s="44"/>
      <c r="N2061" s="1"/>
      <c r="O2061"/>
      <c r="P2061"/>
      <c r="Q2061" s="44"/>
      <c r="R2061" s="1"/>
      <c r="S2061"/>
      <c r="T2061"/>
    </row>
    <row r="2062" spans="1:20" ht="14.4" x14ac:dyDescent="0.3">
      <c r="A2062"/>
      <c r="B2062" s="1"/>
      <c r="C2062"/>
      <c r="D2062"/>
      <c r="E2062"/>
      <c r="F2062"/>
      <c r="G2062" s="45"/>
      <c r="H2062" s="196"/>
      <c r="I2062" s="196"/>
      <c r="J2062" s="196"/>
      <c r="K2062" s="196"/>
      <c r="L2062"/>
      <c r="M2062" s="44"/>
      <c r="N2062" s="1"/>
      <c r="O2062"/>
      <c r="P2062"/>
      <c r="Q2062" s="44"/>
      <c r="R2062" s="1"/>
      <c r="S2062"/>
      <c r="T2062"/>
    </row>
    <row r="2063" spans="1:20" ht="14.4" x14ac:dyDescent="0.3">
      <c r="A2063"/>
      <c r="B2063" s="1"/>
      <c r="C2063"/>
      <c r="D2063"/>
      <c r="E2063"/>
      <c r="F2063"/>
      <c r="G2063" s="45"/>
      <c r="H2063" s="196"/>
      <c r="I2063" s="196"/>
      <c r="J2063" s="196"/>
      <c r="K2063" s="196"/>
      <c r="L2063"/>
      <c r="M2063" s="44"/>
      <c r="N2063" s="1"/>
      <c r="O2063"/>
      <c r="P2063"/>
      <c r="Q2063" s="44"/>
      <c r="R2063" s="1"/>
      <c r="S2063"/>
      <c r="T2063"/>
    </row>
    <row r="2064" spans="1:20" ht="14.4" x14ac:dyDescent="0.3">
      <c r="A2064"/>
      <c r="B2064" s="1"/>
      <c r="C2064"/>
      <c r="D2064"/>
      <c r="E2064"/>
      <c r="F2064"/>
      <c r="G2064" s="45"/>
      <c r="H2064" s="196"/>
      <c r="I2064" s="196"/>
      <c r="J2064" s="196"/>
      <c r="K2064" s="196"/>
      <c r="L2064"/>
      <c r="M2064" s="44"/>
      <c r="N2064" s="1"/>
      <c r="O2064"/>
      <c r="P2064"/>
      <c r="Q2064" s="44"/>
      <c r="R2064" s="1"/>
      <c r="S2064"/>
      <c r="T2064"/>
    </row>
    <row r="2065" spans="1:20" ht="14.4" x14ac:dyDescent="0.3">
      <c r="A2065"/>
      <c r="B2065" s="1"/>
      <c r="C2065"/>
      <c r="D2065"/>
      <c r="E2065"/>
      <c r="F2065"/>
      <c r="G2065" s="45"/>
      <c r="H2065" s="196"/>
      <c r="I2065" s="196"/>
      <c r="J2065" s="196"/>
      <c r="K2065" s="196"/>
      <c r="L2065"/>
      <c r="M2065" s="44"/>
      <c r="N2065" s="1"/>
      <c r="O2065"/>
      <c r="P2065"/>
      <c r="Q2065" s="44"/>
      <c r="R2065" s="1"/>
      <c r="S2065"/>
      <c r="T2065"/>
    </row>
    <row r="2066" spans="1:20" ht="14.4" x14ac:dyDescent="0.3">
      <c r="A2066"/>
      <c r="B2066" s="1"/>
      <c r="C2066"/>
      <c r="D2066"/>
      <c r="E2066"/>
      <c r="F2066"/>
      <c r="G2066" s="45"/>
      <c r="H2066" s="196"/>
      <c r="I2066" s="196"/>
      <c r="J2066" s="196"/>
      <c r="K2066" s="196"/>
      <c r="L2066"/>
      <c r="M2066" s="44"/>
      <c r="N2066" s="1"/>
      <c r="O2066"/>
      <c r="P2066"/>
      <c r="Q2066" s="44"/>
      <c r="R2066" s="1"/>
      <c r="S2066"/>
      <c r="T2066"/>
    </row>
    <row r="2067" spans="1:20" ht="14.4" x14ac:dyDescent="0.3">
      <c r="A2067"/>
      <c r="B2067" s="1"/>
      <c r="C2067"/>
      <c r="D2067"/>
      <c r="E2067"/>
      <c r="F2067"/>
      <c r="G2067" s="45"/>
      <c r="H2067" s="196"/>
      <c r="I2067" s="196"/>
      <c r="J2067" s="196"/>
      <c r="K2067" s="196"/>
      <c r="L2067"/>
      <c r="M2067" s="44"/>
      <c r="N2067" s="1"/>
      <c r="O2067"/>
      <c r="P2067"/>
      <c r="Q2067" s="44"/>
      <c r="R2067" s="1"/>
      <c r="S2067"/>
      <c r="T2067"/>
    </row>
    <row r="2068" spans="1:20" ht="14.4" x14ac:dyDescent="0.3">
      <c r="A2068"/>
      <c r="B2068" s="1"/>
      <c r="C2068"/>
      <c r="D2068"/>
      <c r="E2068"/>
      <c r="F2068"/>
      <c r="G2068" s="45"/>
      <c r="H2068" s="196"/>
      <c r="I2068" s="196"/>
      <c r="J2068" s="196"/>
      <c r="K2068" s="196"/>
      <c r="L2068"/>
      <c r="M2068" s="44"/>
      <c r="N2068" s="1"/>
      <c r="O2068"/>
      <c r="P2068"/>
      <c r="Q2068" s="44"/>
      <c r="R2068" s="1"/>
      <c r="S2068"/>
      <c r="T2068"/>
    </row>
    <row r="2069" spans="1:20" ht="14.4" x14ac:dyDescent="0.3">
      <c r="A2069"/>
      <c r="B2069" s="1"/>
      <c r="C2069"/>
      <c r="D2069"/>
      <c r="E2069"/>
      <c r="F2069"/>
      <c r="G2069" s="45"/>
      <c r="H2069" s="196"/>
      <c r="I2069" s="196"/>
      <c r="J2069" s="196"/>
      <c r="K2069" s="196"/>
      <c r="L2069"/>
      <c r="M2069" s="44"/>
      <c r="N2069" s="1"/>
      <c r="O2069"/>
      <c r="P2069"/>
      <c r="Q2069" s="44"/>
      <c r="R2069" s="1"/>
      <c r="S2069"/>
      <c r="T2069"/>
    </row>
    <row r="2070" spans="1:20" ht="14.4" x14ac:dyDescent="0.3">
      <c r="A2070"/>
      <c r="B2070" s="1"/>
      <c r="C2070"/>
      <c r="D2070"/>
      <c r="E2070"/>
      <c r="F2070"/>
      <c r="G2070" s="45"/>
      <c r="H2070" s="196"/>
      <c r="I2070" s="196"/>
      <c r="J2070" s="196"/>
      <c r="K2070" s="196"/>
      <c r="L2070"/>
      <c r="M2070" s="44"/>
      <c r="N2070" s="1"/>
      <c r="O2070"/>
      <c r="P2070"/>
      <c r="Q2070" s="44"/>
      <c r="R2070" s="1"/>
      <c r="S2070"/>
      <c r="T2070"/>
    </row>
    <row r="2071" spans="1:20" ht="14.4" x14ac:dyDescent="0.3">
      <c r="A2071"/>
      <c r="B2071" s="1"/>
      <c r="C2071"/>
      <c r="D2071"/>
      <c r="E2071"/>
      <c r="F2071"/>
      <c r="G2071" s="45"/>
      <c r="H2071" s="196"/>
      <c r="I2071" s="196"/>
      <c r="J2071" s="196"/>
      <c r="K2071" s="196"/>
      <c r="L2071"/>
      <c r="M2071" s="44"/>
      <c r="N2071" s="1"/>
      <c r="O2071"/>
      <c r="P2071"/>
      <c r="Q2071" s="44"/>
      <c r="R2071" s="1"/>
      <c r="S2071"/>
      <c r="T2071"/>
    </row>
    <row r="2072" spans="1:20" ht="14.4" x14ac:dyDescent="0.3">
      <c r="A2072"/>
      <c r="B2072" s="1"/>
      <c r="C2072"/>
      <c r="D2072"/>
      <c r="E2072"/>
      <c r="F2072"/>
      <c r="G2072" s="45"/>
      <c r="H2072" s="196"/>
      <c r="I2072" s="196"/>
      <c r="J2072" s="196"/>
      <c r="K2072" s="196"/>
      <c r="L2072"/>
      <c r="M2072" s="44"/>
      <c r="N2072" s="1"/>
      <c r="O2072"/>
      <c r="P2072"/>
      <c r="Q2072" s="44"/>
      <c r="R2072" s="1"/>
      <c r="S2072"/>
      <c r="T2072"/>
    </row>
    <row r="2073" spans="1:20" ht="14.4" x14ac:dyDescent="0.3">
      <c r="A2073"/>
      <c r="B2073" s="1"/>
      <c r="C2073"/>
      <c r="D2073"/>
      <c r="E2073"/>
      <c r="F2073"/>
      <c r="G2073" s="45"/>
      <c r="H2073" s="196"/>
      <c r="I2073" s="196"/>
      <c r="J2073" s="196"/>
      <c r="K2073" s="196"/>
      <c r="L2073"/>
      <c r="M2073" s="44"/>
      <c r="N2073" s="1"/>
      <c r="O2073"/>
      <c r="P2073"/>
      <c r="Q2073" s="44"/>
      <c r="R2073" s="1"/>
      <c r="S2073"/>
      <c r="T2073"/>
    </row>
    <row r="2074" spans="1:20" ht="14.4" x14ac:dyDescent="0.3">
      <c r="A2074"/>
      <c r="B2074" s="1"/>
      <c r="C2074"/>
      <c r="D2074"/>
      <c r="E2074"/>
      <c r="F2074"/>
      <c r="G2074" s="45"/>
      <c r="H2074" s="196"/>
      <c r="I2074" s="196"/>
      <c r="J2074" s="196"/>
      <c r="K2074" s="196"/>
      <c r="L2074"/>
      <c r="M2074" s="44"/>
      <c r="N2074" s="1"/>
      <c r="O2074"/>
      <c r="P2074"/>
      <c r="Q2074" s="44"/>
      <c r="R2074" s="1"/>
      <c r="S2074"/>
      <c r="T2074"/>
    </row>
    <row r="2075" spans="1:20" ht="14.4" x14ac:dyDescent="0.3">
      <c r="A2075"/>
      <c r="B2075" s="1"/>
      <c r="C2075"/>
      <c r="D2075"/>
      <c r="E2075"/>
      <c r="F2075"/>
      <c r="G2075" s="45"/>
      <c r="H2075" s="196"/>
      <c r="I2075" s="196"/>
      <c r="J2075" s="196"/>
      <c r="K2075" s="196"/>
      <c r="L2075"/>
      <c r="M2075" s="44"/>
      <c r="N2075" s="1"/>
      <c r="O2075"/>
      <c r="P2075"/>
      <c r="Q2075" s="44"/>
      <c r="R2075" s="1"/>
      <c r="S2075"/>
      <c r="T2075"/>
    </row>
    <row r="2076" spans="1:20" ht="14.4" x14ac:dyDescent="0.3">
      <c r="A2076"/>
      <c r="B2076" s="1"/>
      <c r="C2076"/>
      <c r="D2076"/>
      <c r="E2076"/>
      <c r="F2076"/>
      <c r="G2076" s="45"/>
      <c r="H2076" s="196"/>
      <c r="I2076" s="196"/>
      <c r="J2076" s="196"/>
      <c r="K2076" s="196"/>
      <c r="L2076"/>
      <c r="M2076" s="44"/>
      <c r="N2076" s="1"/>
      <c r="O2076"/>
      <c r="P2076"/>
      <c r="Q2076" s="44"/>
      <c r="R2076" s="1"/>
      <c r="S2076"/>
      <c r="T2076"/>
    </row>
    <row r="2077" spans="1:20" ht="14.4" x14ac:dyDescent="0.3">
      <c r="A2077"/>
      <c r="B2077" s="1"/>
      <c r="C2077"/>
      <c r="D2077"/>
      <c r="E2077"/>
      <c r="F2077"/>
      <c r="G2077" s="45"/>
      <c r="H2077" s="196"/>
      <c r="I2077" s="196"/>
      <c r="J2077" s="196"/>
      <c r="K2077" s="196"/>
      <c r="L2077"/>
      <c r="M2077" s="44"/>
      <c r="N2077" s="1"/>
      <c r="O2077"/>
      <c r="P2077"/>
      <c r="Q2077" s="44"/>
      <c r="R2077" s="1"/>
      <c r="S2077"/>
      <c r="T2077"/>
    </row>
    <row r="2078" spans="1:20" ht="14.4" x14ac:dyDescent="0.3">
      <c r="A2078"/>
      <c r="B2078" s="1"/>
      <c r="C2078"/>
      <c r="D2078"/>
      <c r="E2078"/>
      <c r="F2078"/>
      <c r="G2078" s="45"/>
      <c r="H2078" s="196"/>
      <c r="I2078" s="196"/>
      <c r="J2078" s="196"/>
      <c r="K2078" s="196"/>
      <c r="L2078"/>
      <c r="M2078" s="44"/>
      <c r="N2078" s="1"/>
      <c r="O2078"/>
      <c r="P2078"/>
      <c r="Q2078" s="44"/>
      <c r="R2078" s="1"/>
      <c r="S2078"/>
      <c r="T2078"/>
    </row>
    <row r="2079" spans="1:20" ht="14.4" x14ac:dyDescent="0.3">
      <c r="A2079"/>
      <c r="B2079" s="1"/>
      <c r="C2079"/>
      <c r="D2079"/>
      <c r="E2079"/>
      <c r="F2079"/>
      <c r="G2079" s="45"/>
      <c r="H2079" s="196"/>
      <c r="I2079" s="196"/>
      <c r="J2079" s="196"/>
      <c r="K2079" s="196"/>
      <c r="L2079"/>
      <c r="M2079" s="44"/>
      <c r="N2079" s="1"/>
      <c r="O2079"/>
      <c r="P2079"/>
      <c r="Q2079" s="44"/>
      <c r="R2079" s="1"/>
      <c r="S2079"/>
      <c r="T2079"/>
    </row>
    <row r="2080" spans="1:20" ht="14.4" x14ac:dyDescent="0.3">
      <c r="A2080"/>
      <c r="B2080" s="1"/>
      <c r="C2080"/>
      <c r="D2080"/>
      <c r="E2080"/>
      <c r="F2080"/>
      <c r="G2080" s="45"/>
      <c r="H2080" s="196"/>
      <c r="I2080" s="196"/>
      <c r="J2080" s="196"/>
      <c r="K2080" s="196"/>
      <c r="L2080"/>
      <c r="M2080" s="44"/>
      <c r="N2080" s="1"/>
      <c r="O2080"/>
      <c r="P2080"/>
      <c r="Q2080" s="44"/>
      <c r="R2080" s="1"/>
      <c r="S2080"/>
      <c r="T2080"/>
    </row>
    <row r="2081" spans="1:20" ht="14.4" x14ac:dyDescent="0.3">
      <c r="A2081"/>
      <c r="B2081" s="1"/>
      <c r="C2081"/>
      <c r="D2081"/>
      <c r="E2081"/>
      <c r="F2081"/>
      <c r="G2081" s="45"/>
      <c r="H2081" s="196"/>
      <c r="I2081" s="196"/>
      <c r="J2081" s="196"/>
      <c r="K2081" s="196"/>
      <c r="L2081"/>
      <c r="M2081" s="44"/>
      <c r="N2081" s="1"/>
      <c r="O2081"/>
      <c r="P2081"/>
      <c r="Q2081" s="44"/>
      <c r="R2081" s="1"/>
      <c r="S2081"/>
      <c r="T2081"/>
    </row>
    <row r="2082" spans="1:20" ht="14.4" x14ac:dyDescent="0.3">
      <c r="A2082"/>
      <c r="B2082" s="1"/>
      <c r="C2082"/>
      <c r="D2082"/>
      <c r="E2082"/>
      <c r="F2082"/>
      <c r="G2082" s="45"/>
      <c r="H2082" s="196"/>
      <c r="I2082" s="196"/>
      <c r="J2082" s="196"/>
      <c r="K2082" s="196"/>
      <c r="L2082"/>
      <c r="M2082" s="44"/>
      <c r="N2082" s="1"/>
      <c r="O2082"/>
      <c r="P2082"/>
      <c r="Q2082" s="44"/>
      <c r="R2082" s="1"/>
      <c r="S2082"/>
      <c r="T2082"/>
    </row>
    <row r="2083" spans="1:20" ht="14.4" x14ac:dyDescent="0.3">
      <c r="A2083"/>
      <c r="B2083" s="1"/>
      <c r="C2083"/>
      <c r="D2083"/>
      <c r="E2083"/>
      <c r="F2083"/>
      <c r="G2083" s="45"/>
      <c r="H2083" s="196"/>
      <c r="I2083" s="196"/>
      <c r="J2083" s="196"/>
      <c r="K2083" s="196"/>
      <c r="L2083"/>
      <c r="M2083" s="44"/>
      <c r="N2083" s="1"/>
      <c r="O2083"/>
      <c r="P2083"/>
      <c r="Q2083" s="44"/>
      <c r="R2083" s="1"/>
      <c r="S2083"/>
      <c r="T2083"/>
    </row>
    <row r="2084" spans="1:20" ht="14.4" x14ac:dyDescent="0.3">
      <c r="A2084"/>
      <c r="B2084" s="1"/>
      <c r="C2084"/>
      <c r="D2084"/>
      <c r="E2084"/>
      <c r="F2084"/>
      <c r="G2084" s="45"/>
      <c r="H2084" s="196"/>
      <c r="I2084" s="196"/>
      <c r="J2084" s="196"/>
      <c r="K2084" s="196"/>
      <c r="L2084"/>
      <c r="M2084" s="44"/>
      <c r="N2084" s="1"/>
      <c r="O2084"/>
      <c r="P2084"/>
      <c r="Q2084" s="44"/>
      <c r="R2084" s="1"/>
      <c r="S2084"/>
      <c r="T2084"/>
    </row>
    <row r="2085" spans="1:20" ht="14.4" x14ac:dyDescent="0.3">
      <c r="A2085"/>
      <c r="B2085" s="1"/>
      <c r="C2085"/>
      <c r="D2085"/>
      <c r="E2085"/>
      <c r="F2085"/>
      <c r="G2085" s="45"/>
      <c r="H2085" s="196"/>
      <c r="I2085" s="196"/>
      <c r="J2085" s="196"/>
      <c r="K2085" s="196"/>
      <c r="L2085"/>
      <c r="M2085" s="44"/>
      <c r="N2085" s="1"/>
      <c r="O2085"/>
      <c r="P2085"/>
      <c r="Q2085" s="44"/>
      <c r="R2085" s="1"/>
      <c r="S2085"/>
      <c r="T2085"/>
    </row>
    <row r="2086" spans="1:20" ht="14.4" x14ac:dyDescent="0.3">
      <c r="A2086"/>
      <c r="B2086" s="1"/>
      <c r="C2086"/>
      <c r="D2086"/>
      <c r="E2086"/>
      <c r="F2086"/>
      <c r="G2086" s="45"/>
      <c r="H2086" s="196"/>
      <c r="I2086" s="196"/>
      <c r="J2086" s="196"/>
      <c r="K2086" s="196"/>
      <c r="L2086"/>
      <c r="M2086" s="44"/>
      <c r="N2086" s="1"/>
      <c r="O2086"/>
      <c r="P2086"/>
      <c r="Q2086" s="44"/>
      <c r="R2086" s="1"/>
      <c r="S2086"/>
      <c r="T2086"/>
    </row>
    <row r="2087" spans="1:20" ht="14.4" x14ac:dyDescent="0.3">
      <c r="A2087"/>
      <c r="B2087" s="1"/>
      <c r="C2087"/>
      <c r="D2087"/>
      <c r="E2087"/>
      <c r="F2087"/>
      <c r="G2087" s="45"/>
      <c r="H2087" s="196"/>
      <c r="I2087" s="196"/>
      <c r="J2087" s="196"/>
      <c r="K2087" s="196"/>
      <c r="L2087"/>
      <c r="M2087" s="44"/>
      <c r="N2087" s="1"/>
      <c r="O2087"/>
      <c r="P2087"/>
      <c r="Q2087" s="44"/>
      <c r="R2087" s="1"/>
      <c r="S2087"/>
      <c r="T2087"/>
    </row>
    <row r="2088" spans="1:20" ht="14.4" x14ac:dyDescent="0.3">
      <c r="A2088"/>
      <c r="B2088" s="1"/>
      <c r="C2088"/>
      <c r="D2088"/>
      <c r="E2088"/>
      <c r="F2088"/>
      <c r="G2088" s="45"/>
      <c r="H2088" s="196"/>
      <c r="I2088" s="196"/>
      <c r="J2088" s="196"/>
      <c r="K2088" s="196"/>
      <c r="L2088"/>
      <c r="M2088" s="44"/>
      <c r="N2088" s="1"/>
      <c r="O2088"/>
      <c r="P2088"/>
      <c r="Q2088" s="44"/>
      <c r="R2088" s="1"/>
      <c r="S2088"/>
      <c r="T2088"/>
    </row>
    <row r="2089" spans="1:20" ht="14.4" x14ac:dyDescent="0.3">
      <c r="A2089"/>
      <c r="B2089" s="1"/>
      <c r="C2089"/>
      <c r="D2089"/>
      <c r="E2089"/>
      <c r="F2089"/>
      <c r="G2089" s="45"/>
      <c r="H2089" s="196"/>
      <c r="I2089" s="196"/>
      <c r="J2089" s="196"/>
      <c r="K2089" s="196"/>
      <c r="L2089"/>
      <c r="M2089" s="44"/>
      <c r="N2089" s="1"/>
      <c r="O2089"/>
      <c r="P2089"/>
      <c r="Q2089" s="44"/>
      <c r="R2089" s="1"/>
      <c r="S2089"/>
      <c r="T2089"/>
    </row>
    <row r="2090" spans="1:20" ht="14.4" x14ac:dyDescent="0.3">
      <c r="A2090"/>
      <c r="B2090" s="1"/>
      <c r="C2090"/>
      <c r="D2090"/>
      <c r="E2090"/>
      <c r="F2090"/>
      <c r="G2090" s="45"/>
      <c r="H2090" s="196"/>
      <c r="I2090" s="196"/>
      <c r="J2090" s="196"/>
      <c r="K2090" s="196"/>
      <c r="L2090"/>
      <c r="M2090" s="44"/>
      <c r="N2090" s="1"/>
      <c r="O2090"/>
      <c r="P2090"/>
      <c r="Q2090" s="44"/>
      <c r="R2090" s="1"/>
      <c r="S2090"/>
      <c r="T2090"/>
    </row>
    <row r="2091" spans="1:20" ht="14.4" x14ac:dyDescent="0.3">
      <c r="A2091"/>
      <c r="B2091" s="1"/>
      <c r="C2091"/>
      <c r="D2091"/>
      <c r="E2091"/>
      <c r="F2091"/>
      <c r="G2091" s="45"/>
      <c r="H2091" s="196"/>
      <c r="I2091" s="196"/>
      <c r="J2091" s="196"/>
      <c r="K2091" s="196"/>
      <c r="L2091"/>
      <c r="M2091" s="44"/>
      <c r="N2091" s="1"/>
      <c r="O2091"/>
      <c r="P2091"/>
      <c r="Q2091" s="44"/>
      <c r="R2091" s="1"/>
      <c r="S2091"/>
      <c r="T2091"/>
    </row>
    <row r="2092" spans="1:20" ht="14.4" x14ac:dyDescent="0.3">
      <c r="A2092"/>
      <c r="B2092" s="1"/>
      <c r="C2092"/>
      <c r="D2092"/>
      <c r="E2092"/>
      <c r="F2092"/>
      <c r="G2092" s="45"/>
      <c r="H2092" s="196"/>
      <c r="I2092" s="196"/>
      <c r="J2092" s="196"/>
      <c r="K2092" s="196"/>
      <c r="L2092"/>
      <c r="M2092" s="44"/>
      <c r="N2092" s="1"/>
      <c r="O2092"/>
      <c r="P2092"/>
      <c r="Q2092" s="44"/>
      <c r="R2092" s="1"/>
      <c r="S2092"/>
      <c r="T2092"/>
    </row>
    <row r="2093" spans="1:20" ht="14.4" x14ac:dyDescent="0.3">
      <c r="A2093"/>
      <c r="B2093" s="1"/>
      <c r="C2093"/>
      <c r="D2093"/>
      <c r="E2093"/>
      <c r="F2093"/>
      <c r="G2093" s="45"/>
      <c r="H2093" s="196"/>
      <c r="I2093" s="196"/>
      <c r="J2093" s="196"/>
      <c r="K2093" s="196"/>
      <c r="L2093"/>
      <c r="M2093" s="44"/>
      <c r="N2093" s="1"/>
      <c r="O2093"/>
      <c r="P2093"/>
      <c r="Q2093" s="44"/>
      <c r="R2093" s="1"/>
      <c r="S2093"/>
      <c r="T2093"/>
    </row>
    <row r="2094" spans="1:20" ht="14.4" x14ac:dyDescent="0.3">
      <c r="A2094"/>
      <c r="B2094" s="1"/>
      <c r="C2094"/>
      <c r="D2094"/>
      <c r="E2094"/>
      <c r="F2094"/>
      <c r="G2094" s="45"/>
      <c r="H2094" s="196"/>
      <c r="I2094" s="196"/>
      <c r="J2094" s="196"/>
      <c r="K2094" s="196"/>
      <c r="L2094"/>
      <c r="M2094" s="44"/>
      <c r="N2094" s="1"/>
      <c r="O2094"/>
      <c r="P2094"/>
      <c r="Q2094" s="44"/>
      <c r="R2094" s="1"/>
      <c r="S2094"/>
      <c r="T2094"/>
    </row>
    <row r="2095" spans="1:20" ht="14.4" x14ac:dyDescent="0.3">
      <c r="A2095"/>
      <c r="B2095" s="1"/>
      <c r="C2095"/>
      <c r="D2095"/>
      <c r="E2095"/>
      <c r="F2095"/>
      <c r="G2095" s="45"/>
      <c r="H2095" s="196"/>
      <c r="I2095" s="196"/>
      <c r="J2095" s="196"/>
      <c r="K2095" s="196"/>
      <c r="L2095"/>
      <c r="M2095" s="44"/>
      <c r="N2095" s="1"/>
      <c r="O2095"/>
      <c r="P2095"/>
      <c r="Q2095" s="44"/>
      <c r="R2095" s="1"/>
      <c r="S2095"/>
      <c r="T2095"/>
    </row>
    <row r="2096" spans="1:20" ht="14.4" x14ac:dyDescent="0.3">
      <c r="A2096"/>
      <c r="B2096" s="1"/>
      <c r="C2096"/>
      <c r="D2096"/>
      <c r="E2096"/>
      <c r="F2096"/>
      <c r="G2096" s="45"/>
      <c r="H2096" s="196"/>
      <c r="I2096" s="196"/>
      <c r="J2096" s="196"/>
      <c r="K2096" s="196"/>
      <c r="L2096"/>
      <c r="M2096" s="44"/>
      <c r="N2096" s="1"/>
      <c r="O2096"/>
      <c r="P2096"/>
      <c r="Q2096" s="44"/>
      <c r="R2096" s="1"/>
      <c r="S2096"/>
      <c r="T2096"/>
    </row>
    <row r="2097" spans="1:20" ht="14.4" x14ac:dyDescent="0.3">
      <c r="A2097"/>
      <c r="B2097" s="1"/>
      <c r="C2097"/>
      <c r="D2097"/>
      <c r="E2097"/>
      <c r="F2097"/>
      <c r="G2097" s="45"/>
      <c r="H2097" s="196"/>
      <c r="I2097" s="196"/>
      <c r="J2097" s="196"/>
      <c r="K2097" s="196"/>
      <c r="L2097"/>
      <c r="M2097" s="44"/>
      <c r="N2097" s="1"/>
      <c r="O2097"/>
      <c r="P2097"/>
      <c r="Q2097" s="44"/>
      <c r="R2097" s="1"/>
      <c r="S2097"/>
      <c r="T2097"/>
    </row>
    <row r="2098" spans="1:20" ht="14.4" x14ac:dyDescent="0.3">
      <c r="A2098"/>
      <c r="B2098" s="1"/>
      <c r="C2098"/>
      <c r="D2098"/>
      <c r="E2098"/>
      <c r="F2098"/>
      <c r="G2098" s="45"/>
      <c r="H2098" s="196"/>
      <c r="I2098" s="196"/>
      <c r="J2098" s="196"/>
      <c r="K2098" s="196"/>
      <c r="L2098"/>
      <c r="M2098" s="44"/>
      <c r="N2098" s="1"/>
      <c r="O2098"/>
      <c r="P2098"/>
      <c r="Q2098" s="44"/>
      <c r="R2098" s="1"/>
      <c r="S2098"/>
      <c r="T2098"/>
    </row>
    <row r="2099" spans="1:20" ht="14.4" x14ac:dyDescent="0.3">
      <c r="A2099"/>
      <c r="B2099" s="1"/>
      <c r="C2099"/>
      <c r="D2099"/>
      <c r="E2099"/>
      <c r="F2099"/>
      <c r="G2099" s="45"/>
      <c r="H2099" s="196"/>
      <c r="I2099" s="196"/>
      <c r="J2099" s="196"/>
      <c r="K2099" s="196"/>
      <c r="L2099"/>
      <c r="M2099" s="44"/>
      <c r="N2099" s="1"/>
      <c r="O2099"/>
      <c r="P2099"/>
      <c r="Q2099" s="44"/>
      <c r="R2099" s="1"/>
      <c r="S2099"/>
      <c r="T2099"/>
    </row>
    <row r="2100" spans="1:20" ht="14.4" x14ac:dyDescent="0.3">
      <c r="A2100"/>
      <c r="B2100" s="1"/>
      <c r="C2100"/>
      <c r="D2100"/>
      <c r="E2100"/>
      <c r="F2100"/>
      <c r="G2100" s="45"/>
      <c r="H2100" s="196"/>
      <c r="I2100" s="196"/>
      <c r="J2100" s="196"/>
      <c r="K2100" s="196"/>
      <c r="L2100"/>
      <c r="M2100" s="44"/>
      <c r="N2100" s="1"/>
      <c r="O2100"/>
      <c r="P2100"/>
      <c r="Q2100" s="44"/>
      <c r="R2100" s="1"/>
      <c r="S2100"/>
      <c r="T2100"/>
    </row>
    <row r="2101" spans="1:20" ht="14.4" x14ac:dyDescent="0.3">
      <c r="A2101"/>
      <c r="B2101" s="1"/>
      <c r="C2101"/>
      <c r="D2101"/>
      <c r="E2101"/>
      <c r="F2101"/>
      <c r="G2101" s="45"/>
      <c r="H2101" s="196"/>
      <c r="I2101" s="196"/>
      <c r="J2101" s="196"/>
      <c r="K2101" s="196"/>
      <c r="L2101"/>
      <c r="M2101" s="44"/>
      <c r="N2101" s="1"/>
      <c r="O2101"/>
      <c r="P2101"/>
      <c r="Q2101" s="44"/>
      <c r="R2101" s="1"/>
      <c r="S2101"/>
      <c r="T2101"/>
    </row>
    <row r="2102" spans="1:20" ht="14.4" x14ac:dyDescent="0.3">
      <c r="A2102"/>
      <c r="B2102" s="1"/>
      <c r="C2102"/>
      <c r="D2102"/>
      <c r="E2102"/>
      <c r="F2102"/>
      <c r="G2102" s="45"/>
      <c r="H2102" s="196"/>
      <c r="I2102" s="196"/>
      <c r="J2102" s="196"/>
      <c r="K2102" s="196"/>
      <c r="L2102"/>
      <c r="M2102" s="44"/>
      <c r="N2102" s="1"/>
      <c r="O2102"/>
      <c r="P2102"/>
      <c r="Q2102" s="44"/>
      <c r="R2102" s="1"/>
      <c r="S2102"/>
      <c r="T2102"/>
    </row>
    <row r="2103" spans="1:20" ht="14.4" x14ac:dyDescent="0.3">
      <c r="A2103"/>
      <c r="B2103" s="1"/>
      <c r="C2103"/>
      <c r="D2103"/>
      <c r="E2103"/>
      <c r="F2103"/>
      <c r="G2103" s="45"/>
      <c r="H2103" s="196"/>
      <c r="I2103" s="196"/>
      <c r="J2103" s="196"/>
      <c r="K2103" s="196"/>
      <c r="L2103"/>
      <c r="M2103" s="44"/>
      <c r="N2103" s="1"/>
      <c r="O2103"/>
      <c r="P2103"/>
      <c r="Q2103" s="44"/>
      <c r="R2103" s="1"/>
      <c r="S2103"/>
      <c r="T2103"/>
    </row>
    <row r="2104" spans="1:20" ht="14.4" x14ac:dyDescent="0.3">
      <c r="A2104"/>
      <c r="B2104" s="1"/>
      <c r="C2104"/>
      <c r="D2104"/>
      <c r="E2104"/>
      <c r="F2104"/>
      <c r="G2104" s="45"/>
      <c r="H2104" s="196"/>
      <c r="I2104" s="196"/>
      <c r="J2104" s="196"/>
      <c r="K2104" s="196"/>
      <c r="L2104"/>
      <c r="M2104" s="44"/>
      <c r="N2104" s="1"/>
      <c r="O2104"/>
      <c r="P2104"/>
      <c r="Q2104" s="44"/>
      <c r="R2104" s="1"/>
      <c r="S2104"/>
      <c r="T2104"/>
    </row>
    <row r="2105" spans="1:20" ht="14.4" x14ac:dyDescent="0.3">
      <c r="A2105"/>
      <c r="B2105" s="1"/>
      <c r="C2105"/>
      <c r="D2105"/>
      <c r="E2105"/>
      <c r="F2105"/>
      <c r="G2105" s="45"/>
      <c r="H2105" s="196"/>
      <c r="I2105" s="196"/>
      <c r="J2105" s="196"/>
      <c r="K2105" s="196"/>
      <c r="L2105"/>
      <c r="M2105" s="44"/>
      <c r="N2105" s="1"/>
      <c r="O2105"/>
      <c r="P2105"/>
      <c r="Q2105" s="44"/>
      <c r="R2105" s="1"/>
      <c r="S2105"/>
      <c r="T2105"/>
    </row>
    <row r="2106" spans="1:20" ht="14.4" x14ac:dyDescent="0.3">
      <c r="A2106"/>
      <c r="B2106" s="1"/>
      <c r="C2106"/>
      <c r="D2106"/>
      <c r="E2106"/>
      <c r="F2106"/>
      <c r="G2106" s="45"/>
      <c r="H2106" s="196"/>
      <c r="I2106" s="196"/>
      <c r="J2106" s="196"/>
      <c r="K2106" s="196"/>
      <c r="L2106"/>
      <c r="M2106" s="44"/>
      <c r="N2106" s="1"/>
      <c r="O2106"/>
      <c r="P2106"/>
      <c r="Q2106" s="44"/>
      <c r="R2106" s="1"/>
      <c r="S2106"/>
      <c r="T2106"/>
    </row>
    <row r="2107" spans="1:20" ht="14.4" x14ac:dyDescent="0.3">
      <c r="A2107"/>
      <c r="B2107" s="1"/>
      <c r="C2107"/>
      <c r="D2107"/>
      <c r="E2107"/>
      <c r="F2107"/>
      <c r="G2107" s="45"/>
      <c r="H2107" s="196"/>
      <c r="I2107" s="196"/>
      <c r="J2107" s="196"/>
      <c r="K2107" s="196"/>
      <c r="L2107"/>
      <c r="M2107" s="44"/>
      <c r="N2107" s="1"/>
      <c r="O2107"/>
      <c r="P2107"/>
      <c r="Q2107" s="44"/>
      <c r="R2107" s="1"/>
      <c r="S2107"/>
      <c r="T2107"/>
    </row>
    <row r="2108" spans="1:20" ht="14.4" x14ac:dyDescent="0.3">
      <c r="A2108"/>
      <c r="B2108" s="1"/>
      <c r="C2108"/>
      <c r="D2108"/>
      <c r="E2108"/>
      <c r="F2108"/>
      <c r="G2108" s="45"/>
      <c r="H2108" s="196"/>
      <c r="I2108" s="196"/>
      <c r="J2108" s="196"/>
      <c r="K2108" s="196"/>
      <c r="L2108"/>
      <c r="M2108" s="44"/>
      <c r="N2108" s="1"/>
      <c r="O2108"/>
      <c r="P2108"/>
      <c r="Q2108" s="44"/>
      <c r="R2108" s="1"/>
      <c r="S2108"/>
      <c r="T2108"/>
    </row>
    <row r="2109" spans="1:20" ht="14.4" x14ac:dyDescent="0.3">
      <c r="A2109"/>
      <c r="B2109" s="1"/>
      <c r="C2109"/>
      <c r="D2109"/>
      <c r="E2109"/>
      <c r="F2109"/>
      <c r="G2109" s="45"/>
      <c r="H2109" s="196"/>
      <c r="I2109" s="196"/>
      <c r="J2109" s="196"/>
      <c r="K2109" s="196"/>
      <c r="L2109"/>
      <c r="M2109" s="44"/>
      <c r="N2109" s="1"/>
      <c r="O2109"/>
      <c r="P2109"/>
      <c r="Q2109" s="44"/>
      <c r="R2109" s="1"/>
      <c r="S2109"/>
      <c r="T2109"/>
    </row>
    <row r="2110" spans="1:20" ht="14.4" x14ac:dyDescent="0.3">
      <c r="A2110"/>
      <c r="B2110" s="1"/>
      <c r="C2110"/>
      <c r="D2110"/>
      <c r="E2110"/>
      <c r="F2110"/>
      <c r="G2110" s="45"/>
      <c r="H2110" s="196"/>
      <c r="I2110" s="196"/>
      <c r="J2110" s="196"/>
      <c r="K2110" s="196"/>
      <c r="L2110"/>
      <c r="M2110" s="44"/>
      <c r="N2110" s="1"/>
      <c r="O2110"/>
      <c r="P2110"/>
      <c r="Q2110" s="44"/>
      <c r="R2110" s="1"/>
      <c r="S2110"/>
      <c r="T2110"/>
    </row>
    <row r="2111" spans="1:20" ht="14.4" x14ac:dyDescent="0.3">
      <c r="A2111"/>
      <c r="B2111" s="1"/>
      <c r="C2111"/>
      <c r="D2111"/>
      <c r="E2111"/>
      <c r="F2111"/>
      <c r="G2111" s="45"/>
      <c r="H2111" s="196"/>
      <c r="I2111" s="196"/>
      <c r="J2111" s="196"/>
      <c r="K2111" s="196"/>
      <c r="L2111"/>
      <c r="M2111" s="44"/>
      <c r="N2111" s="1"/>
      <c r="O2111"/>
      <c r="P2111"/>
      <c r="Q2111" s="44"/>
      <c r="R2111" s="1"/>
      <c r="S2111"/>
      <c r="T2111"/>
    </row>
    <row r="2112" spans="1:20" ht="14.4" x14ac:dyDescent="0.3">
      <c r="A2112"/>
      <c r="B2112" s="1"/>
      <c r="C2112"/>
      <c r="D2112"/>
      <c r="E2112"/>
      <c r="F2112"/>
      <c r="G2112" s="45"/>
      <c r="H2112" s="196"/>
      <c r="I2112" s="196"/>
      <c r="J2112" s="196"/>
      <c r="K2112" s="196"/>
      <c r="L2112"/>
      <c r="M2112" s="44"/>
      <c r="N2112" s="1"/>
      <c r="O2112"/>
      <c r="P2112"/>
      <c r="Q2112" s="44"/>
      <c r="R2112" s="1"/>
      <c r="S2112"/>
      <c r="T2112"/>
    </row>
    <row r="2113" spans="1:20" ht="14.4" x14ac:dyDescent="0.3">
      <c r="A2113"/>
      <c r="B2113" s="1"/>
      <c r="C2113"/>
      <c r="D2113"/>
      <c r="E2113"/>
      <c r="F2113"/>
      <c r="G2113" s="45"/>
      <c r="H2113" s="196"/>
      <c r="I2113" s="196"/>
      <c r="J2113" s="196"/>
      <c r="K2113" s="196"/>
      <c r="L2113"/>
      <c r="M2113" s="44"/>
      <c r="N2113" s="1"/>
      <c r="O2113"/>
      <c r="P2113"/>
      <c r="Q2113" s="44"/>
      <c r="R2113" s="1"/>
      <c r="S2113"/>
      <c r="T2113"/>
    </row>
    <row r="2114" spans="1:20" ht="14.4" x14ac:dyDescent="0.3">
      <c r="A2114"/>
      <c r="B2114" s="1"/>
      <c r="C2114"/>
      <c r="D2114"/>
      <c r="E2114"/>
      <c r="F2114"/>
      <c r="G2114" s="45"/>
      <c r="H2114" s="196"/>
      <c r="I2114" s="196"/>
      <c r="J2114" s="196"/>
      <c r="K2114" s="196"/>
      <c r="L2114"/>
      <c r="M2114" s="44"/>
      <c r="N2114" s="1"/>
      <c r="O2114"/>
      <c r="P2114"/>
      <c r="Q2114" s="44"/>
      <c r="R2114" s="1"/>
      <c r="S2114"/>
      <c r="T2114"/>
    </row>
    <row r="2115" spans="1:20" ht="14.4" x14ac:dyDescent="0.3">
      <c r="A2115"/>
      <c r="B2115" s="1"/>
      <c r="C2115"/>
      <c r="D2115"/>
      <c r="E2115"/>
      <c r="F2115"/>
      <c r="G2115" s="45"/>
      <c r="H2115" s="196"/>
      <c r="I2115" s="196"/>
      <c r="J2115" s="196"/>
      <c r="K2115" s="196"/>
      <c r="L2115"/>
      <c r="M2115" s="44"/>
      <c r="N2115" s="1"/>
      <c r="O2115"/>
      <c r="P2115"/>
      <c r="Q2115" s="44"/>
      <c r="R2115" s="1"/>
      <c r="S2115"/>
      <c r="T2115"/>
    </row>
    <row r="2116" spans="1:20" ht="14.4" x14ac:dyDescent="0.3">
      <c r="A2116"/>
      <c r="B2116" s="1"/>
      <c r="C2116"/>
      <c r="D2116"/>
      <c r="E2116"/>
      <c r="F2116"/>
      <c r="G2116" s="45"/>
      <c r="H2116" s="196"/>
      <c r="I2116" s="196"/>
      <c r="J2116" s="196"/>
      <c r="K2116" s="196"/>
      <c r="L2116"/>
      <c r="M2116" s="44"/>
      <c r="N2116" s="1"/>
      <c r="O2116"/>
      <c r="P2116"/>
      <c r="Q2116" s="44"/>
      <c r="R2116" s="1"/>
      <c r="S2116"/>
      <c r="T2116"/>
    </row>
    <row r="2117" spans="1:20" ht="14.4" x14ac:dyDescent="0.3">
      <c r="A2117"/>
      <c r="B2117" s="1"/>
      <c r="C2117"/>
      <c r="D2117"/>
      <c r="E2117"/>
      <c r="F2117"/>
      <c r="G2117" s="45"/>
      <c r="H2117" s="196"/>
      <c r="I2117" s="196"/>
      <c r="J2117" s="196"/>
      <c r="K2117" s="196"/>
      <c r="L2117"/>
      <c r="M2117" s="44"/>
      <c r="N2117" s="1"/>
      <c r="O2117"/>
      <c r="P2117"/>
      <c r="Q2117" s="44"/>
      <c r="R2117" s="1"/>
      <c r="S2117"/>
      <c r="T2117"/>
    </row>
    <row r="2118" spans="1:20" ht="14.4" x14ac:dyDescent="0.3">
      <c r="A2118"/>
      <c r="B2118" s="1"/>
      <c r="C2118"/>
      <c r="D2118"/>
      <c r="E2118"/>
      <c r="F2118"/>
      <c r="G2118" s="45"/>
      <c r="H2118" s="196"/>
      <c r="I2118" s="196"/>
      <c r="J2118" s="196"/>
      <c r="K2118" s="196"/>
      <c r="L2118"/>
      <c r="M2118" s="44"/>
      <c r="N2118" s="1"/>
      <c r="O2118"/>
      <c r="P2118"/>
      <c r="Q2118" s="44"/>
      <c r="R2118" s="1"/>
      <c r="S2118"/>
      <c r="T2118"/>
    </row>
    <row r="2119" spans="1:20" ht="14.4" x14ac:dyDescent="0.3">
      <c r="A2119"/>
      <c r="B2119" s="1"/>
      <c r="C2119"/>
      <c r="D2119"/>
      <c r="E2119"/>
      <c r="F2119"/>
      <c r="G2119" s="45"/>
      <c r="H2119" s="196"/>
      <c r="I2119" s="196"/>
      <c r="J2119" s="196"/>
      <c r="K2119" s="196"/>
      <c r="L2119"/>
      <c r="M2119" s="44"/>
      <c r="N2119" s="1"/>
      <c r="O2119"/>
      <c r="P2119"/>
      <c r="Q2119" s="44"/>
      <c r="R2119" s="1"/>
      <c r="S2119"/>
      <c r="T2119"/>
    </row>
    <row r="2120" spans="1:20" ht="14.4" x14ac:dyDescent="0.3">
      <c r="A2120"/>
      <c r="B2120" s="1"/>
      <c r="C2120"/>
      <c r="D2120"/>
      <c r="E2120"/>
      <c r="F2120"/>
      <c r="G2120" s="45"/>
      <c r="H2120" s="196"/>
      <c r="I2120" s="196"/>
      <c r="J2120" s="196"/>
      <c r="K2120" s="196"/>
      <c r="L2120"/>
      <c r="M2120" s="44"/>
      <c r="N2120" s="1"/>
      <c r="O2120"/>
      <c r="P2120"/>
      <c r="Q2120" s="44"/>
      <c r="R2120" s="1"/>
      <c r="S2120"/>
      <c r="T2120"/>
    </row>
    <row r="2121" spans="1:20" ht="14.4" x14ac:dyDescent="0.3">
      <c r="A2121"/>
      <c r="B2121" s="1"/>
      <c r="C2121"/>
      <c r="D2121"/>
      <c r="E2121"/>
      <c r="F2121"/>
      <c r="G2121" s="45"/>
      <c r="H2121" s="196"/>
      <c r="I2121" s="196"/>
      <c r="J2121" s="196"/>
      <c r="K2121" s="196"/>
      <c r="L2121"/>
      <c r="M2121" s="44"/>
      <c r="N2121" s="1"/>
      <c r="O2121"/>
      <c r="P2121"/>
      <c r="Q2121" s="44"/>
      <c r="R2121" s="1"/>
      <c r="S2121"/>
      <c r="T2121"/>
    </row>
    <row r="2122" spans="1:20" ht="14.4" x14ac:dyDescent="0.3">
      <c r="A2122"/>
      <c r="B2122" s="1"/>
      <c r="C2122"/>
      <c r="D2122"/>
      <c r="E2122"/>
      <c r="F2122"/>
      <c r="G2122" s="45"/>
      <c r="H2122" s="196"/>
      <c r="I2122" s="196"/>
      <c r="J2122" s="196"/>
      <c r="K2122" s="196"/>
      <c r="L2122"/>
      <c r="M2122" s="44"/>
      <c r="N2122" s="1"/>
      <c r="O2122"/>
      <c r="P2122"/>
      <c r="Q2122" s="44"/>
      <c r="R2122" s="1"/>
      <c r="S2122"/>
      <c r="T2122"/>
    </row>
    <row r="2123" spans="1:20" ht="14.4" x14ac:dyDescent="0.3">
      <c r="A2123"/>
      <c r="B2123" s="1"/>
      <c r="C2123"/>
      <c r="D2123"/>
      <c r="E2123"/>
      <c r="F2123"/>
      <c r="G2123" s="45"/>
      <c r="H2123" s="196"/>
      <c r="I2123" s="196"/>
      <c r="J2123" s="196"/>
      <c r="K2123" s="196"/>
      <c r="L2123"/>
      <c r="M2123" s="44"/>
      <c r="N2123" s="1"/>
      <c r="O2123"/>
      <c r="P2123"/>
      <c r="Q2123" s="44"/>
      <c r="R2123" s="1"/>
      <c r="S2123"/>
      <c r="T2123"/>
    </row>
    <row r="2124" spans="1:20" ht="14.4" x14ac:dyDescent="0.3">
      <c r="A2124"/>
      <c r="B2124" s="1"/>
      <c r="C2124"/>
      <c r="D2124"/>
      <c r="E2124"/>
      <c r="F2124"/>
      <c r="G2124" s="45"/>
      <c r="H2124" s="196"/>
      <c r="I2124" s="196"/>
      <c r="J2124" s="196"/>
      <c r="K2124" s="196"/>
      <c r="L2124"/>
      <c r="M2124" s="44"/>
      <c r="N2124" s="1"/>
      <c r="O2124"/>
      <c r="P2124"/>
      <c r="Q2124" s="44"/>
      <c r="R2124" s="1"/>
      <c r="S2124"/>
      <c r="T2124"/>
    </row>
    <row r="2125" spans="1:20" ht="14.4" x14ac:dyDescent="0.3">
      <c r="A2125"/>
      <c r="B2125" s="1"/>
      <c r="C2125"/>
      <c r="D2125"/>
      <c r="E2125"/>
      <c r="F2125"/>
      <c r="G2125" s="45"/>
      <c r="H2125" s="196"/>
      <c r="I2125" s="196"/>
      <c r="J2125" s="196"/>
      <c r="K2125" s="196"/>
      <c r="L2125"/>
      <c r="M2125" s="44"/>
      <c r="N2125" s="1"/>
      <c r="O2125"/>
      <c r="P2125"/>
      <c r="Q2125" s="44"/>
      <c r="R2125" s="1"/>
      <c r="S2125"/>
      <c r="T2125"/>
    </row>
    <row r="2126" spans="1:20" ht="14.4" x14ac:dyDescent="0.3">
      <c r="A2126"/>
      <c r="B2126" s="1"/>
      <c r="C2126"/>
      <c r="D2126"/>
      <c r="E2126"/>
      <c r="F2126"/>
      <c r="G2126" s="45"/>
      <c r="H2126" s="196"/>
      <c r="I2126" s="196"/>
      <c r="J2126" s="196"/>
      <c r="K2126" s="196"/>
      <c r="L2126"/>
      <c r="M2126" s="44"/>
      <c r="N2126" s="1"/>
      <c r="O2126"/>
      <c r="P2126"/>
      <c r="Q2126" s="44"/>
      <c r="R2126" s="1"/>
      <c r="S2126"/>
      <c r="T2126"/>
    </row>
    <row r="2127" spans="1:20" ht="14.4" x14ac:dyDescent="0.3">
      <c r="A2127"/>
      <c r="B2127" s="1"/>
      <c r="C2127"/>
      <c r="D2127"/>
      <c r="E2127"/>
      <c r="F2127"/>
      <c r="G2127" s="45"/>
      <c r="H2127" s="196"/>
      <c r="I2127" s="196"/>
      <c r="J2127" s="196"/>
      <c r="K2127" s="196"/>
      <c r="L2127"/>
      <c r="M2127" s="44"/>
      <c r="N2127" s="1"/>
      <c r="O2127"/>
      <c r="P2127"/>
      <c r="Q2127" s="44"/>
      <c r="R2127" s="1"/>
      <c r="S2127"/>
      <c r="T2127"/>
    </row>
    <row r="2128" spans="1:20" ht="14.4" x14ac:dyDescent="0.3">
      <c r="A2128"/>
      <c r="B2128" s="1"/>
      <c r="C2128"/>
      <c r="D2128"/>
      <c r="E2128"/>
      <c r="F2128"/>
      <c r="G2128" s="45"/>
      <c r="H2128" s="196"/>
      <c r="I2128" s="196"/>
      <c r="J2128" s="196"/>
      <c r="K2128" s="196"/>
      <c r="L2128"/>
      <c r="M2128" s="44"/>
      <c r="N2128" s="1"/>
      <c r="O2128"/>
      <c r="P2128"/>
      <c r="Q2128" s="44"/>
      <c r="R2128" s="1"/>
      <c r="S2128"/>
      <c r="T2128"/>
    </row>
    <row r="2129" spans="1:20" ht="14.4" x14ac:dyDescent="0.3">
      <c r="A2129"/>
      <c r="B2129" s="1"/>
      <c r="C2129"/>
      <c r="D2129"/>
      <c r="E2129"/>
      <c r="F2129"/>
      <c r="G2129" s="45"/>
      <c r="H2129" s="196"/>
      <c r="I2129" s="196"/>
      <c r="J2129" s="196"/>
      <c r="K2129" s="196"/>
      <c r="L2129"/>
      <c r="M2129" s="44"/>
      <c r="N2129" s="1"/>
      <c r="O2129"/>
      <c r="P2129"/>
      <c r="Q2129" s="44"/>
      <c r="R2129" s="1"/>
      <c r="S2129"/>
      <c r="T2129"/>
    </row>
    <row r="2130" spans="1:20" ht="14.4" x14ac:dyDescent="0.3">
      <c r="A2130"/>
      <c r="B2130" s="1"/>
      <c r="C2130"/>
      <c r="D2130"/>
      <c r="E2130"/>
      <c r="F2130"/>
      <c r="G2130" s="45"/>
      <c r="H2130" s="196"/>
      <c r="I2130" s="196"/>
      <c r="J2130" s="196"/>
      <c r="K2130" s="196"/>
      <c r="L2130"/>
      <c r="M2130" s="44"/>
      <c r="N2130" s="1"/>
      <c r="O2130"/>
      <c r="P2130"/>
      <c r="Q2130" s="44"/>
      <c r="R2130" s="1"/>
      <c r="S2130"/>
      <c r="T2130"/>
    </row>
    <row r="2131" spans="1:20" ht="14.4" x14ac:dyDescent="0.3">
      <c r="A2131"/>
      <c r="B2131" s="1"/>
      <c r="C2131"/>
      <c r="D2131"/>
      <c r="E2131"/>
      <c r="F2131"/>
      <c r="G2131" s="45"/>
      <c r="H2131" s="196"/>
      <c r="I2131" s="196"/>
      <c r="J2131" s="196"/>
      <c r="K2131" s="196"/>
      <c r="L2131"/>
      <c r="M2131" s="44"/>
      <c r="N2131" s="1"/>
      <c r="O2131"/>
      <c r="P2131"/>
      <c r="Q2131" s="44"/>
      <c r="R2131" s="1"/>
      <c r="S2131"/>
      <c r="T2131"/>
    </row>
    <row r="2132" spans="1:20" ht="14.4" x14ac:dyDescent="0.3">
      <c r="A2132"/>
      <c r="B2132" s="1"/>
      <c r="C2132"/>
      <c r="D2132"/>
      <c r="E2132"/>
      <c r="F2132"/>
      <c r="G2132" s="45"/>
      <c r="H2132" s="196"/>
      <c r="I2132" s="196"/>
      <c r="J2132" s="196"/>
      <c r="K2132" s="196"/>
      <c r="L2132"/>
      <c r="M2132" s="44"/>
      <c r="N2132" s="1"/>
      <c r="O2132"/>
      <c r="P2132"/>
      <c r="Q2132" s="44"/>
      <c r="R2132" s="1"/>
      <c r="S2132"/>
      <c r="T2132"/>
    </row>
    <row r="2133" spans="1:20" ht="14.4" x14ac:dyDescent="0.3">
      <c r="A2133"/>
      <c r="B2133" s="1"/>
      <c r="C2133"/>
      <c r="D2133"/>
      <c r="E2133"/>
      <c r="F2133"/>
      <c r="G2133" s="45"/>
      <c r="H2133" s="196"/>
      <c r="I2133" s="196"/>
      <c r="J2133" s="196"/>
      <c r="K2133" s="196"/>
      <c r="L2133"/>
      <c r="M2133" s="44"/>
      <c r="N2133" s="1"/>
      <c r="O2133"/>
      <c r="P2133"/>
      <c r="Q2133" s="44"/>
      <c r="R2133" s="1"/>
      <c r="S2133"/>
      <c r="T2133"/>
    </row>
    <row r="2134" spans="1:20" ht="14.4" x14ac:dyDescent="0.3">
      <c r="A2134"/>
      <c r="B2134" s="1"/>
      <c r="C2134"/>
      <c r="D2134"/>
      <c r="E2134"/>
      <c r="F2134"/>
      <c r="G2134" s="45"/>
      <c r="H2134" s="196"/>
      <c r="I2134" s="196"/>
      <c r="J2134" s="196"/>
      <c r="K2134" s="196"/>
      <c r="L2134"/>
      <c r="M2134" s="44"/>
      <c r="N2134" s="1"/>
      <c r="O2134"/>
      <c r="P2134"/>
      <c r="Q2134" s="44"/>
      <c r="R2134" s="1"/>
      <c r="S2134"/>
      <c r="T2134"/>
    </row>
    <row r="2135" spans="1:20" ht="14.4" x14ac:dyDescent="0.3">
      <c r="A2135"/>
      <c r="B2135" s="1"/>
      <c r="C2135"/>
      <c r="D2135"/>
      <c r="E2135"/>
      <c r="F2135"/>
      <c r="G2135" s="45"/>
      <c r="H2135" s="196"/>
      <c r="I2135" s="196"/>
      <c r="J2135" s="196"/>
      <c r="K2135" s="196"/>
      <c r="L2135"/>
      <c r="M2135" s="44"/>
      <c r="N2135" s="1"/>
      <c r="O2135"/>
      <c r="P2135"/>
      <c r="Q2135" s="44"/>
      <c r="R2135" s="1"/>
      <c r="S2135"/>
      <c r="T2135"/>
    </row>
    <row r="2136" spans="1:20" ht="14.4" x14ac:dyDescent="0.3">
      <c r="A2136"/>
      <c r="B2136" s="1"/>
      <c r="C2136"/>
      <c r="D2136"/>
      <c r="E2136"/>
      <c r="F2136"/>
      <c r="G2136" s="45"/>
      <c r="H2136" s="196"/>
      <c r="I2136" s="196"/>
      <c r="J2136" s="196"/>
      <c r="K2136" s="196"/>
      <c r="L2136"/>
      <c r="M2136" s="44"/>
      <c r="N2136" s="1"/>
      <c r="O2136"/>
      <c r="P2136"/>
      <c r="Q2136" s="44"/>
      <c r="R2136" s="1"/>
      <c r="S2136"/>
      <c r="T2136"/>
    </row>
    <row r="2137" spans="1:20" ht="14.4" x14ac:dyDescent="0.3">
      <c r="A2137"/>
      <c r="B2137" s="1"/>
      <c r="C2137"/>
      <c r="D2137"/>
      <c r="E2137"/>
      <c r="F2137"/>
      <c r="G2137" s="45"/>
      <c r="H2137" s="196"/>
      <c r="I2137" s="196"/>
      <c r="J2137" s="196"/>
      <c r="K2137" s="196"/>
      <c r="L2137"/>
      <c r="M2137" s="44"/>
      <c r="N2137" s="1"/>
      <c r="O2137"/>
      <c r="P2137"/>
      <c r="Q2137" s="44"/>
      <c r="R2137" s="1"/>
      <c r="S2137"/>
      <c r="T2137"/>
    </row>
    <row r="2138" spans="1:20" ht="14.4" x14ac:dyDescent="0.3">
      <c r="A2138"/>
      <c r="B2138" s="1"/>
      <c r="C2138"/>
      <c r="D2138"/>
      <c r="E2138"/>
      <c r="F2138"/>
      <c r="G2138" s="45"/>
      <c r="H2138" s="196"/>
      <c r="I2138" s="196"/>
      <c r="J2138" s="196"/>
      <c r="K2138" s="196"/>
      <c r="L2138"/>
      <c r="M2138" s="44"/>
      <c r="N2138" s="1"/>
      <c r="O2138"/>
      <c r="P2138"/>
      <c r="Q2138" s="44"/>
      <c r="R2138" s="1"/>
      <c r="S2138"/>
      <c r="T2138"/>
    </row>
    <row r="2139" spans="1:20" ht="14.4" x14ac:dyDescent="0.3">
      <c r="A2139"/>
      <c r="B2139" s="1"/>
      <c r="C2139"/>
      <c r="D2139"/>
      <c r="E2139"/>
      <c r="F2139"/>
      <c r="G2139" s="45"/>
      <c r="H2139" s="196"/>
      <c r="I2139" s="196"/>
      <c r="J2139" s="196"/>
      <c r="K2139" s="196"/>
      <c r="L2139"/>
      <c r="M2139" s="44"/>
      <c r="N2139" s="1"/>
      <c r="O2139"/>
      <c r="P2139"/>
      <c r="Q2139" s="44"/>
      <c r="R2139" s="1"/>
      <c r="S2139"/>
      <c r="T2139"/>
    </row>
    <row r="2140" spans="1:20" ht="14.4" x14ac:dyDescent="0.3">
      <c r="A2140"/>
      <c r="B2140" s="1"/>
      <c r="C2140"/>
      <c r="D2140"/>
      <c r="E2140"/>
      <c r="F2140"/>
      <c r="G2140" s="45"/>
      <c r="H2140" s="196"/>
      <c r="I2140" s="196"/>
      <c r="J2140" s="196"/>
      <c r="K2140" s="196"/>
      <c r="L2140"/>
      <c r="M2140" s="44"/>
      <c r="N2140" s="1"/>
      <c r="O2140"/>
      <c r="P2140"/>
      <c r="Q2140" s="44"/>
      <c r="R2140" s="1"/>
      <c r="S2140"/>
      <c r="T2140"/>
    </row>
    <row r="2141" spans="1:20" ht="14.4" x14ac:dyDescent="0.3">
      <c r="A2141"/>
      <c r="B2141" s="1"/>
      <c r="C2141"/>
      <c r="D2141"/>
      <c r="E2141"/>
      <c r="F2141"/>
      <c r="G2141" s="45"/>
      <c r="H2141" s="196"/>
      <c r="I2141" s="196"/>
      <c r="J2141" s="196"/>
      <c r="K2141" s="196"/>
      <c r="L2141"/>
      <c r="M2141" s="44"/>
      <c r="N2141" s="1"/>
      <c r="O2141"/>
      <c r="P2141"/>
      <c r="Q2141" s="44"/>
      <c r="R2141" s="1"/>
      <c r="S2141"/>
      <c r="T2141"/>
    </row>
    <row r="2142" spans="1:20" ht="14.4" x14ac:dyDescent="0.3">
      <c r="A2142"/>
      <c r="B2142" s="1"/>
      <c r="C2142"/>
      <c r="D2142"/>
      <c r="E2142"/>
      <c r="F2142"/>
      <c r="G2142" s="45"/>
      <c r="H2142" s="196"/>
      <c r="I2142" s="196"/>
      <c r="J2142" s="196"/>
      <c r="K2142" s="196"/>
      <c r="L2142"/>
      <c r="M2142" s="44"/>
      <c r="N2142" s="1"/>
      <c r="O2142"/>
      <c r="P2142"/>
      <c r="Q2142" s="44"/>
      <c r="R2142" s="1"/>
      <c r="S2142"/>
      <c r="T2142"/>
    </row>
    <row r="2143" spans="1:20" ht="14.4" x14ac:dyDescent="0.3">
      <c r="A2143"/>
      <c r="B2143" s="1"/>
      <c r="C2143"/>
      <c r="D2143"/>
      <c r="E2143"/>
      <c r="F2143"/>
      <c r="G2143" s="45"/>
      <c r="H2143" s="196"/>
      <c r="I2143" s="196"/>
      <c r="J2143" s="196"/>
      <c r="K2143" s="196"/>
      <c r="L2143"/>
      <c r="M2143" s="44"/>
      <c r="N2143" s="1"/>
      <c r="O2143"/>
      <c r="P2143"/>
      <c r="Q2143" s="44"/>
      <c r="R2143" s="1"/>
      <c r="S2143"/>
      <c r="T2143"/>
    </row>
    <row r="2144" spans="1:20" ht="14.4" x14ac:dyDescent="0.3">
      <c r="A2144"/>
      <c r="B2144" s="1"/>
      <c r="C2144"/>
      <c r="D2144"/>
      <c r="E2144"/>
      <c r="F2144"/>
      <c r="G2144" s="45"/>
      <c r="H2144" s="196"/>
      <c r="I2144" s="196"/>
      <c r="J2144" s="196"/>
      <c r="K2144" s="196"/>
      <c r="L2144"/>
      <c r="M2144" s="44"/>
      <c r="N2144" s="1"/>
      <c r="O2144"/>
      <c r="P2144"/>
      <c r="Q2144" s="44"/>
      <c r="R2144" s="1"/>
      <c r="S2144"/>
      <c r="T2144"/>
    </row>
    <row r="2145" spans="1:20" ht="14.4" x14ac:dyDescent="0.3">
      <c r="A2145"/>
      <c r="B2145" s="1"/>
      <c r="C2145"/>
      <c r="D2145"/>
      <c r="E2145"/>
      <c r="F2145"/>
      <c r="G2145" s="45"/>
      <c r="H2145" s="196"/>
      <c r="I2145" s="196"/>
      <c r="J2145" s="196"/>
      <c r="K2145" s="196"/>
      <c r="L2145"/>
      <c r="M2145" s="44"/>
      <c r="N2145" s="1"/>
      <c r="O2145"/>
      <c r="P2145"/>
      <c r="Q2145" s="44"/>
      <c r="R2145" s="1"/>
      <c r="S2145"/>
      <c r="T2145"/>
    </row>
    <row r="2146" spans="1:20" ht="14.4" x14ac:dyDescent="0.3">
      <c r="A2146"/>
      <c r="B2146" s="1"/>
      <c r="C2146"/>
      <c r="D2146"/>
      <c r="E2146"/>
      <c r="F2146"/>
      <c r="G2146" s="45"/>
      <c r="H2146" s="196"/>
      <c r="I2146" s="196"/>
      <c r="J2146" s="196"/>
      <c r="K2146" s="196"/>
      <c r="L2146"/>
      <c r="M2146" s="44"/>
      <c r="N2146" s="1"/>
      <c r="O2146"/>
      <c r="P2146"/>
      <c r="Q2146" s="44"/>
      <c r="R2146" s="1"/>
      <c r="S2146"/>
      <c r="T2146"/>
    </row>
    <row r="2147" spans="1:20" ht="14.4" x14ac:dyDescent="0.3">
      <c r="A2147"/>
      <c r="B2147" s="1"/>
      <c r="C2147"/>
      <c r="D2147"/>
      <c r="E2147"/>
      <c r="F2147"/>
      <c r="G2147" s="45"/>
      <c r="H2147" s="196"/>
      <c r="I2147" s="196"/>
      <c r="J2147" s="196"/>
      <c r="K2147" s="196"/>
      <c r="L2147"/>
      <c r="M2147" s="44"/>
      <c r="N2147" s="1"/>
      <c r="O2147"/>
      <c r="P2147"/>
      <c r="Q2147" s="44"/>
      <c r="R2147" s="1"/>
      <c r="S2147"/>
      <c r="T2147"/>
    </row>
    <row r="2148" spans="1:20" ht="14.4" x14ac:dyDescent="0.3">
      <c r="A2148"/>
      <c r="B2148" s="1"/>
      <c r="C2148"/>
      <c r="D2148"/>
      <c r="E2148"/>
      <c r="F2148"/>
      <c r="G2148" s="45"/>
      <c r="H2148" s="196"/>
      <c r="I2148" s="196"/>
      <c r="J2148" s="196"/>
      <c r="K2148" s="196"/>
      <c r="L2148"/>
      <c r="M2148" s="44"/>
      <c r="N2148" s="1"/>
      <c r="O2148"/>
      <c r="P2148"/>
      <c r="Q2148" s="44"/>
      <c r="R2148" s="1"/>
      <c r="S2148"/>
      <c r="T2148"/>
    </row>
    <row r="2149" spans="1:20" ht="14.4" x14ac:dyDescent="0.3">
      <c r="A2149"/>
      <c r="B2149" s="1"/>
      <c r="C2149"/>
      <c r="D2149"/>
      <c r="E2149"/>
      <c r="F2149"/>
      <c r="G2149" s="45"/>
      <c r="H2149" s="196"/>
      <c r="I2149" s="196"/>
      <c r="J2149" s="196"/>
      <c r="K2149" s="196"/>
      <c r="L2149"/>
      <c r="M2149" s="44"/>
      <c r="N2149" s="1"/>
      <c r="O2149"/>
      <c r="P2149"/>
      <c r="Q2149" s="44"/>
      <c r="R2149" s="1"/>
      <c r="S2149"/>
      <c r="T2149"/>
    </row>
    <row r="2150" spans="1:20" ht="14.4" x14ac:dyDescent="0.3">
      <c r="A2150"/>
      <c r="B2150" s="1"/>
      <c r="C2150"/>
      <c r="D2150"/>
      <c r="E2150"/>
      <c r="F2150"/>
      <c r="G2150" s="45"/>
      <c r="H2150" s="196"/>
      <c r="I2150" s="196"/>
      <c r="J2150" s="196"/>
      <c r="K2150" s="196"/>
      <c r="L2150"/>
      <c r="M2150" s="44"/>
      <c r="N2150" s="1"/>
      <c r="O2150"/>
      <c r="P2150"/>
      <c r="Q2150" s="44"/>
      <c r="R2150" s="1"/>
      <c r="S2150"/>
      <c r="T2150"/>
    </row>
    <row r="2151" spans="1:20" ht="14.4" x14ac:dyDescent="0.3">
      <c r="A2151"/>
      <c r="B2151" s="1"/>
      <c r="C2151"/>
      <c r="D2151"/>
      <c r="E2151"/>
      <c r="F2151"/>
      <c r="G2151" s="45"/>
      <c r="H2151" s="196"/>
      <c r="I2151" s="196"/>
      <c r="J2151" s="196"/>
      <c r="K2151" s="196"/>
      <c r="L2151"/>
      <c r="M2151" s="44"/>
      <c r="N2151" s="1"/>
      <c r="O2151"/>
      <c r="P2151"/>
      <c r="Q2151" s="44"/>
      <c r="R2151" s="1"/>
      <c r="S2151"/>
      <c r="T2151"/>
    </row>
    <row r="2152" spans="1:20" ht="14.4" x14ac:dyDescent="0.3">
      <c r="A2152"/>
      <c r="B2152" s="1"/>
      <c r="C2152"/>
      <c r="D2152"/>
      <c r="E2152"/>
      <c r="F2152"/>
      <c r="G2152" s="45"/>
      <c r="H2152" s="196"/>
      <c r="I2152" s="196"/>
      <c r="J2152" s="196"/>
      <c r="K2152" s="196"/>
      <c r="L2152"/>
      <c r="M2152" s="44"/>
      <c r="N2152" s="1"/>
      <c r="O2152"/>
      <c r="P2152"/>
      <c r="Q2152" s="44"/>
      <c r="R2152" s="1"/>
      <c r="S2152"/>
      <c r="T2152"/>
    </row>
    <row r="2153" spans="1:20" ht="14.4" x14ac:dyDescent="0.3">
      <c r="A2153"/>
      <c r="B2153" s="1"/>
      <c r="C2153"/>
      <c r="D2153"/>
      <c r="E2153"/>
      <c r="F2153"/>
      <c r="G2153" s="45"/>
      <c r="H2153" s="196"/>
      <c r="I2153" s="196"/>
      <c r="J2153" s="196"/>
      <c r="K2153" s="196"/>
      <c r="L2153"/>
      <c r="M2153" s="44"/>
      <c r="N2153" s="1"/>
      <c r="O2153"/>
      <c r="P2153"/>
      <c r="Q2153" s="44"/>
      <c r="R2153" s="1"/>
      <c r="S2153"/>
      <c r="T2153"/>
    </row>
    <row r="2154" spans="1:20" ht="14.4" x14ac:dyDescent="0.3">
      <c r="A2154"/>
      <c r="B2154" s="1"/>
      <c r="C2154"/>
      <c r="D2154"/>
      <c r="E2154"/>
      <c r="F2154"/>
      <c r="G2154" s="45"/>
      <c r="H2154" s="196"/>
      <c r="I2154" s="196"/>
      <c r="J2154" s="196"/>
      <c r="K2154" s="196"/>
      <c r="L2154"/>
      <c r="M2154" s="44"/>
      <c r="N2154" s="1"/>
      <c r="O2154"/>
      <c r="P2154"/>
      <c r="Q2154" s="44"/>
      <c r="R2154" s="1"/>
      <c r="S2154"/>
      <c r="T2154"/>
    </row>
    <row r="2155" spans="1:20" ht="14.4" x14ac:dyDescent="0.3">
      <c r="A2155"/>
      <c r="B2155" s="1"/>
      <c r="C2155"/>
      <c r="D2155"/>
      <c r="E2155"/>
      <c r="F2155"/>
      <c r="G2155" s="45"/>
      <c r="H2155" s="196"/>
      <c r="I2155" s="196"/>
      <c r="J2155" s="196"/>
      <c r="K2155" s="196"/>
      <c r="L2155"/>
      <c r="M2155" s="44"/>
      <c r="N2155" s="1"/>
      <c r="O2155"/>
      <c r="P2155"/>
      <c r="Q2155" s="44"/>
      <c r="R2155" s="1"/>
      <c r="S2155"/>
      <c r="T2155"/>
    </row>
    <row r="2156" spans="1:20" ht="14.4" x14ac:dyDescent="0.3">
      <c r="A2156"/>
      <c r="B2156" s="1"/>
      <c r="C2156"/>
      <c r="D2156"/>
      <c r="E2156"/>
      <c r="F2156"/>
      <c r="G2156" s="45"/>
      <c r="H2156" s="196"/>
      <c r="I2156" s="196"/>
      <c r="J2156" s="196"/>
      <c r="K2156" s="196"/>
      <c r="L2156"/>
      <c r="M2156" s="44"/>
      <c r="N2156" s="1"/>
      <c r="O2156"/>
      <c r="P2156"/>
      <c r="Q2156" s="44"/>
      <c r="R2156" s="1"/>
      <c r="S2156"/>
      <c r="T2156"/>
    </row>
    <row r="2157" spans="1:20" ht="14.4" x14ac:dyDescent="0.3">
      <c r="A2157"/>
      <c r="B2157" s="1"/>
      <c r="C2157"/>
      <c r="D2157"/>
      <c r="E2157"/>
      <c r="F2157"/>
      <c r="G2157" s="45"/>
      <c r="H2157" s="196"/>
      <c r="I2157" s="196"/>
      <c r="J2157" s="196"/>
      <c r="K2157" s="196"/>
      <c r="L2157"/>
      <c r="M2157" s="44"/>
      <c r="N2157" s="1"/>
      <c r="O2157"/>
      <c r="P2157"/>
      <c r="Q2157" s="44"/>
      <c r="R2157" s="1"/>
      <c r="S2157"/>
      <c r="T2157"/>
    </row>
    <row r="2158" spans="1:20" ht="14.4" x14ac:dyDescent="0.3">
      <c r="A2158"/>
      <c r="B2158" s="1"/>
      <c r="C2158"/>
      <c r="D2158"/>
      <c r="E2158"/>
      <c r="F2158"/>
      <c r="G2158" s="45"/>
      <c r="H2158" s="196"/>
      <c r="I2158" s="196"/>
      <c r="J2158" s="196"/>
      <c r="K2158" s="196"/>
      <c r="L2158"/>
      <c r="M2158" s="44"/>
      <c r="N2158" s="1"/>
      <c r="O2158"/>
      <c r="P2158"/>
      <c r="Q2158" s="44"/>
      <c r="R2158" s="1"/>
      <c r="S2158"/>
      <c r="T2158"/>
    </row>
    <row r="2159" spans="1:20" ht="14.4" x14ac:dyDescent="0.3">
      <c r="A2159"/>
      <c r="B2159" s="1"/>
      <c r="C2159"/>
      <c r="D2159"/>
      <c r="E2159"/>
      <c r="F2159"/>
      <c r="G2159" s="45"/>
      <c r="H2159" s="196"/>
      <c r="I2159" s="196"/>
      <c r="J2159" s="196"/>
      <c r="K2159" s="196"/>
      <c r="L2159"/>
      <c r="M2159" s="44"/>
      <c r="N2159" s="1"/>
      <c r="O2159"/>
      <c r="P2159"/>
      <c r="Q2159" s="44"/>
      <c r="R2159" s="1"/>
      <c r="S2159"/>
      <c r="T2159"/>
    </row>
    <row r="2160" spans="1:20" ht="14.4" x14ac:dyDescent="0.3">
      <c r="A2160"/>
      <c r="B2160" s="1"/>
      <c r="C2160"/>
      <c r="D2160"/>
      <c r="E2160"/>
      <c r="F2160"/>
      <c r="G2160" s="45"/>
      <c r="H2160" s="196"/>
      <c r="I2160" s="196"/>
      <c r="J2160" s="196"/>
      <c r="K2160" s="196"/>
      <c r="L2160"/>
      <c r="M2160" s="44"/>
      <c r="N2160" s="1"/>
      <c r="O2160"/>
      <c r="P2160"/>
      <c r="Q2160" s="44"/>
      <c r="R2160" s="1"/>
      <c r="S2160"/>
      <c r="T2160"/>
    </row>
    <row r="2161" spans="1:20" ht="14.4" x14ac:dyDescent="0.3">
      <c r="A2161"/>
      <c r="B2161" s="1"/>
      <c r="C2161"/>
      <c r="D2161"/>
      <c r="E2161"/>
      <c r="F2161"/>
      <c r="G2161" s="45"/>
      <c r="H2161" s="196"/>
      <c r="I2161" s="196"/>
      <c r="J2161" s="196"/>
      <c r="K2161" s="196"/>
      <c r="L2161"/>
      <c r="M2161" s="44"/>
      <c r="N2161" s="1"/>
      <c r="O2161"/>
      <c r="P2161"/>
      <c r="Q2161" s="44"/>
      <c r="R2161" s="1"/>
      <c r="S2161"/>
      <c r="T2161"/>
    </row>
    <row r="2162" spans="1:20" ht="14.4" x14ac:dyDescent="0.3">
      <c r="A2162"/>
      <c r="B2162" s="1"/>
      <c r="C2162"/>
      <c r="D2162"/>
      <c r="E2162"/>
      <c r="F2162"/>
      <c r="G2162" s="45"/>
      <c r="H2162" s="196"/>
      <c r="I2162" s="196"/>
      <c r="J2162" s="196"/>
      <c r="K2162" s="196"/>
      <c r="L2162"/>
      <c r="M2162" s="44"/>
      <c r="N2162" s="1"/>
      <c r="O2162"/>
      <c r="P2162"/>
      <c r="Q2162" s="44"/>
      <c r="R2162" s="1"/>
      <c r="S2162"/>
      <c r="T2162"/>
    </row>
    <row r="2163" spans="1:20" ht="14.4" x14ac:dyDescent="0.3">
      <c r="A2163"/>
      <c r="B2163" s="1"/>
      <c r="C2163"/>
      <c r="D2163"/>
      <c r="E2163"/>
      <c r="F2163"/>
      <c r="G2163" s="45"/>
      <c r="H2163" s="196"/>
      <c r="I2163" s="196"/>
      <c r="J2163" s="196"/>
      <c r="K2163" s="196"/>
      <c r="L2163"/>
      <c r="M2163" s="44"/>
      <c r="N2163" s="1"/>
      <c r="O2163"/>
      <c r="P2163"/>
      <c r="Q2163" s="44"/>
      <c r="R2163" s="1"/>
      <c r="S2163"/>
      <c r="T2163"/>
    </row>
    <row r="2164" spans="1:20" ht="14.4" x14ac:dyDescent="0.3">
      <c r="A2164"/>
      <c r="B2164" s="1"/>
      <c r="C2164"/>
      <c r="D2164"/>
      <c r="E2164"/>
      <c r="F2164"/>
      <c r="G2164" s="45"/>
      <c r="H2164" s="196"/>
      <c r="I2164" s="196"/>
      <c r="J2164" s="196"/>
      <c r="K2164" s="196"/>
      <c r="L2164"/>
      <c r="M2164" s="44"/>
      <c r="N2164" s="1"/>
      <c r="O2164"/>
      <c r="P2164"/>
      <c r="Q2164" s="44"/>
      <c r="R2164" s="1"/>
      <c r="S2164"/>
      <c r="T2164"/>
    </row>
    <row r="2165" spans="1:20" ht="14.4" x14ac:dyDescent="0.3">
      <c r="A2165"/>
      <c r="B2165" s="1"/>
      <c r="C2165"/>
      <c r="D2165"/>
      <c r="E2165"/>
      <c r="F2165"/>
      <c r="G2165" s="45"/>
      <c r="H2165" s="196"/>
      <c r="I2165" s="196"/>
      <c r="J2165" s="196"/>
      <c r="K2165" s="196"/>
      <c r="L2165"/>
      <c r="M2165" s="44"/>
      <c r="N2165" s="1"/>
      <c r="O2165"/>
      <c r="P2165"/>
      <c r="Q2165" s="44"/>
      <c r="R2165" s="1"/>
      <c r="S2165"/>
      <c r="T2165"/>
    </row>
    <row r="2166" spans="1:20" ht="14.4" x14ac:dyDescent="0.3">
      <c r="A2166"/>
      <c r="B2166" s="1"/>
      <c r="C2166"/>
      <c r="D2166"/>
      <c r="E2166"/>
      <c r="F2166"/>
      <c r="G2166" s="45"/>
      <c r="H2166" s="196"/>
      <c r="I2166" s="196"/>
      <c r="J2166" s="196"/>
      <c r="K2166" s="196"/>
      <c r="L2166"/>
      <c r="M2166" s="44"/>
      <c r="N2166" s="1"/>
      <c r="O2166"/>
      <c r="P2166"/>
      <c r="Q2166" s="44"/>
      <c r="R2166" s="1"/>
      <c r="S2166"/>
      <c r="T2166"/>
    </row>
    <row r="2167" spans="1:20" ht="14.4" x14ac:dyDescent="0.3">
      <c r="A2167"/>
      <c r="B2167" s="1"/>
      <c r="C2167"/>
      <c r="D2167"/>
      <c r="E2167"/>
      <c r="F2167"/>
      <c r="G2167" s="45"/>
      <c r="H2167" s="196"/>
      <c r="I2167" s="196"/>
      <c r="J2167" s="196"/>
      <c r="K2167" s="196"/>
      <c r="L2167"/>
      <c r="M2167" s="44"/>
      <c r="N2167" s="1"/>
      <c r="O2167"/>
      <c r="P2167"/>
      <c r="Q2167" s="44"/>
      <c r="R2167" s="1"/>
      <c r="S2167"/>
      <c r="T2167"/>
    </row>
    <row r="2168" spans="1:20" ht="14.4" x14ac:dyDescent="0.3">
      <c r="A2168"/>
      <c r="B2168" s="1"/>
      <c r="C2168"/>
      <c r="D2168"/>
      <c r="E2168"/>
      <c r="F2168"/>
      <c r="G2168" s="45"/>
      <c r="H2168" s="196"/>
      <c r="I2168" s="196"/>
      <c r="J2168" s="196"/>
      <c r="K2168" s="196"/>
      <c r="L2168"/>
      <c r="M2168" s="44"/>
      <c r="N2168" s="1"/>
      <c r="O2168"/>
      <c r="P2168"/>
      <c r="Q2168" s="44"/>
      <c r="R2168" s="1"/>
      <c r="S2168"/>
      <c r="T2168"/>
    </row>
    <row r="2169" spans="1:20" ht="14.4" x14ac:dyDescent="0.3">
      <c r="A2169"/>
      <c r="B2169" s="1"/>
      <c r="C2169"/>
      <c r="D2169"/>
      <c r="E2169"/>
      <c r="F2169"/>
      <c r="G2169" s="45"/>
      <c r="H2169" s="196"/>
      <c r="I2169" s="196"/>
      <c r="J2169" s="196"/>
      <c r="K2169" s="196"/>
      <c r="L2169"/>
      <c r="M2169" s="44"/>
      <c r="N2169" s="1"/>
      <c r="O2169"/>
      <c r="P2169"/>
      <c r="Q2169" s="44"/>
      <c r="R2169" s="1"/>
      <c r="S2169"/>
      <c r="T2169"/>
    </row>
    <row r="2170" spans="1:20" ht="14.4" x14ac:dyDescent="0.3">
      <c r="A2170"/>
      <c r="B2170" s="1"/>
      <c r="C2170"/>
      <c r="D2170"/>
      <c r="E2170"/>
      <c r="F2170"/>
      <c r="G2170" s="45"/>
      <c r="H2170" s="196"/>
      <c r="I2170" s="196"/>
      <c r="J2170" s="196"/>
      <c r="K2170" s="196"/>
      <c r="L2170"/>
      <c r="M2170" s="44"/>
      <c r="N2170" s="1"/>
      <c r="O2170"/>
      <c r="P2170"/>
      <c r="Q2170" s="44"/>
      <c r="R2170" s="1"/>
      <c r="S2170"/>
      <c r="T2170"/>
    </row>
    <row r="2171" spans="1:20" ht="14.4" x14ac:dyDescent="0.3">
      <c r="A2171"/>
      <c r="B2171" s="1"/>
      <c r="C2171"/>
      <c r="D2171"/>
      <c r="E2171"/>
      <c r="F2171"/>
      <c r="G2171" s="45"/>
      <c r="H2171" s="196"/>
      <c r="I2171" s="196"/>
      <c r="J2171" s="196"/>
      <c r="K2171" s="196"/>
      <c r="L2171"/>
      <c r="M2171" s="44"/>
      <c r="N2171" s="1"/>
      <c r="O2171"/>
      <c r="P2171"/>
      <c r="Q2171" s="44"/>
      <c r="R2171" s="1"/>
      <c r="S2171"/>
      <c r="T2171"/>
    </row>
    <row r="2172" spans="1:20" ht="14.4" x14ac:dyDescent="0.3">
      <c r="A2172"/>
      <c r="B2172" s="1"/>
      <c r="C2172"/>
      <c r="D2172"/>
      <c r="E2172"/>
      <c r="F2172"/>
      <c r="G2172" s="45"/>
      <c r="H2172" s="196"/>
      <c r="I2172" s="196"/>
      <c r="J2172" s="196"/>
      <c r="K2172" s="196"/>
      <c r="L2172"/>
      <c r="M2172" s="44"/>
      <c r="N2172" s="1"/>
      <c r="O2172"/>
      <c r="P2172"/>
      <c r="Q2172" s="44"/>
      <c r="R2172" s="1"/>
      <c r="S2172"/>
      <c r="T2172"/>
    </row>
    <row r="2173" spans="1:20" ht="14.4" x14ac:dyDescent="0.3">
      <c r="A2173"/>
      <c r="B2173" s="1"/>
      <c r="C2173"/>
      <c r="D2173"/>
      <c r="E2173"/>
      <c r="F2173"/>
      <c r="G2173" s="45"/>
      <c r="H2173" s="196"/>
      <c r="I2173" s="196"/>
      <c r="J2173" s="196"/>
      <c r="K2173" s="196"/>
      <c r="L2173"/>
      <c r="M2173" s="44"/>
      <c r="N2173" s="1"/>
      <c r="O2173"/>
      <c r="P2173"/>
      <c r="Q2173" s="44"/>
      <c r="R2173" s="1"/>
      <c r="S2173"/>
      <c r="T2173"/>
    </row>
    <row r="2174" spans="1:20" ht="14.4" x14ac:dyDescent="0.3">
      <c r="A2174"/>
      <c r="B2174" s="1"/>
      <c r="C2174"/>
      <c r="D2174"/>
      <c r="E2174"/>
      <c r="F2174"/>
      <c r="G2174" s="45"/>
      <c r="H2174" s="196"/>
      <c r="I2174" s="196"/>
      <c r="J2174" s="196"/>
      <c r="K2174" s="196"/>
      <c r="L2174"/>
      <c r="M2174" s="44"/>
      <c r="N2174" s="1"/>
      <c r="O2174"/>
      <c r="P2174"/>
      <c r="Q2174" s="44"/>
      <c r="R2174" s="1"/>
      <c r="S2174"/>
      <c r="T2174"/>
    </row>
    <row r="2175" spans="1:20" ht="14.4" x14ac:dyDescent="0.3">
      <c r="A2175"/>
      <c r="B2175" s="1"/>
      <c r="C2175"/>
      <c r="D2175"/>
      <c r="E2175"/>
      <c r="F2175"/>
      <c r="G2175" s="45"/>
      <c r="H2175" s="196"/>
      <c r="I2175" s="196"/>
      <c r="J2175" s="196"/>
      <c r="K2175" s="196"/>
      <c r="L2175"/>
      <c r="M2175" s="44"/>
      <c r="N2175" s="1"/>
      <c r="O2175"/>
      <c r="P2175"/>
      <c r="Q2175" s="44"/>
      <c r="R2175" s="1"/>
      <c r="S2175"/>
      <c r="T2175"/>
    </row>
    <row r="2176" spans="1:20" ht="14.4" x14ac:dyDescent="0.3">
      <c r="A2176"/>
      <c r="B2176" s="1"/>
      <c r="C2176"/>
      <c r="D2176"/>
      <c r="E2176"/>
      <c r="F2176"/>
      <c r="G2176" s="45"/>
      <c r="H2176" s="196"/>
      <c r="I2176" s="196"/>
      <c r="J2176" s="196"/>
      <c r="K2176" s="196"/>
      <c r="L2176"/>
      <c r="M2176" s="44"/>
      <c r="N2176" s="1"/>
      <c r="O2176"/>
      <c r="P2176"/>
      <c r="Q2176" s="44"/>
      <c r="R2176" s="1"/>
      <c r="S2176"/>
      <c r="T2176"/>
    </row>
    <row r="2177" spans="1:20" ht="14.4" x14ac:dyDescent="0.3">
      <c r="A2177"/>
      <c r="B2177" s="1"/>
      <c r="C2177"/>
      <c r="D2177"/>
      <c r="E2177"/>
      <c r="F2177"/>
      <c r="G2177" s="45"/>
      <c r="H2177" s="196"/>
      <c r="I2177" s="196"/>
      <c r="J2177" s="196"/>
      <c r="K2177" s="196"/>
      <c r="L2177"/>
      <c r="M2177" s="44"/>
      <c r="N2177" s="1"/>
      <c r="O2177"/>
      <c r="P2177"/>
      <c r="Q2177" s="44"/>
      <c r="R2177" s="1"/>
      <c r="S2177"/>
      <c r="T2177"/>
    </row>
    <row r="2178" spans="1:20" ht="14.4" x14ac:dyDescent="0.3">
      <c r="A2178"/>
      <c r="B2178" s="1"/>
      <c r="C2178"/>
      <c r="D2178"/>
      <c r="E2178"/>
      <c r="F2178"/>
      <c r="G2178" s="45"/>
      <c r="H2178" s="196"/>
      <c r="I2178" s="196"/>
      <c r="J2178" s="196"/>
      <c r="K2178" s="196"/>
      <c r="L2178"/>
      <c r="M2178" s="44"/>
      <c r="N2178" s="1"/>
      <c r="O2178"/>
      <c r="P2178"/>
      <c r="Q2178" s="44"/>
      <c r="R2178" s="1"/>
      <c r="S2178"/>
      <c r="T2178"/>
    </row>
    <row r="2179" spans="1:20" ht="14.4" x14ac:dyDescent="0.3">
      <c r="A2179"/>
      <c r="B2179" s="1"/>
      <c r="C2179"/>
      <c r="D2179"/>
      <c r="E2179"/>
      <c r="F2179"/>
      <c r="G2179" s="45"/>
      <c r="H2179" s="196"/>
      <c r="I2179" s="196"/>
      <c r="J2179" s="196"/>
      <c r="K2179" s="196"/>
      <c r="L2179"/>
      <c r="M2179" s="44"/>
      <c r="N2179" s="1"/>
      <c r="O2179"/>
      <c r="P2179"/>
      <c r="Q2179" s="44"/>
      <c r="R2179" s="1"/>
      <c r="S2179"/>
      <c r="T2179"/>
    </row>
    <row r="2180" spans="1:20" ht="14.4" x14ac:dyDescent="0.3">
      <c r="A2180"/>
      <c r="B2180" s="1"/>
      <c r="C2180"/>
      <c r="D2180"/>
      <c r="E2180"/>
      <c r="F2180"/>
      <c r="G2180" s="45"/>
      <c r="H2180" s="196"/>
      <c r="I2180" s="196"/>
      <c r="J2180" s="196"/>
      <c r="K2180" s="196"/>
      <c r="L2180"/>
      <c r="M2180" s="44"/>
      <c r="N2180" s="1"/>
      <c r="O2180"/>
      <c r="P2180"/>
      <c r="Q2180" s="44"/>
      <c r="R2180" s="1"/>
      <c r="S2180"/>
      <c r="T2180"/>
    </row>
    <row r="2181" spans="1:20" ht="14.4" x14ac:dyDescent="0.3">
      <c r="A2181"/>
      <c r="B2181" s="1"/>
      <c r="C2181"/>
      <c r="D2181"/>
      <c r="E2181"/>
      <c r="F2181"/>
      <c r="G2181" s="45"/>
      <c r="H2181" s="196"/>
      <c r="I2181" s="196"/>
      <c r="J2181" s="196"/>
      <c r="K2181" s="196"/>
      <c r="L2181"/>
      <c r="M2181" s="44"/>
      <c r="N2181" s="1"/>
      <c r="O2181"/>
      <c r="P2181"/>
      <c r="Q2181" s="44"/>
      <c r="R2181" s="1"/>
      <c r="S2181"/>
      <c r="T2181"/>
    </row>
    <row r="2182" spans="1:20" ht="14.4" x14ac:dyDescent="0.3">
      <c r="A2182"/>
      <c r="B2182" s="1"/>
      <c r="C2182"/>
      <c r="D2182"/>
      <c r="E2182"/>
      <c r="F2182"/>
      <c r="G2182" s="45"/>
      <c r="H2182" s="196"/>
      <c r="I2182" s="196"/>
      <c r="J2182" s="196"/>
      <c r="K2182" s="196"/>
      <c r="L2182"/>
      <c r="M2182" s="44"/>
      <c r="N2182" s="1"/>
      <c r="O2182"/>
      <c r="P2182"/>
      <c r="Q2182" s="44"/>
      <c r="R2182" s="1"/>
      <c r="S2182"/>
      <c r="T2182"/>
    </row>
    <row r="2183" spans="1:20" ht="14.4" x14ac:dyDescent="0.3">
      <c r="A2183"/>
      <c r="B2183" s="1"/>
      <c r="C2183"/>
      <c r="D2183"/>
      <c r="E2183"/>
      <c r="F2183"/>
      <c r="G2183" s="45"/>
      <c r="H2183" s="196"/>
      <c r="I2183" s="196"/>
      <c r="J2183" s="196"/>
      <c r="K2183" s="196"/>
      <c r="L2183"/>
      <c r="M2183" s="44"/>
      <c r="N2183" s="1"/>
      <c r="O2183"/>
      <c r="P2183"/>
      <c r="Q2183" s="44"/>
      <c r="R2183" s="1"/>
      <c r="S2183"/>
      <c r="T2183"/>
    </row>
    <row r="2184" spans="1:20" ht="14.4" x14ac:dyDescent="0.3">
      <c r="A2184"/>
      <c r="B2184" s="1"/>
      <c r="C2184"/>
      <c r="D2184"/>
      <c r="E2184"/>
      <c r="F2184"/>
      <c r="G2184" s="45"/>
      <c r="H2184" s="196"/>
      <c r="I2184" s="196"/>
      <c r="J2184" s="196"/>
      <c r="K2184" s="196"/>
      <c r="L2184"/>
      <c r="M2184" s="44"/>
      <c r="N2184" s="1"/>
      <c r="O2184"/>
      <c r="P2184"/>
      <c r="Q2184" s="44"/>
      <c r="R2184" s="1"/>
      <c r="S2184"/>
      <c r="T2184"/>
    </row>
    <row r="2185" spans="1:20" ht="14.4" x14ac:dyDescent="0.3">
      <c r="A2185"/>
      <c r="B2185" s="1"/>
      <c r="C2185"/>
      <c r="D2185"/>
      <c r="E2185"/>
      <c r="F2185"/>
      <c r="G2185" s="45"/>
      <c r="H2185" s="196"/>
      <c r="I2185" s="196"/>
      <c r="J2185" s="196"/>
      <c r="K2185" s="196"/>
      <c r="L2185"/>
      <c r="M2185" s="44"/>
      <c r="N2185" s="1"/>
      <c r="O2185"/>
      <c r="P2185"/>
      <c r="Q2185" s="44"/>
      <c r="R2185" s="1"/>
      <c r="S2185"/>
      <c r="T2185"/>
    </row>
    <row r="2186" spans="1:20" ht="14.4" x14ac:dyDescent="0.3">
      <c r="A2186"/>
      <c r="B2186" s="1"/>
      <c r="C2186"/>
      <c r="D2186"/>
      <c r="E2186"/>
      <c r="F2186"/>
      <c r="G2186" s="45"/>
      <c r="H2186" s="196"/>
      <c r="I2186" s="196"/>
      <c r="J2186" s="196"/>
      <c r="K2186" s="196"/>
      <c r="L2186"/>
      <c r="M2186" s="44"/>
      <c r="N2186" s="1"/>
      <c r="O2186"/>
      <c r="P2186"/>
      <c r="Q2186" s="44"/>
      <c r="R2186" s="1"/>
      <c r="S2186"/>
      <c r="T2186"/>
    </row>
    <row r="2187" spans="1:20" ht="14.4" x14ac:dyDescent="0.3">
      <c r="A2187"/>
      <c r="B2187" s="1"/>
      <c r="C2187"/>
      <c r="D2187"/>
      <c r="E2187"/>
      <c r="F2187"/>
      <c r="G2187" s="45"/>
      <c r="H2187" s="196"/>
      <c r="I2187" s="196"/>
      <c r="J2187" s="196"/>
      <c r="K2187" s="196"/>
      <c r="L2187"/>
      <c r="M2187" s="44"/>
      <c r="N2187" s="1"/>
      <c r="O2187"/>
      <c r="P2187"/>
      <c r="Q2187" s="44"/>
      <c r="R2187" s="1"/>
      <c r="S2187"/>
      <c r="T2187"/>
    </row>
    <row r="2188" spans="1:20" ht="14.4" x14ac:dyDescent="0.3">
      <c r="A2188"/>
      <c r="B2188" s="1"/>
      <c r="C2188"/>
      <c r="D2188"/>
      <c r="E2188"/>
      <c r="F2188"/>
      <c r="G2188" s="45"/>
      <c r="H2188" s="196"/>
      <c r="I2188" s="196"/>
      <c r="J2188" s="196"/>
      <c r="K2188" s="196"/>
      <c r="L2188"/>
      <c r="M2188" s="44"/>
      <c r="N2188" s="1"/>
      <c r="O2188"/>
      <c r="P2188"/>
      <c r="Q2188" s="44"/>
      <c r="R2188" s="1"/>
      <c r="S2188"/>
      <c r="T2188"/>
    </row>
    <row r="2189" spans="1:20" ht="14.4" x14ac:dyDescent="0.3">
      <c r="A2189"/>
      <c r="B2189" s="1"/>
      <c r="C2189"/>
      <c r="D2189"/>
      <c r="E2189"/>
      <c r="F2189"/>
      <c r="G2189" s="45"/>
      <c r="H2189" s="196"/>
      <c r="I2189" s="196"/>
      <c r="J2189" s="196"/>
      <c r="K2189" s="196"/>
      <c r="L2189"/>
      <c r="M2189" s="44"/>
      <c r="N2189" s="1"/>
      <c r="O2189"/>
      <c r="P2189"/>
      <c r="Q2189" s="44"/>
      <c r="R2189" s="1"/>
      <c r="S2189"/>
      <c r="T2189"/>
    </row>
    <row r="2190" spans="1:20" ht="14.4" x14ac:dyDescent="0.3">
      <c r="A2190"/>
      <c r="B2190" s="1"/>
      <c r="C2190"/>
      <c r="D2190"/>
      <c r="E2190"/>
      <c r="F2190"/>
      <c r="G2190" s="45"/>
      <c r="H2190" s="196"/>
      <c r="I2190" s="196"/>
      <c r="J2190" s="196"/>
      <c r="K2190" s="196"/>
      <c r="L2190"/>
      <c r="M2190" s="44"/>
      <c r="N2190" s="1"/>
      <c r="O2190"/>
      <c r="P2190"/>
      <c r="Q2190" s="44"/>
      <c r="R2190" s="1"/>
      <c r="S2190"/>
      <c r="T2190"/>
    </row>
    <row r="2191" spans="1:20" ht="14.4" x14ac:dyDescent="0.3">
      <c r="A2191"/>
      <c r="B2191" s="1"/>
      <c r="C2191"/>
      <c r="D2191"/>
      <c r="E2191"/>
      <c r="F2191"/>
      <c r="G2191" s="45"/>
      <c r="H2191" s="196"/>
      <c r="I2191" s="196"/>
      <c r="J2191" s="196"/>
      <c r="K2191" s="196"/>
      <c r="L2191"/>
      <c r="M2191" s="44"/>
      <c r="N2191" s="1"/>
      <c r="O2191"/>
      <c r="P2191"/>
      <c r="Q2191" s="44"/>
      <c r="R2191" s="1"/>
      <c r="S2191"/>
      <c r="T2191"/>
    </row>
    <row r="2192" spans="1:20" ht="14.4" x14ac:dyDescent="0.3">
      <c r="A2192"/>
      <c r="B2192" s="1"/>
      <c r="C2192"/>
      <c r="D2192"/>
      <c r="E2192"/>
      <c r="F2192"/>
      <c r="G2192" s="45"/>
      <c r="H2192" s="196"/>
      <c r="I2192" s="196"/>
      <c r="J2192" s="196"/>
      <c r="K2192" s="196"/>
      <c r="L2192"/>
      <c r="M2192" s="44"/>
      <c r="N2192" s="1"/>
      <c r="O2192"/>
      <c r="P2192"/>
      <c r="Q2192" s="44"/>
      <c r="R2192" s="1"/>
      <c r="S2192"/>
      <c r="T2192"/>
    </row>
    <row r="2193" spans="1:20" ht="14.4" x14ac:dyDescent="0.3">
      <c r="A2193"/>
      <c r="B2193" s="1"/>
      <c r="C2193"/>
      <c r="D2193"/>
      <c r="E2193"/>
      <c r="F2193"/>
      <c r="G2193" s="45"/>
      <c r="H2193" s="196"/>
      <c r="I2193" s="196"/>
      <c r="J2193" s="196"/>
      <c r="K2193" s="196"/>
      <c r="L2193"/>
      <c r="M2193" s="44"/>
      <c r="N2193" s="1"/>
      <c r="O2193"/>
      <c r="P2193"/>
      <c r="Q2193" s="44"/>
      <c r="R2193" s="1"/>
      <c r="S2193"/>
      <c r="T2193"/>
    </row>
    <row r="2194" spans="1:20" ht="14.4" x14ac:dyDescent="0.3">
      <c r="A2194"/>
      <c r="B2194" s="1"/>
      <c r="C2194"/>
      <c r="D2194"/>
      <c r="E2194"/>
      <c r="F2194"/>
      <c r="G2194" s="45"/>
      <c r="H2194" s="196"/>
      <c r="I2194" s="196"/>
      <c r="J2194" s="196"/>
      <c r="K2194" s="196"/>
      <c r="L2194"/>
      <c r="M2194" s="44"/>
      <c r="N2194" s="1"/>
      <c r="O2194"/>
      <c r="P2194"/>
      <c r="Q2194" s="44"/>
      <c r="R2194" s="1"/>
      <c r="S2194"/>
      <c r="T2194"/>
    </row>
    <row r="2195" spans="1:20" ht="14.4" x14ac:dyDescent="0.3">
      <c r="A2195"/>
      <c r="B2195" s="1"/>
      <c r="C2195"/>
      <c r="D2195"/>
      <c r="E2195"/>
      <c r="F2195"/>
      <c r="G2195" s="45"/>
      <c r="H2195" s="196"/>
      <c r="I2195" s="196"/>
      <c r="J2195" s="196"/>
      <c r="K2195" s="196"/>
      <c r="L2195"/>
      <c r="M2195" s="44"/>
      <c r="N2195" s="1"/>
      <c r="O2195"/>
      <c r="P2195"/>
      <c r="Q2195" s="44"/>
      <c r="R2195" s="1"/>
      <c r="S2195"/>
      <c r="T2195"/>
    </row>
    <row r="2196" spans="1:20" ht="14.4" x14ac:dyDescent="0.3">
      <c r="A2196"/>
      <c r="B2196" s="1"/>
      <c r="C2196"/>
      <c r="D2196"/>
      <c r="E2196"/>
      <c r="F2196"/>
      <c r="G2196" s="45"/>
      <c r="H2196" s="196"/>
      <c r="I2196" s="196"/>
      <c r="J2196" s="196"/>
      <c r="K2196" s="196"/>
      <c r="L2196"/>
      <c r="M2196" s="44"/>
      <c r="N2196" s="1"/>
      <c r="O2196"/>
      <c r="P2196"/>
      <c r="Q2196" s="44"/>
      <c r="R2196" s="1"/>
      <c r="S2196"/>
      <c r="T2196"/>
    </row>
    <row r="2197" spans="1:20" ht="14.4" x14ac:dyDescent="0.3">
      <c r="A2197"/>
      <c r="B2197" s="1"/>
      <c r="C2197"/>
      <c r="D2197"/>
      <c r="E2197"/>
      <c r="F2197"/>
      <c r="G2197" s="45"/>
      <c r="H2197" s="196"/>
      <c r="I2197" s="196"/>
      <c r="J2197" s="196"/>
      <c r="K2197" s="196"/>
      <c r="L2197"/>
      <c r="M2197" s="44"/>
      <c r="N2197" s="1"/>
      <c r="O2197"/>
      <c r="P2197"/>
      <c r="Q2197" s="44"/>
      <c r="R2197" s="1"/>
      <c r="S2197"/>
      <c r="T2197"/>
    </row>
    <row r="2198" spans="1:20" ht="14.4" x14ac:dyDescent="0.3">
      <c r="A2198"/>
      <c r="B2198" s="1"/>
      <c r="C2198"/>
      <c r="D2198"/>
      <c r="E2198"/>
      <c r="F2198"/>
      <c r="G2198" s="45"/>
      <c r="H2198" s="196"/>
      <c r="I2198" s="196"/>
      <c r="J2198" s="196"/>
      <c r="K2198" s="196"/>
      <c r="L2198"/>
      <c r="M2198" s="44"/>
      <c r="N2198" s="1"/>
      <c r="O2198"/>
      <c r="P2198"/>
      <c r="Q2198" s="44"/>
      <c r="R2198" s="1"/>
      <c r="S2198"/>
      <c r="T2198"/>
    </row>
    <row r="2199" spans="1:20" ht="14.4" x14ac:dyDescent="0.3">
      <c r="A2199"/>
      <c r="B2199" s="1"/>
      <c r="C2199"/>
      <c r="D2199"/>
      <c r="E2199"/>
      <c r="F2199"/>
      <c r="G2199" s="45"/>
      <c r="H2199" s="196"/>
      <c r="I2199" s="196"/>
      <c r="J2199" s="196"/>
      <c r="K2199" s="196"/>
      <c r="L2199"/>
      <c r="M2199" s="44"/>
      <c r="N2199" s="1"/>
      <c r="O2199"/>
      <c r="P2199"/>
      <c r="Q2199" s="44"/>
      <c r="R2199" s="1"/>
      <c r="S2199"/>
      <c r="T2199"/>
    </row>
    <row r="2200" spans="1:20" ht="14.4" x14ac:dyDescent="0.3">
      <c r="A2200"/>
      <c r="B2200" s="1"/>
      <c r="C2200"/>
      <c r="D2200"/>
      <c r="E2200"/>
      <c r="F2200"/>
      <c r="G2200" s="45"/>
      <c r="H2200" s="196"/>
      <c r="I2200" s="196"/>
      <c r="J2200" s="196"/>
      <c r="K2200" s="196"/>
      <c r="L2200"/>
      <c r="M2200" s="44"/>
      <c r="N2200" s="1"/>
      <c r="O2200"/>
      <c r="P2200"/>
      <c r="Q2200" s="44"/>
      <c r="R2200" s="1"/>
      <c r="S2200"/>
      <c r="T2200"/>
    </row>
    <row r="2201" spans="1:20" ht="14.4" x14ac:dyDescent="0.3">
      <c r="A2201"/>
      <c r="B2201" s="1"/>
      <c r="C2201"/>
      <c r="D2201"/>
      <c r="E2201"/>
      <c r="F2201"/>
      <c r="G2201" s="45"/>
      <c r="H2201" s="196"/>
      <c r="I2201" s="196"/>
      <c r="J2201" s="196"/>
      <c r="K2201" s="196"/>
      <c r="L2201"/>
      <c r="M2201" s="44"/>
      <c r="N2201" s="1"/>
      <c r="O2201"/>
      <c r="P2201"/>
      <c r="Q2201" s="44"/>
      <c r="R2201" s="1"/>
      <c r="S2201"/>
      <c r="T2201"/>
    </row>
    <row r="2202" spans="1:20" ht="14.4" x14ac:dyDescent="0.3">
      <c r="A2202"/>
      <c r="B2202" s="1"/>
      <c r="C2202"/>
      <c r="D2202"/>
      <c r="E2202"/>
      <c r="F2202"/>
      <c r="G2202" s="45"/>
      <c r="H2202" s="196"/>
      <c r="I2202" s="196"/>
      <c r="J2202" s="196"/>
      <c r="K2202" s="196"/>
      <c r="L2202"/>
      <c r="M2202" s="44"/>
      <c r="N2202" s="1"/>
      <c r="O2202"/>
      <c r="P2202"/>
      <c r="Q2202" s="44"/>
      <c r="R2202" s="1"/>
      <c r="S2202"/>
      <c r="T2202"/>
    </row>
    <row r="2203" spans="1:20" ht="14.4" x14ac:dyDescent="0.3">
      <c r="A2203"/>
      <c r="B2203" s="1"/>
      <c r="C2203"/>
      <c r="D2203"/>
      <c r="E2203"/>
      <c r="F2203"/>
      <c r="G2203" s="45"/>
      <c r="H2203" s="196"/>
      <c r="I2203" s="196"/>
      <c r="J2203" s="196"/>
      <c r="K2203" s="196"/>
      <c r="L2203"/>
      <c r="M2203" s="44"/>
      <c r="N2203" s="1"/>
      <c r="O2203"/>
      <c r="P2203"/>
      <c r="Q2203" s="44"/>
      <c r="R2203" s="1"/>
      <c r="S2203"/>
      <c r="T2203"/>
    </row>
    <row r="2204" spans="1:20" ht="14.4" x14ac:dyDescent="0.3">
      <c r="A2204"/>
      <c r="B2204" s="1"/>
      <c r="C2204"/>
      <c r="D2204"/>
      <c r="E2204"/>
      <c r="F2204"/>
      <c r="G2204" s="45"/>
      <c r="H2204" s="196"/>
      <c r="I2204" s="196"/>
      <c r="J2204" s="196"/>
      <c r="K2204" s="196"/>
      <c r="L2204"/>
      <c r="M2204" s="44"/>
      <c r="N2204" s="1"/>
      <c r="O2204"/>
      <c r="P2204"/>
      <c r="Q2204" s="44"/>
      <c r="R2204" s="1"/>
      <c r="S2204"/>
      <c r="T2204"/>
    </row>
    <row r="2205" spans="1:20" ht="14.4" x14ac:dyDescent="0.3">
      <c r="A2205"/>
      <c r="B2205" s="1"/>
      <c r="C2205"/>
      <c r="D2205"/>
      <c r="E2205"/>
      <c r="F2205"/>
      <c r="G2205" s="45"/>
      <c r="H2205" s="196"/>
      <c r="I2205" s="196"/>
      <c r="J2205" s="196"/>
      <c r="K2205" s="196"/>
      <c r="L2205"/>
      <c r="M2205" s="44"/>
      <c r="N2205" s="1"/>
      <c r="O2205"/>
      <c r="P2205"/>
      <c r="Q2205" s="44"/>
      <c r="R2205" s="1"/>
      <c r="S2205"/>
      <c r="T2205"/>
    </row>
    <row r="2206" spans="1:20" ht="14.4" x14ac:dyDescent="0.3">
      <c r="A2206"/>
      <c r="B2206" s="1"/>
      <c r="C2206"/>
      <c r="D2206"/>
      <c r="E2206"/>
      <c r="F2206"/>
      <c r="G2206" s="45"/>
      <c r="H2206" s="196"/>
      <c r="I2206" s="196"/>
      <c r="J2206" s="196"/>
      <c r="K2206" s="196"/>
      <c r="L2206"/>
      <c r="M2206" s="44"/>
      <c r="N2206" s="1"/>
      <c r="O2206"/>
      <c r="P2206"/>
      <c r="Q2206" s="44"/>
      <c r="R2206" s="1"/>
      <c r="S2206"/>
      <c r="T2206"/>
    </row>
    <row r="2207" spans="1:20" ht="14.4" x14ac:dyDescent="0.3">
      <c r="A2207"/>
      <c r="B2207" s="1"/>
      <c r="C2207"/>
      <c r="D2207"/>
      <c r="E2207"/>
      <c r="F2207"/>
      <c r="G2207" s="45"/>
      <c r="H2207" s="196"/>
      <c r="I2207" s="196"/>
      <c r="J2207" s="196"/>
      <c r="K2207" s="196"/>
      <c r="L2207"/>
      <c r="M2207" s="44"/>
      <c r="N2207" s="1"/>
      <c r="O2207"/>
      <c r="P2207"/>
      <c r="Q2207" s="44"/>
      <c r="R2207" s="1"/>
      <c r="S2207"/>
      <c r="T2207"/>
    </row>
    <row r="2208" spans="1:20" ht="14.4" x14ac:dyDescent="0.3">
      <c r="A2208"/>
      <c r="B2208" s="1"/>
      <c r="C2208"/>
      <c r="D2208"/>
      <c r="E2208"/>
      <c r="F2208"/>
      <c r="G2208" s="45"/>
      <c r="H2208" s="196"/>
      <c r="I2208" s="196"/>
      <c r="J2208" s="196"/>
      <c r="K2208" s="196"/>
      <c r="L2208"/>
      <c r="M2208" s="44"/>
      <c r="N2208" s="1"/>
      <c r="O2208"/>
      <c r="P2208"/>
      <c r="Q2208" s="44"/>
      <c r="R2208" s="1"/>
      <c r="S2208"/>
      <c r="T2208"/>
    </row>
    <row r="2209" spans="1:20" ht="14.4" x14ac:dyDescent="0.3">
      <c r="A2209"/>
      <c r="B2209" s="1"/>
      <c r="C2209"/>
      <c r="D2209"/>
      <c r="E2209"/>
      <c r="F2209"/>
      <c r="G2209" s="45"/>
      <c r="H2209" s="196"/>
      <c r="I2209" s="196"/>
      <c r="J2209" s="196"/>
      <c r="K2209" s="196"/>
      <c r="L2209"/>
      <c r="M2209" s="44"/>
      <c r="N2209" s="1"/>
      <c r="O2209"/>
      <c r="P2209"/>
      <c r="Q2209" s="44"/>
      <c r="R2209" s="1"/>
      <c r="S2209"/>
      <c r="T2209"/>
    </row>
    <row r="2210" spans="1:20" ht="14.4" x14ac:dyDescent="0.3">
      <c r="A2210"/>
      <c r="B2210" s="1"/>
      <c r="C2210"/>
      <c r="D2210"/>
      <c r="E2210"/>
      <c r="F2210"/>
      <c r="G2210" s="45"/>
      <c r="H2210" s="196"/>
      <c r="I2210" s="196"/>
      <c r="J2210" s="196"/>
      <c r="K2210" s="196"/>
      <c r="L2210"/>
      <c r="M2210" s="44"/>
      <c r="N2210" s="1"/>
      <c r="O2210"/>
      <c r="P2210"/>
      <c r="Q2210" s="44"/>
      <c r="R2210" s="1"/>
      <c r="S2210"/>
      <c r="T2210"/>
    </row>
    <row r="2211" spans="1:20" ht="14.4" x14ac:dyDescent="0.3">
      <c r="A2211"/>
      <c r="B2211" s="1"/>
      <c r="C2211"/>
      <c r="D2211"/>
      <c r="E2211"/>
      <c r="F2211"/>
      <c r="G2211" s="45"/>
      <c r="H2211" s="196"/>
      <c r="I2211" s="196"/>
      <c r="J2211" s="196"/>
      <c r="K2211" s="196"/>
      <c r="L2211"/>
      <c r="M2211" s="44"/>
      <c r="N2211" s="1"/>
      <c r="O2211"/>
      <c r="P2211"/>
      <c r="Q2211" s="44"/>
      <c r="R2211" s="1"/>
      <c r="S2211"/>
      <c r="T2211"/>
    </row>
    <row r="2212" spans="1:20" ht="14.4" x14ac:dyDescent="0.3">
      <c r="A2212"/>
      <c r="B2212" s="1"/>
      <c r="C2212"/>
      <c r="D2212"/>
      <c r="E2212"/>
      <c r="F2212"/>
      <c r="G2212" s="45"/>
      <c r="H2212" s="196"/>
      <c r="I2212" s="196"/>
      <c r="J2212" s="196"/>
      <c r="K2212" s="196"/>
      <c r="L2212"/>
      <c r="M2212" s="44"/>
      <c r="N2212" s="1"/>
      <c r="O2212"/>
      <c r="P2212"/>
      <c r="Q2212" s="44"/>
      <c r="R2212" s="1"/>
      <c r="S2212"/>
      <c r="T2212"/>
    </row>
    <row r="2213" spans="1:20" ht="14.4" x14ac:dyDescent="0.3">
      <c r="A2213"/>
      <c r="B2213" s="1"/>
      <c r="C2213"/>
      <c r="D2213"/>
      <c r="E2213"/>
      <c r="F2213"/>
      <c r="G2213" s="45"/>
      <c r="H2213" s="196"/>
      <c r="I2213" s="196"/>
      <c r="J2213" s="196"/>
      <c r="K2213" s="196"/>
      <c r="L2213"/>
      <c r="M2213" s="44"/>
      <c r="N2213" s="1"/>
      <c r="O2213"/>
      <c r="P2213"/>
      <c r="Q2213" s="44"/>
      <c r="R2213" s="1"/>
      <c r="S2213"/>
      <c r="T2213"/>
    </row>
    <row r="2214" spans="1:20" ht="14.4" x14ac:dyDescent="0.3">
      <c r="A2214"/>
      <c r="B2214" s="1"/>
      <c r="C2214"/>
      <c r="D2214"/>
      <c r="E2214"/>
      <c r="F2214"/>
      <c r="G2214" s="45"/>
      <c r="H2214" s="196"/>
      <c r="I2214" s="196"/>
      <c r="J2214" s="196"/>
      <c r="K2214" s="196"/>
      <c r="L2214"/>
      <c r="M2214" s="44"/>
      <c r="N2214" s="1"/>
      <c r="O2214"/>
      <c r="P2214"/>
      <c r="Q2214" s="44"/>
      <c r="R2214" s="1"/>
      <c r="S2214"/>
      <c r="T2214"/>
    </row>
    <row r="2215" spans="1:20" ht="14.4" x14ac:dyDescent="0.3">
      <c r="A2215"/>
      <c r="B2215" s="1"/>
      <c r="C2215"/>
      <c r="D2215"/>
      <c r="E2215"/>
      <c r="F2215"/>
      <c r="G2215" s="45"/>
      <c r="H2215" s="196"/>
      <c r="I2215" s="196"/>
      <c r="J2215" s="196"/>
      <c r="K2215" s="196"/>
      <c r="L2215"/>
      <c r="M2215" s="44"/>
      <c r="N2215" s="1"/>
      <c r="O2215"/>
      <c r="P2215"/>
      <c r="Q2215" s="44"/>
      <c r="R2215" s="1"/>
      <c r="S2215"/>
      <c r="T2215"/>
    </row>
    <row r="2216" spans="1:20" ht="14.4" x14ac:dyDescent="0.3">
      <c r="A2216"/>
      <c r="B2216" s="1"/>
      <c r="C2216"/>
      <c r="D2216"/>
      <c r="E2216"/>
      <c r="F2216"/>
      <c r="G2216" s="45"/>
      <c r="H2216" s="196"/>
      <c r="I2216" s="196"/>
      <c r="J2216" s="196"/>
      <c r="K2216" s="196"/>
      <c r="L2216"/>
      <c r="M2216" s="44"/>
      <c r="N2216" s="1"/>
      <c r="O2216"/>
      <c r="P2216"/>
      <c r="Q2216" s="44"/>
      <c r="R2216" s="1"/>
      <c r="S2216"/>
      <c r="T2216"/>
    </row>
    <row r="2217" spans="1:20" ht="14.4" x14ac:dyDescent="0.3">
      <c r="A2217"/>
      <c r="B2217" s="1"/>
      <c r="C2217"/>
      <c r="D2217"/>
      <c r="E2217"/>
      <c r="F2217"/>
      <c r="G2217" s="45"/>
      <c r="H2217" s="196"/>
      <c r="I2217" s="196"/>
      <c r="J2217" s="196"/>
      <c r="K2217" s="196"/>
      <c r="L2217"/>
      <c r="M2217" s="44"/>
      <c r="N2217" s="1"/>
      <c r="O2217"/>
      <c r="P2217"/>
      <c r="Q2217" s="44"/>
      <c r="R2217" s="1"/>
      <c r="S2217"/>
      <c r="T2217"/>
    </row>
    <row r="2218" spans="1:20" ht="14.4" x14ac:dyDescent="0.3">
      <c r="A2218"/>
      <c r="B2218" s="1"/>
      <c r="C2218"/>
      <c r="D2218"/>
      <c r="E2218"/>
      <c r="F2218"/>
      <c r="G2218" s="45"/>
      <c r="H2218" s="196"/>
      <c r="I2218" s="196"/>
      <c r="J2218" s="196"/>
      <c r="K2218" s="196"/>
      <c r="L2218"/>
      <c r="M2218" s="44"/>
      <c r="N2218" s="1"/>
      <c r="O2218"/>
      <c r="P2218"/>
      <c r="Q2218" s="44"/>
      <c r="R2218" s="1"/>
      <c r="S2218"/>
      <c r="T2218"/>
    </row>
    <row r="2219" spans="1:20" ht="14.4" x14ac:dyDescent="0.3">
      <c r="A2219"/>
      <c r="B2219" s="1"/>
      <c r="C2219"/>
      <c r="D2219"/>
      <c r="E2219"/>
      <c r="F2219"/>
      <c r="G2219" s="45"/>
      <c r="H2219" s="196"/>
      <c r="I2219" s="196"/>
      <c r="J2219" s="196"/>
      <c r="K2219" s="196"/>
      <c r="L2219"/>
      <c r="M2219" s="44"/>
      <c r="N2219" s="1"/>
      <c r="O2219"/>
      <c r="P2219"/>
      <c r="Q2219" s="44"/>
      <c r="R2219" s="1"/>
      <c r="S2219"/>
      <c r="T2219"/>
    </row>
    <row r="2220" spans="1:20" ht="14.4" x14ac:dyDescent="0.3">
      <c r="A2220"/>
      <c r="B2220" s="1"/>
      <c r="C2220"/>
      <c r="D2220"/>
      <c r="E2220"/>
      <c r="F2220"/>
      <c r="G2220" s="45"/>
      <c r="H2220" s="196"/>
      <c r="I2220" s="196"/>
      <c r="J2220" s="196"/>
      <c r="K2220" s="196"/>
      <c r="L2220"/>
      <c r="M2220" s="44"/>
      <c r="N2220" s="1"/>
      <c r="O2220"/>
      <c r="P2220"/>
      <c r="Q2220" s="44"/>
      <c r="R2220" s="1"/>
      <c r="S2220"/>
      <c r="T2220"/>
    </row>
    <row r="2221" spans="1:20" ht="14.4" x14ac:dyDescent="0.3">
      <c r="A2221"/>
      <c r="B2221" s="1"/>
      <c r="C2221"/>
      <c r="D2221"/>
      <c r="E2221"/>
      <c r="F2221"/>
      <c r="G2221" s="45"/>
      <c r="H2221" s="196"/>
      <c r="I2221" s="196"/>
      <c r="J2221" s="196"/>
      <c r="K2221" s="196"/>
      <c r="L2221"/>
      <c r="M2221" s="44"/>
      <c r="N2221" s="1"/>
      <c r="O2221"/>
      <c r="P2221"/>
      <c r="Q2221" s="44"/>
      <c r="R2221" s="1"/>
      <c r="S2221"/>
      <c r="T2221"/>
    </row>
    <row r="2222" spans="1:20" ht="14.4" x14ac:dyDescent="0.3">
      <c r="A2222"/>
      <c r="B2222" s="1"/>
      <c r="C2222"/>
      <c r="D2222"/>
      <c r="E2222"/>
      <c r="F2222"/>
      <c r="G2222" s="45"/>
      <c r="H2222" s="196"/>
      <c r="I2222" s="196"/>
      <c r="J2222" s="196"/>
      <c r="K2222" s="196"/>
      <c r="L2222"/>
      <c r="M2222" s="44"/>
      <c r="N2222" s="1"/>
      <c r="O2222"/>
      <c r="P2222"/>
      <c r="Q2222" s="44"/>
      <c r="R2222" s="1"/>
      <c r="S2222"/>
      <c r="T2222"/>
    </row>
    <row r="2223" spans="1:20" ht="14.4" x14ac:dyDescent="0.3">
      <c r="A2223"/>
      <c r="B2223" s="1"/>
      <c r="C2223"/>
      <c r="D2223"/>
      <c r="E2223"/>
      <c r="F2223"/>
      <c r="G2223" s="45"/>
      <c r="H2223" s="196"/>
      <c r="I2223" s="196"/>
      <c r="J2223" s="196"/>
      <c r="K2223" s="196"/>
      <c r="L2223"/>
      <c r="M2223" s="44"/>
      <c r="N2223" s="1"/>
      <c r="O2223"/>
      <c r="P2223"/>
      <c r="Q2223" s="44"/>
      <c r="R2223" s="1"/>
      <c r="S2223"/>
      <c r="T2223"/>
    </row>
    <row r="2224" spans="1:20" ht="14.4" x14ac:dyDescent="0.3">
      <c r="A2224"/>
      <c r="B2224" s="1"/>
      <c r="C2224"/>
      <c r="D2224"/>
      <c r="E2224"/>
      <c r="F2224"/>
      <c r="G2224" s="45"/>
      <c r="H2224" s="196"/>
      <c r="I2224" s="196"/>
      <c r="J2224" s="196"/>
      <c r="K2224" s="196"/>
      <c r="L2224"/>
      <c r="M2224" s="44"/>
      <c r="N2224" s="1"/>
      <c r="O2224"/>
      <c r="P2224"/>
      <c r="Q2224" s="44"/>
      <c r="R2224" s="1"/>
      <c r="S2224"/>
      <c r="T2224"/>
    </row>
    <row r="2225" spans="1:20" ht="14.4" x14ac:dyDescent="0.3">
      <c r="A2225"/>
      <c r="B2225" s="1"/>
      <c r="C2225"/>
      <c r="D2225"/>
      <c r="E2225"/>
      <c r="F2225"/>
      <c r="G2225" s="45"/>
      <c r="H2225" s="196"/>
      <c r="I2225" s="196"/>
      <c r="J2225" s="196"/>
      <c r="K2225" s="196"/>
      <c r="L2225"/>
      <c r="M2225" s="44"/>
      <c r="N2225" s="1"/>
      <c r="O2225"/>
      <c r="P2225"/>
      <c r="Q2225" s="44"/>
      <c r="R2225" s="1"/>
      <c r="S2225"/>
      <c r="T2225"/>
    </row>
    <row r="2226" spans="1:20" ht="14.4" x14ac:dyDescent="0.3">
      <c r="A2226"/>
      <c r="B2226" s="1"/>
      <c r="C2226"/>
      <c r="D2226"/>
      <c r="E2226"/>
      <c r="F2226"/>
      <c r="G2226" s="45"/>
      <c r="H2226" s="196"/>
      <c r="I2226" s="196"/>
      <c r="J2226" s="196"/>
      <c r="K2226" s="196"/>
      <c r="L2226"/>
      <c r="M2226" s="44"/>
      <c r="N2226" s="1"/>
      <c r="O2226"/>
      <c r="P2226"/>
      <c r="Q2226" s="44"/>
      <c r="R2226" s="1"/>
      <c r="S2226"/>
      <c r="T2226"/>
    </row>
    <row r="2227" spans="1:20" ht="14.4" x14ac:dyDescent="0.3">
      <c r="A2227"/>
      <c r="B2227" s="1"/>
      <c r="C2227"/>
      <c r="D2227"/>
      <c r="E2227"/>
      <c r="F2227"/>
      <c r="G2227" s="45"/>
      <c r="H2227" s="196"/>
      <c r="I2227" s="196"/>
      <c r="J2227" s="196"/>
      <c r="K2227" s="196"/>
      <c r="L2227"/>
      <c r="M2227" s="44"/>
      <c r="N2227" s="1"/>
      <c r="O2227"/>
      <c r="P2227"/>
      <c r="Q2227" s="44"/>
      <c r="R2227" s="1"/>
      <c r="S2227"/>
      <c r="T2227"/>
    </row>
    <row r="2228" spans="1:20" ht="14.4" x14ac:dyDescent="0.3">
      <c r="A2228"/>
      <c r="B2228" s="1"/>
      <c r="C2228"/>
      <c r="D2228"/>
      <c r="E2228"/>
      <c r="F2228"/>
      <c r="G2228" s="45"/>
      <c r="H2228" s="196"/>
      <c r="I2228" s="196"/>
      <c r="J2228" s="196"/>
      <c r="K2228" s="196"/>
      <c r="L2228"/>
      <c r="M2228" s="44"/>
      <c r="N2228" s="1"/>
      <c r="O2228"/>
      <c r="P2228"/>
      <c r="Q2228" s="44"/>
      <c r="R2228" s="1"/>
      <c r="S2228"/>
      <c r="T2228"/>
    </row>
    <row r="2229" spans="1:20" ht="14.4" x14ac:dyDescent="0.3">
      <c r="A2229"/>
      <c r="B2229" s="1"/>
      <c r="C2229"/>
      <c r="D2229"/>
      <c r="E2229"/>
      <c r="F2229"/>
      <c r="G2229" s="45"/>
      <c r="H2229" s="196"/>
      <c r="I2229" s="196"/>
      <c r="J2229" s="196"/>
      <c r="K2229" s="196"/>
      <c r="L2229"/>
      <c r="M2229" s="44"/>
      <c r="N2229" s="1"/>
      <c r="O2229"/>
      <c r="P2229"/>
      <c r="Q2229" s="44"/>
      <c r="R2229" s="1"/>
      <c r="S2229"/>
      <c r="T2229"/>
    </row>
    <row r="2230" spans="1:20" ht="14.4" x14ac:dyDescent="0.3">
      <c r="A2230"/>
      <c r="B2230" s="1"/>
      <c r="C2230"/>
      <c r="D2230"/>
      <c r="E2230"/>
      <c r="F2230"/>
      <c r="G2230" s="45"/>
      <c r="H2230" s="196"/>
      <c r="I2230" s="196"/>
      <c r="J2230" s="196"/>
      <c r="K2230" s="196"/>
      <c r="L2230"/>
      <c r="M2230" s="44"/>
      <c r="N2230" s="1"/>
      <c r="O2230"/>
      <c r="P2230"/>
      <c r="Q2230" s="44"/>
      <c r="R2230" s="1"/>
      <c r="S2230"/>
      <c r="T2230"/>
    </row>
    <row r="2231" spans="1:20" ht="14.4" x14ac:dyDescent="0.3">
      <c r="A2231"/>
      <c r="B2231" s="1"/>
      <c r="C2231"/>
      <c r="D2231"/>
      <c r="E2231"/>
      <c r="F2231"/>
      <c r="G2231" s="45"/>
      <c r="H2231" s="196"/>
      <c r="I2231" s="196"/>
      <c r="J2231" s="196"/>
      <c r="K2231" s="196"/>
      <c r="L2231"/>
      <c r="M2231" s="44"/>
      <c r="N2231" s="1"/>
      <c r="O2231"/>
      <c r="P2231"/>
      <c r="Q2231" s="44"/>
      <c r="R2231" s="1"/>
      <c r="S2231"/>
      <c r="T2231"/>
    </row>
    <row r="2232" spans="1:20" ht="14.4" x14ac:dyDescent="0.3">
      <c r="A2232"/>
      <c r="B2232" s="1"/>
      <c r="C2232"/>
      <c r="D2232"/>
      <c r="E2232"/>
      <c r="F2232"/>
      <c r="G2232" s="45"/>
      <c r="H2232" s="196"/>
      <c r="I2232" s="196"/>
      <c r="J2232" s="196"/>
      <c r="K2232" s="196"/>
      <c r="L2232"/>
      <c r="M2232" s="44"/>
      <c r="N2232" s="1"/>
      <c r="O2232"/>
      <c r="P2232"/>
      <c r="Q2232" s="44"/>
      <c r="R2232" s="1"/>
      <c r="S2232"/>
      <c r="T2232"/>
    </row>
    <row r="2233" spans="1:20" ht="14.4" x14ac:dyDescent="0.3">
      <c r="A2233"/>
      <c r="B2233" s="1"/>
      <c r="C2233"/>
      <c r="D2233"/>
      <c r="E2233"/>
      <c r="F2233"/>
      <c r="G2233" s="45"/>
      <c r="H2233" s="196"/>
      <c r="I2233" s="196"/>
      <c r="J2233" s="196"/>
      <c r="K2233" s="196"/>
      <c r="L2233"/>
      <c r="M2233" s="44"/>
      <c r="N2233" s="1"/>
      <c r="O2233"/>
      <c r="P2233"/>
      <c r="Q2233" s="44"/>
      <c r="R2233" s="1"/>
      <c r="S2233"/>
      <c r="T2233"/>
    </row>
    <row r="2234" spans="1:20" ht="14.4" x14ac:dyDescent="0.3">
      <c r="A2234"/>
      <c r="B2234" s="1"/>
      <c r="C2234"/>
      <c r="D2234"/>
      <c r="E2234"/>
      <c r="F2234"/>
      <c r="G2234" s="45"/>
      <c r="H2234" s="196"/>
      <c r="I2234" s="196"/>
      <c r="J2234" s="196"/>
      <c r="K2234" s="196"/>
      <c r="L2234"/>
      <c r="M2234" s="44"/>
      <c r="N2234" s="1"/>
      <c r="O2234"/>
      <c r="P2234"/>
      <c r="Q2234" s="44"/>
      <c r="R2234" s="1"/>
      <c r="S2234"/>
      <c r="T2234"/>
    </row>
    <row r="2235" spans="1:20" ht="14.4" x14ac:dyDescent="0.3">
      <c r="A2235"/>
      <c r="B2235" s="1"/>
      <c r="C2235"/>
      <c r="D2235"/>
      <c r="E2235"/>
      <c r="F2235"/>
      <c r="G2235" s="45"/>
      <c r="H2235" s="196"/>
      <c r="I2235" s="196"/>
      <c r="J2235" s="196"/>
      <c r="K2235" s="196"/>
      <c r="L2235"/>
      <c r="M2235" s="44"/>
      <c r="N2235" s="1"/>
      <c r="O2235"/>
      <c r="P2235"/>
      <c r="Q2235" s="44"/>
      <c r="R2235" s="1"/>
      <c r="S2235"/>
      <c r="T2235"/>
    </row>
    <row r="2236" spans="1:20" ht="14.4" x14ac:dyDescent="0.3">
      <c r="A2236"/>
      <c r="B2236" s="1"/>
      <c r="C2236"/>
      <c r="D2236"/>
      <c r="E2236"/>
      <c r="F2236"/>
      <c r="G2236" s="45"/>
      <c r="H2236" s="196"/>
      <c r="I2236" s="196"/>
      <c r="J2236" s="196"/>
      <c r="K2236" s="196"/>
      <c r="L2236"/>
      <c r="M2236" s="44"/>
      <c r="N2236" s="1"/>
      <c r="O2236"/>
      <c r="P2236"/>
      <c r="Q2236" s="44"/>
      <c r="R2236" s="1"/>
      <c r="S2236"/>
      <c r="T2236"/>
    </row>
    <row r="2237" spans="1:20" ht="14.4" x14ac:dyDescent="0.3">
      <c r="A2237"/>
      <c r="B2237" s="1"/>
      <c r="C2237"/>
      <c r="D2237"/>
      <c r="E2237"/>
      <c r="F2237"/>
      <c r="G2237" s="45"/>
      <c r="H2237" s="196"/>
      <c r="I2237" s="196"/>
      <c r="J2237" s="196"/>
      <c r="K2237" s="196"/>
      <c r="L2237"/>
      <c r="M2237" s="44"/>
      <c r="N2237" s="1"/>
      <c r="O2237"/>
      <c r="P2237"/>
      <c r="Q2237" s="44"/>
      <c r="R2237" s="1"/>
      <c r="S2237"/>
      <c r="T2237"/>
    </row>
    <row r="2238" spans="1:20" ht="14.4" x14ac:dyDescent="0.3">
      <c r="A2238"/>
      <c r="B2238" s="1"/>
      <c r="C2238"/>
      <c r="D2238"/>
      <c r="E2238"/>
      <c r="F2238"/>
      <c r="G2238" s="45"/>
      <c r="H2238" s="196"/>
      <c r="I2238" s="196"/>
      <c r="J2238" s="196"/>
      <c r="K2238" s="196"/>
      <c r="L2238"/>
      <c r="M2238" s="44"/>
      <c r="N2238" s="1"/>
      <c r="O2238"/>
      <c r="P2238"/>
      <c r="Q2238" s="44"/>
      <c r="R2238" s="1"/>
      <c r="S2238"/>
      <c r="T2238"/>
    </row>
    <row r="2239" spans="1:20" ht="14.4" x14ac:dyDescent="0.3">
      <c r="A2239"/>
      <c r="B2239" s="1"/>
      <c r="C2239"/>
      <c r="D2239"/>
      <c r="E2239"/>
      <c r="F2239"/>
      <c r="G2239" s="45"/>
      <c r="H2239" s="196"/>
      <c r="I2239" s="196"/>
      <c r="J2239" s="196"/>
      <c r="K2239" s="196"/>
      <c r="L2239"/>
      <c r="M2239" s="44"/>
      <c r="N2239" s="1"/>
      <c r="O2239"/>
      <c r="P2239"/>
      <c r="Q2239" s="44"/>
      <c r="R2239" s="1"/>
      <c r="S2239"/>
      <c r="T2239"/>
    </row>
    <row r="2240" spans="1:20" ht="14.4" x14ac:dyDescent="0.3">
      <c r="A2240"/>
      <c r="B2240" s="1"/>
      <c r="C2240"/>
      <c r="D2240"/>
      <c r="E2240"/>
      <c r="F2240"/>
      <c r="G2240" s="45"/>
      <c r="H2240" s="196"/>
      <c r="I2240" s="196"/>
      <c r="J2240" s="196"/>
      <c r="K2240" s="196"/>
      <c r="L2240"/>
      <c r="M2240" s="44"/>
      <c r="N2240" s="1"/>
      <c r="O2240"/>
      <c r="P2240"/>
      <c r="Q2240" s="44"/>
      <c r="R2240" s="1"/>
      <c r="S2240"/>
      <c r="T2240"/>
    </row>
    <row r="2241" spans="1:20" ht="14.4" x14ac:dyDescent="0.3">
      <c r="A2241"/>
      <c r="B2241" s="1"/>
      <c r="C2241"/>
      <c r="D2241"/>
      <c r="E2241"/>
      <c r="F2241"/>
      <c r="G2241" s="45"/>
      <c r="H2241" s="196"/>
      <c r="I2241" s="196"/>
      <c r="J2241" s="196"/>
      <c r="K2241" s="196"/>
      <c r="L2241"/>
      <c r="M2241" s="44"/>
      <c r="N2241" s="1"/>
      <c r="O2241"/>
      <c r="P2241"/>
      <c r="Q2241" s="44"/>
      <c r="R2241" s="1"/>
      <c r="S2241"/>
      <c r="T2241"/>
    </row>
    <row r="2242" spans="1:20" ht="14.4" x14ac:dyDescent="0.3">
      <c r="A2242"/>
      <c r="B2242" s="1"/>
      <c r="C2242"/>
      <c r="D2242"/>
      <c r="E2242"/>
      <c r="F2242"/>
      <c r="G2242" s="45"/>
      <c r="H2242" s="196"/>
      <c r="I2242" s="196"/>
      <c r="J2242" s="196"/>
      <c r="K2242" s="196"/>
      <c r="L2242"/>
      <c r="M2242" s="44"/>
      <c r="N2242" s="1"/>
      <c r="O2242"/>
      <c r="P2242"/>
      <c r="Q2242" s="44"/>
      <c r="R2242" s="1"/>
      <c r="S2242"/>
      <c r="T2242"/>
    </row>
    <row r="2243" spans="1:20" ht="14.4" x14ac:dyDescent="0.3">
      <c r="A2243"/>
      <c r="B2243" s="1"/>
      <c r="C2243"/>
      <c r="D2243"/>
      <c r="E2243"/>
      <c r="F2243"/>
      <c r="G2243" s="45"/>
      <c r="H2243" s="196"/>
      <c r="I2243" s="196"/>
      <c r="J2243" s="196"/>
      <c r="K2243" s="196"/>
      <c r="L2243"/>
      <c r="M2243" s="44"/>
      <c r="N2243" s="1"/>
      <c r="O2243"/>
      <c r="P2243"/>
      <c r="Q2243" s="44"/>
      <c r="R2243" s="1"/>
      <c r="S2243"/>
      <c r="T2243"/>
    </row>
    <row r="2244" spans="1:20" ht="14.4" x14ac:dyDescent="0.3">
      <c r="A2244"/>
      <c r="B2244" s="1"/>
      <c r="C2244"/>
      <c r="D2244"/>
      <c r="E2244"/>
      <c r="F2244"/>
      <c r="G2244" s="45"/>
      <c r="H2244" s="196"/>
      <c r="I2244" s="196"/>
      <c r="J2244" s="196"/>
      <c r="K2244" s="196"/>
      <c r="L2244"/>
      <c r="M2244" s="44"/>
      <c r="N2244" s="1"/>
      <c r="O2244"/>
      <c r="P2244"/>
      <c r="Q2244" s="44"/>
      <c r="R2244" s="1"/>
      <c r="S2244"/>
      <c r="T2244"/>
    </row>
    <row r="2245" spans="1:20" ht="14.4" x14ac:dyDescent="0.3">
      <c r="A2245"/>
      <c r="B2245" s="1"/>
      <c r="C2245"/>
      <c r="D2245"/>
      <c r="E2245"/>
      <c r="F2245"/>
      <c r="G2245" s="45"/>
      <c r="H2245" s="196"/>
      <c r="I2245" s="196"/>
      <c r="J2245" s="196"/>
      <c r="K2245" s="196"/>
      <c r="L2245"/>
      <c r="M2245" s="44"/>
      <c r="N2245" s="1"/>
      <c r="O2245"/>
      <c r="P2245"/>
      <c r="Q2245" s="44"/>
      <c r="R2245" s="1"/>
      <c r="S2245"/>
      <c r="T2245"/>
    </row>
    <row r="2246" spans="1:20" ht="14.4" x14ac:dyDescent="0.3">
      <c r="A2246"/>
      <c r="B2246" s="1"/>
      <c r="C2246"/>
      <c r="D2246"/>
      <c r="E2246"/>
      <c r="F2246"/>
      <c r="G2246" s="45"/>
      <c r="H2246" s="196"/>
      <c r="I2246" s="196"/>
      <c r="J2246" s="196"/>
      <c r="K2246" s="196"/>
      <c r="L2246"/>
      <c r="M2246" s="44"/>
      <c r="N2246" s="1"/>
      <c r="O2246"/>
      <c r="P2246"/>
      <c r="Q2246" s="44"/>
      <c r="R2246" s="1"/>
      <c r="S2246"/>
      <c r="T2246"/>
    </row>
    <row r="2247" spans="1:20" ht="14.4" x14ac:dyDescent="0.3">
      <c r="A2247"/>
      <c r="B2247" s="1"/>
      <c r="C2247"/>
      <c r="D2247"/>
      <c r="E2247"/>
      <c r="F2247"/>
      <c r="G2247" s="45"/>
      <c r="H2247" s="196"/>
      <c r="I2247" s="196"/>
      <c r="J2247" s="196"/>
      <c r="K2247" s="196"/>
      <c r="L2247"/>
      <c r="M2247" s="44"/>
      <c r="N2247" s="1"/>
      <c r="O2247"/>
      <c r="P2247"/>
      <c r="Q2247" s="44"/>
      <c r="R2247" s="1"/>
      <c r="S2247"/>
      <c r="T2247"/>
    </row>
    <row r="2248" spans="1:20" ht="14.4" x14ac:dyDescent="0.3">
      <c r="A2248"/>
      <c r="B2248" s="1"/>
      <c r="C2248"/>
      <c r="D2248"/>
      <c r="E2248"/>
      <c r="F2248"/>
      <c r="G2248" s="45"/>
      <c r="H2248" s="196"/>
      <c r="I2248" s="196"/>
      <c r="J2248" s="196"/>
      <c r="K2248" s="196"/>
      <c r="L2248"/>
      <c r="M2248" s="44"/>
      <c r="N2248" s="1"/>
      <c r="O2248"/>
      <c r="P2248"/>
      <c r="Q2248" s="44"/>
      <c r="R2248" s="1"/>
      <c r="S2248"/>
      <c r="T2248"/>
    </row>
    <row r="2249" spans="1:20" ht="14.4" x14ac:dyDescent="0.3">
      <c r="A2249"/>
      <c r="B2249" s="1"/>
      <c r="C2249"/>
      <c r="D2249"/>
      <c r="E2249"/>
      <c r="F2249"/>
      <c r="G2249" s="45"/>
      <c r="H2249" s="196"/>
      <c r="I2249" s="196"/>
      <c r="J2249" s="196"/>
      <c r="K2249" s="196"/>
      <c r="L2249"/>
      <c r="M2249" s="44"/>
      <c r="N2249" s="1"/>
      <c r="O2249"/>
      <c r="P2249"/>
      <c r="Q2249" s="44"/>
      <c r="R2249" s="1"/>
      <c r="S2249"/>
      <c r="T2249"/>
    </row>
    <row r="2250" spans="1:20" ht="14.4" x14ac:dyDescent="0.3">
      <c r="A2250"/>
      <c r="B2250" s="1"/>
      <c r="C2250"/>
      <c r="D2250"/>
      <c r="E2250"/>
      <c r="F2250"/>
      <c r="G2250" s="45"/>
      <c r="H2250" s="196"/>
      <c r="I2250" s="196"/>
      <c r="J2250" s="196"/>
      <c r="K2250" s="196"/>
      <c r="L2250"/>
      <c r="M2250" s="44"/>
      <c r="N2250" s="1"/>
      <c r="O2250"/>
      <c r="P2250"/>
      <c r="Q2250" s="44"/>
      <c r="R2250" s="1"/>
      <c r="S2250"/>
      <c r="T2250"/>
    </row>
    <row r="2251" spans="1:20" ht="14.4" x14ac:dyDescent="0.3">
      <c r="A2251"/>
      <c r="B2251" s="1"/>
      <c r="C2251"/>
      <c r="D2251"/>
      <c r="E2251"/>
      <c r="F2251"/>
      <c r="G2251" s="45"/>
      <c r="H2251" s="196"/>
      <c r="I2251" s="196"/>
      <c r="J2251" s="196"/>
      <c r="K2251" s="196"/>
      <c r="L2251"/>
      <c r="M2251" s="44"/>
      <c r="N2251" s="1"/>
      <c r="O2251"/>
      <c r="P2251"/>
      <c r="Q2251" s="44"/>
      <c r="R2251" s="1"/>
      <c r="S2251"/>
      <c r="T2251"/>
    </row>
    <row r="2252" spans="1:20" ht="14.4" x14ac:dyDescent="0.3">
      <c r="A2252"/>
      <c r="B2252" s="1"/>
      <c r="C2252"/>
      <c r="D2252"/>
      <c r="E2252"/>
      <c r="F2252"/>
      <c r="G2252" s="45"/>
      <c r="H2252" s="196"/>
      <c r="I2252" s="196"/>
      <c r="J2252" s="196"/>
      <c r="K2252" s="196"/>
      <c r="L2252"/>
      <c r="M2252" s="44"/>
      <c r="N2252" s="1"/>
      <c r="O2252"/>
      <c r="P2252"/>
      <c r="Q2252" s="44"/>
      <c r="R2252" s="1"/>
      <c r="S2252"/>
      <c r="T2252"/>
    </row>
    <row r="2253" spans="1:20" ht="14.4" x14ac:dyDescent="0.3">
      <c r="A2253"/>
      <c r="B2253" s="1"/>
      <c r="C2253"/>
      <c r="D2253"/>
      <c r="E2253"/>
      <c r="F2253"/>
      <c r="G2253" s="45"/>
      <c r="H2253" s="196"/>
      <c r="I2253" s="196"/>
      <c r="J2253" s="196"/>
      <c r="K2253" s="196"/>
      <c r="L2253"/>
      <c r="M2253" s="44"/>
      <c r="N2253" s="1"/>
      <c r="O2253"/>
      <c r="P2253"/>
      <c r="Q2253" s="44"/>
      <c r="R2253" s="1"/>
      <c r="S2253"/>
      <c r="T2253"/>
    </row>
    <row r="2254" spans="1:20" ht="14.4" x14ac:dyDescent="0.3">
      <c r="A2254"/>
      <c r="B2254" s="1"/>
      <c r="C2254"/>
      <c r="D2254"/>
      <c r="E2254"/>
      <c r="F2254"/>
      <c r="G2254" s="45"/>
      <c r="H2254" s="196"/>
      <c r="I2254" s="196"/>
      <c r="J2254" s="196"/>
      <c r="K2254" s="196"/>
      <c r="L2254"/>
      <c r="M2254" s="44"/>
      <c r="N2254" s="1"/>
      <c r="O2254"/>
      <c r="P2254"/>
      <c r="Q2254" s="44"/>
      <c r="R2254" s="1"/>
      <c r="S2254"/>
      <c r="T2254"/>
    </row>
    <row r="2255" spans="1:20" ht="14.4" x14ac:dyDescent="0.3">
      <c r="A2255"/>
      <c r="B2255" s="1"/>
      <c r="C2255"/>
      <c r="D2255"/>
      <c r="E2255"/>
      <c r="F2255"/>
      <c r="G2255" s="45"/>
      <c r="H2255" s="196"/>
      <c r="I2255" s="196"/>
      <c r="J2255" s="196"/>
      <c r="K2255" s="196"/>
      <c r="L2255"/>
      <c r="M2255" s="44"/>
      <c r="N2255" s="1"/>
      <c r="O2255"/>
      <c r="P2255"/>
      <c r="Q2255" s="44"/>
      <c r="R2255" s="1"/>
      <c r="S2255"/>
      <c r="T2255"/>
    </row>
    <row r="2256" spans="1:20" ht="14.4" x14ac:dyDescent="0.3">
      <c r="A2256"/>
      <c r="B2256" s="1"/>
      <c r="C2256"/>
      <c r="D2256"/>
      <c r="E2256"/>
      <c r="F2256"/>
      <c r="G2256" s="45"/>
      <c r="H2256" s="196"/>
      <c r="I2256" s="196"/>
      <c r="J2256" s="196"/>
      <c r="K2256" s="196"/>
      <c r="L2256"/>
      <c r="M2256" s="44"/>
      <c r="N2256" s="1"/>
      <c r="O2256"/>
      <c r="P2256"/>
      <c r="Q2256" s="44"/>
      <c r="R2256" s="1"/>
      <c r="S2256"/>
      <c r="T2256"/>
    </row>
    <row r="2257" spans="1:20" ht="14.4" x14ac:dyDescent="0.3">
      <c r="A2257"/>
      <c r="B2257" s="1"/>
      <c r="C2257"/>
      <c r="D2257"/>
      <c r="E2257"/>
      <c r="F2257"/>
      <c r="G2257" s="45"/>
      <c r="H2257" s="196"/>
      <c r="I2257" s="196"/>
      <c r="J2257" s="196"/>
      <c r="K2257" s="196"/>
      <c r="L2257"/>
      <c r="M2257" s="44"/>
      <c r="N2257" s="1"/>
      <c r="O2257"/>
      <c r="P2257"/>
      <c r="Q2257" s="44"/>
      <c r="R2257" s="1"/>
      <c r="S2257"/>
      <c r="T2257"/>
    </row>
    <row r="2258" spans="1:20" ht="14.4" x14ac:dyDescent="0.3">
      <c r="A2258"/>
      <c r="B2258" s="1"/>
      <c r="C2258"/>
      <c r="D2258"/>
      <c r="E2258"/>
      <c r="F2258"/>
      <c r="G2258" s="45"/>
      <c r="H2258" s="196"/>
      <c r="I2258" s="196"/>
      <c r="J2258" s="196"/>
      <c r="K2258" s="196"/>
      <c r="L2258"/>
      <c r="M2258" s="44"/>
      <c r="N2258" s="1"/>
      <c r="O2258"/>
      <c r="P2258"/>
      <c r="Q2258" s="44"/>
      <c r="R2258" s="1"/>
      <c r="S2258"/>
      <c r="T2258"/>
    </row>
    <row r="2259" spans="1:20" ht="14.4" x14ac:dyDescent="0.3">
      <c r="A2259"/>
      <c r="B2259" s="1"/>
      <c r="C2259"/>
      <c r="D2259"/>
      <c r="E2259"/>
      <c r="F2259"/>
      <c r="G2259" s="45"/>
      <c r="H2259" s="196"/>
      <c r="I2259" s="196"/>
      <c r="J2259" s="196"/>
      <c r="K2259" s="196"/>
      <c r="L2259"/>
      <c r="M2259" s="44"/>
      <c r="N2259" s="1"/>
      <c r="O2259"/>
      <c r="P2259"/>
      <c r="Q2259" s="44"/>
      <c r="R2259" s="1"/>
      <c r="S2259"/>
      <c r="T2259"/>
    </row>
    <row r="2260" spans="1:20" ht="14.4" x14ac:dyDescent="0.3">
      <c r="A2260"/>
      <c r="B2260" s="1"/>
      <c r="C2260"/>
      <c r="D2260"/>
      <c r="E2260"/>
      <c r="F2260"/>
      <c r="G2260" s="45"/>
      <c r="H2260" s="196"/>
      <c r="I2260" s="196"/>
      <c r="J2260" s="196"/>
      <c r="K2260" s="196"/>
      <c r="L2260"/>
      <c r="M2260" s="44"/>
      <c r="N2260" s="1"/>
      <c r="O2260"/>
      <c r="P2260"/>
      <c r="Q2260" s="44"/>
      <c r="R2260" s="1"/>
      <c r="S2260"/>
      <c r="T2260"/>
    </row>
    <row r="2261" spans="1:20" ht="14.4" x14ac:dyDescent="0.3">
      <c r="A2261"/>
      <c r="B2261" s="1"/>
      <c r="C2261"/>
      <c r="D2261"/>
      <c r="E2261"/>
      <c r="F2261"/>
      <c r="G2261" s="45"/>
      <c r="H2261" s="196"/>
      <c r="I2261" s="196"/>
      <c r="J2261" s="196"/>
      <c r="K2261" s="196"/>
      <c r="L2261"/>
      <c r="M2261" s="44"/>
      <c r="N2261" s="1"/>
      <c r="O2261"/>
      <c r="P2261"/>
      <c r="Q2261" s="44"/>
      <c r="R2261" s="1"/>
      <c r="S2261"/>
      <c r="T2261"/>
    </row>
    <row r="2262" spans="1:20" ht="14.4" x14ac:dyDescent="0.3">
      <c r="A2262"/>
      <c r="B2262" s="1"/>
      <c r="C2262"/>
      <c r="D2262"/>
      <c r="E2262"/>
      <c r="F2262"/>
      <c r="G2262" s="45"/>
      <c r="H2262" s="196"/>
      <c r="I2262" s="196"/>
      <c r="J2262" s="196"/>
      <c r="K2262" s="196"/>
      <c r="L2262"/>
      <c r="M2262" s="44"/>
      <c r="N2262" s="1"/>
      <c r="O2262"/>
      <c r="P2262"/>
      <c r="Q2262" s="44"/>
      <c r="R2262" s="1"/>
      <c r="S2262"/>
      <c r="T2262"/>
    </row>
    <row r="2263" spans="1:20" ht="14.4" x14ac:dyDescent="0.3">
      <c r="A2263"/>
      <c r="B2263" s="1"/>
      <c r="C2263"/>
      <c r="D2263"/>
      <c r="E2263"/>
      <c r="F2263"/>
      <c r="G2263" s="45"/>
      <c r="H2263" s="196"/>
      <c r="I2263" s="196"/>
      <c r="J2263" s="196"/>
      <c r="K2263" s="196"/>
      <c r="L2263"/>
      <c r="M2263" s="44"/>
      <c r="N2263" s="1"/>
      <c r="O2263"/>
      <c r="P2263"/>
      <c r="Q2263" s="44"/>
      <c r="R2263" s="1"/>
      <c r="S2263"/>
      <c r="T2263"/>
    </row>
    <row r="2264" spans="1:20" ht="14.4" x14ac:dyDescent="0.3">
      <c r="A2264"/>
      <c r="B2264" s="1"/>
      <c r="C2264"/>
      <c r="D2264"/>
      <c r="E2264"/>
      <c r="F2264"/>
      <c r="G2264" s="45"/>
      <c r="H2264" s="196"/>
      <c r="I2264" s="196"/>
      <c r="J2264" s="196"/>
      <c r="K2264" s="196"/>
      <c r="L2264"/>
      <c r="M2264" s="44"/>
      <c r="N2264" s="1"/>
      <c r="O2264"/>
      <c r="P2264"/>
      <c r="Q2264" s="44"/>
      <c r="R2264" s="1"/>
      <c r="S2264"/>
      <c r="T2264"/>
    </row>
    <row r="2265" spans="1:20" ht="14.4" x14ac:dyDescent="0.3">
      <c r="A2265"/>
      <c r="B2265" s="1"/>
      <c r="C2265"/>
      <c r="D2265"/>
      <c r="E2265"/>
      <c r="F2265"/>
      <c r="G2265" s="45"/>
      <c r="H2265" s="196"/>
      <c r="I2265" s="196"/>
      <c r="J2265" s="196"/>
      <c r="K2265" s="196"/>
      <c r="L2265"/>
      <c r="M2265" s="44"/>
      <c r="N2265" s="1"/>
      <c r="O2265"/>
      <c r="P2265"/>
      <c r="Q2265" s="44"/>
      <c r="R2265" s="1"/>
      <c r="S2265"/>
      <c r="T2265"/>
    </row>
    <row r="2266" spans="1:20" ht="14.4" x14ac:dyDescent="0.3">
      <c r="A2266"/>
      <c r="B2266" s="1"/>
      <c r="C2266"/>
      <c r="D2266"/>
      <c r="E2266"/>
      <c r="F2266"/>
      <c r="G2266" s="45"/>
      <c r="H2266" s="196"/>
      <c r="I2266" s="196"/>
      <c r="J2266" s="196"/>
      <c r="K2266" s="196"/>
      <c r="L2266"/>
      <c r="M2266" s="44"/>
      <c r="N2266" s="1"/>
      <c r="O2266"/>
      <c r="P2266"/>
      <c r="Q2266" s="44"/>
      <c r="R2266" s="1"/>
      <c r="S2266"/>
      <c r="T2266"/>
    </row>
    <row r="2267" spans="1:20" ht="14.4" x14ac:dyDescent="0.3">
      <c r="A2267"/>
      <c r="B2267" s="1"/>
      <c r="C2267"/>
      <c r="D2267"/>
      <c r="E2267"/>
      <c r="F2267"/>
      <c r="G2267" s="45"/>
      <c r="H2267" s="196"/>
      <c r="I2267" s="196"/>
      <c r="J2267" s="196"/>
      <c r="K2267" s="196"/>
      <c r="L2267"/>
      <c r="M2267" s="44"/>
      <c r="N2267" s="1"/>
      <c r="O2267"/>
      <c r="P2267"/>
      <c r="Q2267" s="44"/>
      <c r="R2267" s="1"/>
      <c r="S2267"/>
      <c r="T2267"/>
    </row>
    <row r="2268" spans="1:20" ht="14.4" x14ac:dyDescent="0.3">
      <c r="A2268"/>
      <c r="B2268" s="1"/>
      <c r="C2268"/>
      <c r="D2268"/>
      <c r="E2268"/>
      <c r="F2268"/>
      <c r="G2268" s="45"/>
      <c r="H2268" s="196"/>
      <c r="I2268" s="196"/>
      <c r="J2268" s="196"/>
      <c r="K2268" s="196"/>
      <c r="L2268"/>
      <c r="M2268" s="44"/>
      <c r="N2268" s="1"/>
      <c r="O2268"/>
      <c r="P2268"/>
      <c r="Q2268" s="44"/>
      <c r="R2268" s="1"/>
      <c r="S2268"/>
      <c r="T2268"/>
    </row>
    <row r="2269" spans="1:20" ht="14.4" x14ac:dyDescent="0.3">
      <c r="A2269"/>
      <c r="B2269" s="1"/>
      <c r="C2269"/>
      <c r="D2269"/>
      <c r="E2269"/>
      <c r="F2269"/>
      <c r="G2269" s="45"/>
      <c r="H2269" s="196"/>
      <c r="I2269" s="196"/>
      <c r="J2269" s="196"/>
      <c r="K2269" s="196"/>
      <c r="L2269"/>
      <c r="M2269" s="44"/>
      <c r="N2269" s="1"/>
      <c r="O2269"/>
      <c r="P2269"/>
      <c r="Q2269" s="44"/>
      <c r="R2269" s="1"/>
      <c r="S2269"/>
      <c r="T2269"/>
    </row>
    <row r="2270" spans="1:20" ht="14.4" x14ac:dyDescent="0.3">
      <c r="A2270"/>
      <c r="B2270" s="1"/>
      <c r="C2270"/>
      <c r="D2270"/>
      <c r="E2270"/>
      <c r="F2270"/>
      <c r="G2270" s="45"/>
      <c r="H2270" s="196"/>
      <c r="I2270" s="196"/>
      <c r="J2270" s="196"/>
      <c r="K2270" s="196"/>
      <c r="L2270"/>
      <c r="M2270" s="44"/>
      <c r="N2270" s="1"/>
      <c r="O2270"/>
      <c r="P2270"/>
      <c r="Q2270" s="44"/>
      <c r="R2270" s="1"/>
      <c r="S2270"/>
      <c r="T2270"/>
    </row>
    <row r="2271" spans="1:20" ht="14.4" x14ac:dyDescent="0.3">
      <c r="A2271"/>
      <c r="B2271" s="1"/>
      <c r="C2271"/>
      <c r="D2271"/>
      <c r="E2271"/>
      <c r="F2271"/>
      <c r="G2271" s="45"/>
      <c r="H2271" s="196"/>
      <c r="I2271" s="196"/>
      <c r="J2271" s="196"/>
      <c r="K2271" s="196"/>
      <c r="L2271"/>
      <c r="M2271" s="44"/>
      <c r="N2271" s="1"/>
      <c r="O2271"/>
      <c r="P2271"/>
      <c r="Q2271" s="44"/>
      <c r="R2271" s="1"/>
      <c r="S2271"/>
      <c r="T2271"/>
    </row>
    <row r="2272" spans="1:20" ht="14.4" x14ac:dyDescent="0.3">
      <c r="A2272"/>
      <c r="B2272" s="1"/>
      <c r="C2272"/>
      <c r="D2272"/>
      <c r="E2272"/>
      <c r="F2272"/>
      <c r="G2272" s="45"/>
      <c r="H2272" s="196"/>
      <c r="I2272" s="196"/>
      <c r="J2272" s="196"/>
      <c r="K2272" s="196"/>
      <c r="L2272"/>
      <c r="M2272" s="44"/>
      <c r="N2272" s="1"/>
      <c r="O2272"/>
      <c r="P2272"/>
      <c r="Q2272" s="44"/>
      <c r="R2272" s="1"/>
      <c r="S2272"/>
      <c r="T2272"/>
    </row>
    <row r="2273" spans="1:20" ht="14.4" x14ac:dyDescent="0.3">
      <c r="A2273"/>
      <c r="B2273" s="1"/>
      <c r="C2273"/>
      <c r="D2273"/>
      <c r="E2273"/>
      <c r="F2273"/>
      <c r="G2273" s="45"/>
      <c r="H2273" s="196"/>
      <c r="I2273" s="196"/>
      <c r="J2273" s="196"/>
      <c r="K2273" s="196"/>
      <c r="L2273"/>
      <c r="M2273" s="44"/>
      <c r="N2273" s="1"/>
      <c r="O2273"/>
      <c r="P2273"/>
      <c r="Q2273" s="44"/>
      <c r="R2273" s="1"/>
      <c r="S2273"/>
      <c r="T2273"/>
    </row>
    <row r="2274" spans="1:20" ht="14.4" x14ac:dyDescent="0.3">
      <c r="A2274"/>
      <c r="B2274" s="1"/>
      <c r="C2274"/>
      <c r="D2274"/>
      <c r="E2274"/>
      <c r="F2274"/>
      <c r="G2274" s="45"/>
      <c r="H2274" s="196"/>
      <c r="I2274" s="196"/>
      <c r="J2274" s="196"/>
      <c r="K2274" s="196"/>
      <c r="L2274"/>
      <c r="M2274" s="44"/>
      <c r="N2274" s="1"/>
      <c r="O2274"/>
      <c r="P2274"/>
      <c r="Q2274" s="44"/>
      <c r="R2274" s="1"/>
      <c r="S2274"/>
      <c r="T2274"/>
    </row>
    <row r="2275" spans="1:20" ht="14.4" x14ac:dyDescent="0.3">
      <c r="A2275"/>
      <c r="B2275" s="1"/>
      <c r="C2275"/>
      <c r="D2275"/>
      <c r="E2275"/>
      <c r="F2275"/>
      <c r="G2275" s="45"/>
      <c r="H2275" s="196"/>
      <c r="I2275" s="196"/>
      <c r="J2275" s="196"/>
      <c r="K2275" s="196"/>
      <c r="L2275"/>
      <c r="M2275" s="44"/>
      <c r="N2275" s="1"/>
      <c r="O2275"/>
      <c r="P2275"/>
      <c r="Q2275" s="44"/>
      <c r="R2275" s="1"/>
      <c r="S2275"/>
      <c r="T2275"/>
    </row>
    <row r="2276" spans="1:20" ht="14.4" x14ac:dyDescent="0.3">
      <c r="A2276"/>
      <c r="B2276" s="1"/>
      <c r="C2276"/>
      <c r="D2276"/>
      <c r="E2276"/>
      <c r="F2276"/>
      <c r="G2276" s="45"/>
      <c r="H2276" s="196"/>
      <c r="I2276" s="196"/>
      <c r="J2276" s="196"/>
      <c r="K2276" s="196"/>
      <c r="L2276"/>
      <c r="M2276" s="44"/>
      <c r="N2276" s="1"/>
      <c r="O2276"/>
      <c r="P2276"/>
      <c r="Q2276" s="44"/>
      <c r="R2276" s="1"/>
      <c r="S2276"/>
      <c r="T2276"/>
    </row>
    <row r="2277" spans="1:20" ht="14.4" x14ac:dyDescent="0.3">
      <c r="A2277"/>
      <c r="B2277" s="1"/>
      <c r="C2277"/>
      <c r="D2277"/>
      <c r="E2277"/>
      <c r="F2277"/>
      <c r="G2277" s="45"/>
      <c r="H2277" s="196"/>
      <c r="I2277" s="196"/>
      <c r="J2277" s="196"/>
      <c r="K2277" s="196"/>
      <c r="L2277"/>
      <c r="M2277" s="44"/>
      <c r="N2277" s="1"/>
      <c r="O2277"/>
      <c r="P2277"/>
      <c r="Q2277" s="44"/>
      <c r="R2277" s="1"/>
      <c r="S2277"/>
      <c r="T2277"/>
    </row>
    <row r="2278" spans="1:20" ht="14.4" x14ac:dyDescent="0.3">
      <c r="A2278"/>
      <c r="B2278" s="1"/>
      <c r="C2278"/>
      <c r="D2278"/>
      <c r="E2278"/>
      <c r="F2278"/>
      <c r="G2278" s="45"/>
      <c r="H2278" s="196"/>
      <c r="I2278" s="196"/>
      <c r="J2278" s="196"/>
      <c r="K2278" s="196"/>
      <c r="L2278"/>
      <c r="M2278" s="44"/>
      <c r="N2278" s="1"/>
      <c r="O2278"/>
      <c r="P2278"/>
      <c r="Q2278" s="44"/>
      <c r="R2278" s="1"/>
      <c r="S2278"/>
      <c r="T2278"/>
    </row>
    <row r="2279" spans="1:20" ht="14.4" x14ac:dyDescent="0.3">
      <c r="A2279"/>
      <c r="B2279" s="1"/>
      <c r="C2279"/>
      <c r="D2279"/>
      <c r="E2279"/>
      <c r="F2279"/>
      <c r="G2279" s="45"/>
      <c r="H2279" s="196"/>
      <c r="I2279" s="196"/>
      <c r="J2279" s="196"/>
      <c r="K2279" s="196"/>
      <c r="L2279"/>
      <c r="M2279" s="44"/>
      <c r="N2279" s="1"/>
      <c r="O2279"/>
      <c r="P2279"/>
      <c r="Q2279" s="44"/>
      <c r="R2279" s="1"/>
      <c r="S2279"/>
      <c r="T2279"/>
    </row>
    <row r="2280" spans="1:20" ht="14.4" x14ac:dyDescent="0.3">
      <c r="A2280"/>
      <c r="B2280" s="1"/>
      <c r="C2280"/>
      <c r="D2280"/>
      <c r="E2280"/>
      <c r="F2280"/>
      <c r="G2280" s="45"/>
      <c r="H2280" s="196"/>
      <c r="I2280" s="196"/>
      <c r="J2280" s="196"/>
      <c r="K2280" s="196"/>
      <c r="L2280"/>
      <c r="M2280" s="44"/>
      <c r="N2280" s="1"/>
      <c r="O2280"/>
      <c r="P2280"/>
      <c r="Q2280" s="44"/>
      <c r="R2280" s="1"/>
      <c r="S2280"/>
      <c r="T2280"/>
    </row>
    <row r="2281" spans="1:20" ht="14.4" x14ac:dyDescent="0.3">
      <c r="A2281"/>
      <c r="B2281" s="1"/>
      <c r="C2281"/>
      <c r="D2281"/>
      <c r="E2281"/>
      <c r="F2281"/>
      <c r="G2281" s="45"/>
      <c r="H2281" s="196"/>
      <c r="I2281" s="196"/>
      <c r="J2281" s="196"/>
      <c r="K2281" s="196"/>
      <c r="L2281"/>
      <c r="M2281" s="44"/>
      <c r="N2281" s="1"/>
      <c r="O2281"/>
      <c r="P2281"/>
      <c r="Q2281" s="44"/>
      <c r="R2281" s="1"/>
      <c r="S2281"/>
      <c r="T2281"/>
    </row>
    <row r="2282" spans="1:20" ht="14.4" x14ac:dyDescent="0.3">
      <c r="A2282"/>
      <c r="B2282" s="1"/>
      <c r="C2282"/>
      <c r="D2282"/>
      <c r="E2282"/>
      <c r="F2282"/>
      <c r="G2282" s="45"/>
      <c r="H2282" s="196"/>
      <c r="I2282" s="196"/>
      <c r="J2282" s="196"/>
      <c r="K2282" s="196"/>
      <c r="L2282"/>
      <c r="M2282" s="44"/>
      <c r="N2282" s="1"/>
      <c r="O2282"/>
      <c r="P2282"/>
      <c r="Q2282" s="44"/>
      <c r="R2282" s="1"/>
      <c r="S2282"/>
      <c r="T2282"/>
    </row>
    <row r="2283" spans="1:20" ht="14.4" x14ac:dyDescent="0.3">
      <c r="A2283"/>
      <c r="B2283" s="1"/>
      <c r="C2283"/>
      <c r="D2283"/>
      <c r="E2283"/>
      <c r="F2283"/>
      <c r="G2283" s="45"/>
      <c r="H2283" s="196"/>
      <c r="I2283" s="196"/>
      <c r="J2283" s="196"/>
      <c r="K2283" s="196"/>
      <c r="L2283"/>
      <c r="M2283" s="44"/>
      <c r="N2283" s="1"/>
      <c r="O2283"/>
      <c r="P2283"/>
      <c r="Q2283" s="44"/>
      <c r="R2283" s="1"/>
      <c r="S2283"/>
      <c r="T2283"/>
    </row>
    <row r="2284" spans="1:20" ht="14.4" x14ac:dyDescent="0.3">
      <c r="A2284"/>
      <c r="B2284" s="1"/>
      <c r="C2284"/>
      <c r="D2284"/>
      <c r="E2284"/>
      <c r="F2284"/>
      <c r="G2284" s="45"/>
      <c r="H2284" s="196"/>
      <c r="I2284" s="196"/>
      <c r="J2284" s="196"/>
      <c r="K2284" s="196"/>
      <c r="L2284"/>
      <c r="M2284" s="44"/>
      <c r="N2284" s="1"/>
      <c r="O2284"/>
      <c r="P2284"/>
      <c r="Q2284" s="44"/>
      <c r="R2284" s="1"/>
      <c r="S2284"/>
      <c r="T2284"/>
    </row>
    <row r="2285" spans="1:20" ht="14.4" x14ac:dyDescent="0.3">
      <c r="A2285"/>
      <c r="B2285" s="1"/>
      <c r="C2285"/>
      <c r="D2285"/>
      <c r="E2285"/>
      <c r="F2285"/>
      <c r="G2285" s="45"/>
      <c r="H2285" s="196"/>
      <c r="I2285" s="196"/>
      <c r="J2285" s="196"/>
      <c r="K2285" s="196"/>
      <c r="L2285"/>
      <c r="M2285" s="44"/>
      <c r="N2285" s="1"/>
      <c r="O2285"/>
      <c r="P2285"/>
      <c r="Q2285" s="44"/>
      <c r="R2285" s="1"/>
      <c r="S2285"/>
      <c r="T2285"/>
    </row>
    <row r="2286" spans="1:20" ht="14.4" x14ac:dyDescent="0.3">
      <c r="A2286"/>
      <c r="B2286" s="1"/>
      <c r="C2286"/>
      <c r="D2286"/>
      <c r="E2286"/>
      <c r="F2286"/>
      <c r="G2286" s="45"/>
      <c r="H2286" s="196"/>
      <c r="I2286" s="196"/>
      <c r="J2286" s="196"/>
      <c r="K2286" s="196"/>
      <c r="L2286"/>
      <c r="M2286" s="44"/>
      <c r="N2286" s="1"/>
      <c r="O2286"/>
      <c r="P2286"/>
      <c r="Q2286" s="44"/>
      <c r="R2286" s="1"/>
      <c r="S2286"/>
      <c r="T2286"/>
    </row>
    <row r="2287" spans="1:20" ht="14.4" x14ac:dyDescent="0.3">
      <c r="A2287"/>
      <c r="B2287" s="1"/>
      <c r="C2287"/>
      <c r="D2287"/>
      <c r="E2287"/>
      <c r="F2287"/>
      <c r="G2287" s="45"/>
      <c r="H2287" s="196"/>
      <c r="I2287" s="196"/>
      <c r="J2287" s="196"/>
      <c r="K2287" s="196"/>
      <c r="L2287"/>
      <c r="M2287" s="44"/>
      <c r="N2287" s="1"/>
      <c r="O2287"/>
      <c r="P2287"/>
      <c r="Q2287" s="44"/>
      <c r="R2287" s="1"/>
      <c r="S2287"/>
      <c r="T2287"/>
    </row>
    <row r="2288" spans="1:20" ht="14.4" x14ac:dyDescent="0.3">
      <c r="A2288"/>
      <c r="B2288" s="1"/>
      <c r="C2288"/>
      <c r="D2288"/>
      <c r="E2288"/>
      <c r="F2288"/>
      <c r="G2288" s="45"/>
      <c r="H2288" s="196"/>
      <c r="I2288" s="196"/>
      <c r="J2288" s="196"/>
      <c r="K2288" s="196"/>
      <c r="L2288"/>
      <c r="M2288" s="44"/>
      <c r="N2288" s="1"/>
      <c r="O2288"/>
      <c r="P2288"/>
      <c r="Q2288" s="44"/>
      <c r="R2288" s="1"/>
      <c r="S2288"/>
      <c r="T2288"/>
    </row>
    <row r="2289" spans="1:20" ht="14.4" x14ac:dyDescent="0.3">
      <c r="A2289"/>
      <c r="B2289" s="1"/>
      <c r="C2289"/>
      <c r="D2289"/>
      <c r="E2289"/>
      <c r="F2289"/>
      <c r="G2289" s="45"/>
      <c r="H2289" s="196"/>
      <c r="I2289" s="196"/>
      <c r="J2289" s="196"/>
      <c r="K2289" s="196"/>
      <c r="L2289"/>
      <c r="M2289" s="44"/>
      <c r="N2289" s="1"/>
      <c r="O2289"/>
      <c r="P2289"/>
      <c r="Q2289" s="44"/>
      <c r="R2289" s="1"/>
      <c r="S2289"/>
      <c r="T2289"/>
    </row>
    <row r="2290" spans="1:20" ht="14.4" x14ac:dyDescent="0.3">
      <c r="A2290"/>
      <c r="B2290" s="1"/>
      <c r="C2290"/>
      <c r="D2290"/>
      <c r="E2290"/>
      <c r="F2290"/>
      <c r="G2290" s="45"/>
      <c r="H2290" s="196"/>
      <c r="I2290" s="196"/>
      <c r="J2290" s="196"/>
      <c r="K2290" s="196"/>
      <c r="L2290"/>
      <c r="M2290" s="44"/>
      <c r="N2290" s="1"/>
      <c r="O2290"/>
      <c r="P2290"/>
      <c r="Q2290" s="44"/>
      <c r="R2290" s="1"/>
      <c r="S2290"/>
      <c r="T2290"/>
    </row>
    <row r="2291" spans="1:20" ht="14.4" x14ac:dyDescent="0.3">
      <c r="A2291"/>
      <c r="B2291" s="1"/>
      <c r="C2291"/>
      <c r="D2291"/>
      <c r="E2291"/>
      <c r="F2291"/>
      <c r="G2291" s="45"/>
      <c r="H2291" s="196"/>
      <c r="I2291" s="196"/>
      <c r="J2291" s="196"/>
      <c r="K2291" s="196"/>
      <c r="L2291"/>
      <c r="M2291" s="44"/>
      <c r="N2291" s="1"/>
      <c r="O2291"/>
      <c r="P2291"/>
      <c r="Q2291" s="44"/>
      <c r="R2291" s="1"/>
      <c r="S2291"/>
      <c r="T2291"/>
    </row>
    <row r="2292" spans="1:20" ht="14.4" x14ac:dyDescent="0.3">
      <c r="A2292"/>
      <c r="B2292" s="1"/>
      <c r="C2292"/>
      <c r="D2292"/>
      <c r="E2292"/>
      <c r="F2292"/>
      <c r="G2292" s="45"/>
      <c r="H2292" s="196"/>
      <c r="I2292" s="196"/>
      <c r="J2292" s="196"/>
      <c r="K2292" s="196"/>
      <c r="L2292"/>
      <c r="M2292" s="44"/>
      <c r="N2292" s="1"/>
      <c r="O2292"/>
      <c r="P2292"/>
      <c r="Q2292" s="44"/>
      <c r="R2292" s="1"/>
      <c r="S2292"/>
      <c r="T2292"/>
    </row>
    <row r="2293" spans="1:20" ht="14.4" x14ac:dyDescent="0.3">
      <c r="A2293"/>
      <c r="B2293" s="1"/>
      <c r="C2293"/>
      <c r="D2293"/>
      <c r="E2293"/>
      <c r="F2293"/>
      <c r="G2293" s="45"/>
      <c r="H2293" s="196"/>
      <c r="I2293" s="196"/>
      <c r="J2293" s="196"/>
      <c r="K2293" s="196"/>
      <c r="L2293"/>
      <c r="M2293" s="44"/>
      <c r="N2293" s="1"/>
      <c r="O2293"/>
      <c r="P2293"/>
      <c r="Q2293" s="44"/>
      <c r="R2293" s="1"/>
      <c r="S2293"/>
      <c r="T2293"/>
    </row>
    <row r="2294" spans="1:20" ht="14.4" x14ac:dyDescent="0.3">
      <c r="A2294"/>
      <c r="B2294" s="1"/>
      <c r="C2294"/>
      <c r="D2294"/>
      <c r="E2294"/>
      <c r="F2294"/>
      <c r="G2294" s="45"/>
      <c r="H2294" s="196"/>
      <c r="I2294" s="196"/>
      <c r="J2294" s="196"/>
      <c r="K2294" s="196"/>
      <c r="L2294"/>
      <c r="M2294" s="44"/>
      <c r="N2294" s="1"/>
      <c r="O2294"/>
      <c r="P2294"/>
      <c r="Q2294" s="44"/>
      <c r="R2294" s="1"/>
      <c r="S2294"/>
      <c r="T2294"/>
    </row>
    <row r="2295" spans="1:20" ht="14.4" x14ac:dyDescent="0.3">
      <c r="A2295"/>
      <c r="B2295" s="1"/>
      <c r="C2295"/>
      <c r="D2295"/>
      <c r="E2295"/>
      <c r="F2295"/>
      <c r="G2295" s="45"/>
      <c r="H2295" s="196"/>
      <c r="I2295" s="196"/>
      <c r="J2295" s="196"/>
      <c r="K2295" s="196"/>
      <c r="L2295"/>
      <c r="M2295" s="44"/>
      <c r="N2295" s="1"/>
      <c r="O2295"/>
      <c r="P2295"/>
      <c r="Q2295" s="44"/>
      <c r="R2295" s="1"/>
      <c r="S2295"/>
      <c r="T2295"/>
    </row>
    <row r="2296" spans="1:20" ht="14.4" x14ac:dyDescent="0.3">
      <c r="A2296"/>
      <c r="B2296" s="1"/>
      <c r="C2296"/>
      <c r="D2296"/>
      <c r="E2296"/>
      <c r="F2296"/>
      <c r="G2296" s="45"/>
      <c r="H2296" s="196"/>
      <c r="I2296" s="196"/>
      <c r="J2296" s="196"/>
      <c r="K2296" s="196"/>
      <c r="L2296"/>
      <c r="M2296" s="44"/>
      <c r="N2296" s="1"/>
      <c r="O2296"/>
      <c r="P2296"/>
      <c r="Q2296" s="44"/>
      <c r="R2296" s="1"/>
      <c r="S2296"/>
      <c r="T2296"/>
    </row>
    <row r="2297" spans="1:20" ht="14.4" x14ac:dyDescent="0.3">
      <c r="A2297"/>
      <c r="B2297" s="1"/>
      <c r="C2297"/>
      <c r="D2297"/>
      <c r="E2297"/>
      <c r="F2297"/>
      <c r="G2297" s="45"/>
      <c r="H2297" s="196"/>
      <c r="I2297" s="196"/>
      <c r="J2297" s="196"/>
      <c r="K2297" s="196"/>
      <c r="L2297"/>
      <c r="M2297" s="44"/>
      <c r="N2297" s="1"/>
      <c r="O2297"/>
      <c r="P2297"/>
      <c r="Q2297" s="44"/>
      <c r="R2297" s="1"/>
      <c r="S2297"/>
      <c r="T2297"/>
    </row>
    <row r="2298" spans="1:20" ht="14.4" x14ac:dyDescent="0.3">
      <c r="A2298"/>
      <c r="B2298" s="1"/>
      <c r="C2298"/>
      <c r="D2298"/>
      <c r="E2298"/>
      <c r="F2298"/>
      <c r="G2298" s="45"/>
      <c r="H2298" s="196"/>
      <c r="I2298" s="196"/>
      <c r="J2298" s="196"/>
      <c r="K2298" s="196"/>
      <c r="L2298"/>
      <c r="M2298" s="44"/>
      <c r="N2298" s="1"/>
      <c r="O2298"/>
      <c r="P2298"/>
      <c r="Q2298" s="44"/>
      <c r="R2298" s="1"/>
      <c r="S2298"/>
      <c r="T2298"/>
    </row>
    <row r="2299" spans="1:20" ht="14.4" x14ac:dyDescent="0.3">
      <c r="A2299"/>
      <c r="B2299" s="1"/>
      <c r="C2299"/>
      <c r="D2299"/>
      <c r="E2299"/>
      <c r="F2299"/>
      <c r="G2299" s="45"/>
      <c r="H2299" s="196"/>
      <c r="I2299" s="196"/>
      <c r="J2299" s="196"/>
      <c r="K2299" s="196"/>
      <c r="L2299"/>
      <c r="M2299" s="44"/>
      <c r="N2299" s="1"/>
      <c r="O2299"/>
      <c r="P2299"/>
      <c r="Q2299" s="44"/>
      <c r="R2299" s="1"/>
      <c r="S2299"/>
      <c r="T2299"/>
    </row>
    <row r="2300" spans="1:20" ht="14.4" x14ac:dyDescent="0.3">
      <c r="A2300"/>
      <c r="B2300" s="1"/>
      <c r="C2300"/>
      <c r="D2300"/>
      <c r="E2300"/>
      <c r="F2300"/>
      <c r="G2300" s="45"/>
      <c r="H2300" s="196"/>
      <c r="I2300" s="196"/>
      <c r="J2300" s="196"/>
      <c r="K2300" s="196"/>
      <c r="L2300"/>
      <c r="M2300" s="44"/>
      <c r="N2300" s="1"/>
      <c r="O2300"/>
      <c r="P2300"/>
      <c r="Q2300" s="44"/>
      <c r="R2300" s="1"/>
      <c r="S2300"/>
      <c r="T2300"/>
    </row>
    <row r="2301" spans="1:20" ht="14.4" x14ac:dyDescent="0.3">
      <c r="A2301"/>
      <c r="B2301" s="1"/>
      <c r="C2301"/>
      <c r="D2301"/>
      <c r="E2301"/>
      <c r="F2301"/>
      <c r="G2301" s="45"/>
      <c r="H2301" s="196"/>
      <c r="I2301" s="196"/>
      <c r="J2301" s="196"/>
      <c r="K2301" s="196"/>
      <c r="L2301"/>
      <c r="M2301" s="44"/>
      <c r="N2301" s="1"/>
      <c r="O2301"/>
      <c r="P2301"/>
      <c r="Q2301" s="44"/>
      <c r="R2301" s="1"/>
      <c r="S2301"/>
      <c r="T2301"/>
    </row>
    <row r="2302" spans="1:20" ht="14.4" x14ac:dyDescent="0.3">
      <c r="A2302"/>
      <c r="B2302" s="1"/>
      <c r="C2302"/>
      <c r="D2302"/>
      <c r="E2302"/>
      <c r="F2302"/>
      <c r="G2302" s="45"/>
      <c r="H2302" s="196"/>
      <c r="I2302" s="196"/>
      <c r="J2302" s="196"/>
      <c r="K2302" s="196"/>
      <c r="L2302"/>
      <c r="M2302" s="44"/>
      <c r="N2302" s="1"/>
      <c r="O2302"/>
      <c r="P2302"/>
      <c r="Q2302" s="44"/>
      <c r="R2302" s="1"/>
      <c r="S2302"/>
      <c r="T2302"/>
    </row>
    <row r="2303" spans="1:20" ht="14.4" x14ac:dyDescent="0.3">
      <c r="A2303"/>
      <c r="B2303" s="1"/>
      <c r="C2303"/>
      <c r="D2303"/>
      <c r="E2303"/>
      <c r="F2303"/>
      <c r="G2303" s="45"/>
      <c r="H2303" s="196"/>
      <c r="I2303" s="196"/>
      <c r="J2303" s="196"/>
      <c r="K2303" s="196"/>
      <c r="L2303"/>
      <c r="M2303" s="44"/>
      <c r="N2303" s="1"/>
      <c r="O2303"/>
      <c r="P2303"/>
      <c r="Q2303" s="44"/>
      <c r="R2303" s="1"/>
      <c r="S2303"/>
      <c r="T2303"/>
    </row>
    <row r="2304" spans="1:20" ht="14.4" x14ac:dyDescent="0.3">
      <c r="A2304"/>
      <c r="B2304" s="1"/>
      <c r="C2304"/>
      <c r="D2304"/>
      <c r="E2304"/>
      <c r="F2304"/>
      <c r="G2304" s="45"/>
      <c r="H2304" s="196"/>
      <c r="I2304" s="196"/>
      <c r="J2304" s="196"/>
      <c r="K2304" s="196"/>
      <c r="L2304"/>
      <c r="M2304" s="44"/>
      <c r="N2304" s="1"/>
      <c r="O2304"/>
      <c r="P2304"/>
      <c r="Q2304" s="44"/>
      <c r="R2304" s="1"/>
      <c r="S2304"/>
      <c r="T2304"/>
    </row>
    <row r="2305" spans="1:20" ht="14.4" x14ac:dyDescent="0.3">
      <c r="A2305"/>
      <c r="B2305" s="1"/>
      <c r="C2305"/>
      <c r="D2305"/>
      <c r="E2305"/>
      <c r="F2305"/>
      <c r="G2305" s="45"/>
      <c r="H2305" s="196"/>
      <c r="I2305" s="196"/>
      <c r="J2305" s="196"/>
      <c r="K2305" s="196"/>
      <c r="L2305"/>
      <c r="M2305" s="44"/>
      <c r="N2305" s="1"/>
      <c r="O2305"/>
      <c r="P2305"/>
      <c r="Q2305" s="44"/>
      <c r="R2305" s="1"/>
      <c r="S2305"/>
      <c r="T2305"/>
    </row>
    <row r="2306" spans="1:20" ht="14.4" x14ac:dyDescent="0.3">
      <c r="A2306"/>
      <c r="B2306" s="1"/>
      <c r="C2306"/>
      <c r="D2306"/>
      <c r="E2306"/>
      <c r="F2306"/>
      <c r="G2306" s="45"/>
      <c r="H2306" s="196"/>
      <c r="I2306" s="196"/>
      <c r="J2306" s="196"/>
      <c r="K2306" s="196"/>
      <c r="L2306"/>
      <c r="M2306" s="44"/>
      <c r="N2306" s="1"/>
      <c r="O2306"/>
      <c r="P2306"/>
      <c r="Q2306" s="44"/>
      <c r="R2306" s="1"/>
      <c r="S2306"/>
      <c r="T2306"/>
    </row>
    <row r="2307" spans="1:20" ht="14.4" x14ac:dyDescent="0.3">
      <c r="A2307"/>
      <c r="B2307" s="1"/>
      <c r="C2307"/>
      <c r="D2307"/>
      <c r="E2307"/>
      <c r="F2307"/>
      <c r="G2307" s="45"/>
      <c r="H2307" s="196"/>
      <c r="I2307" s="196"/>
      <c r="J2307" s="196"/>
      <c r="K2307" s="196"/>
      <c r="L2307"/>
      <c r="M2307" s="44"/>
      <c r="N2307" s="1"/>
      <c r="O2307"/>
      <c r="P2307"/>
      <c r="Q2307" s="44"/>
      <c r="R2307" s="1"/>
      <c r="S2307"/>
      <c r="T2307"/>
    </row>
    <row r="2308" spans="1:20" ht="14.4" x14ac:dyDescent="0.3">
      <c r="A2308"/>
      <c r="B2308" s="1"/>
      <c r="C2308"/>
      <c r="D2308"/>
      <c r="E2308"/>
      <c r="F2308"/>
      <c r="G2308" s="45"/>
      <c r="H2308" s="196"/>
      <c r="I2308" s="196"/>
      <c r="J2308" s="196"/>
      <c r="K2308" s="196"/>
      <c r="L2308"/>
      <c r="M2308" s="44"/>
      <c r="N2308" s="1"/>
      <c r="O2308"/>
      <c r="P2308"/>
      <c r="Q2308" s="44"/>
      <c r="R2308" s="1"/>
      <c r="S2308"/>
      <c r="T2308"/>
    </row>
    <row r="2309" spans="1:20" ht="14.4" x14ac:dyDescent="0.3">
      <c r="A2309"/>
      <c r="B2309" s="1"/>
      <c r="C2309"/>
      <c r="D2309"/>
      <c r="E2309"/>
      <c r="F2309"/>
      <c r="G2309" s="45"/>
      <c r="H2309" s="196"/>
      <c r="I2309" s="196"/>
      <c r="J2309" s="196"/>
      <c r="K2309" s="196"/>
      <c r="L2309"/>
      <c r="M2309" s="44"/>
      <c r="N2309" s="1"/>
      <c r="O2309"/>
      <c r="P2309"/>
      <c r="Q2309" s="44"/>
      <c r="R2309" s="1"/>
      <c r="S2309"/>
      <c r="T2309"/>
    </row>
    <row r="2310" spans="1:20" ht="14.4" x14ac:dyDescent="0.3">
      <c r="A2310"/>
      <c r="B2310" s="1"/>
      <c r="C2310"/>
      <c r="D2310"/>
      <c r="E2310"/>
      <c r="F2310"/>
      <c r="G2310" s="45"/>
      <c r="H2310" s="196"/>
      <c r="I2310" s="196"/>
      <c r="J2310" s="196"/>
      <c r="K2310" s="196"/>
      <c r="L2310"/>
      <c r="M2310" s="44"/>
      <c r="N2310" s="1"/>
      <c r="O2310"/>
      <c r="P2310"/>
      <c r="Q2310" s="44"/>
      <c r="R2310" s="1"/>
      <c r="S2310"/>
      <c r="T2310"/>
    </row>
    <row r="2311" spans="1:20" ht="14.4" x14ac:dyDescent="0.3">
      <c r="A2311"/>
      <c r="B2311" s="1"/>
      <c r="C2311"/>
      <c r="D2311"/>
      <c r="E2311"/>
      <c r="F2311"/>
      <c r="G2311" s="45"/>
      <c r="H2311" s="196"/>
      <c r="I2311" s="196"/>
      <c r="J2311" s="196"/>
      <c r="K2311" s="196"/>
      <c r="L2311"/>
      <c r="M2311" s="44"/>
      <c r="N2311" s="1"/>
      <c r="O2311"/>
      <c r="P2311"/>
      <c r="Q2311" s="44"/>
      <c r="R2311" s="1"/>
      <c r="S2311"/>
      <c r="T2311"/>
    </row>
    <row r="2312" spans="1:20" ht="14.4" x14ac:dyDescent="0.3">
      <c r="A2312"/>
      <c r="B2312" s="1"/>
      <c r="C2312"/>
      <c r="D2312"/>
      <c r="E2312"/>
      <c r="F2312"/>
      <c r="G2312" s="45"/>
      <c r="H2312" s="196"/>
      <c r="I2312" s="196"/>
      <c r="J2312" s="196"/>
      <c r="K2312" s="196"/>
      <c r="L2312"/>
      <c r="M2312" s="44"/>
      <c r="N2312" s="1"/>
      <c r="O2312"/>
      <c r="P2312"/>
      <c r="Q2312" s="44"/>
      <c r="R2312" s="1"/>
      <c r="S2312"/>
      <c r="T2312"/>
    </row>
    <row r="2313" spans="1:20" ht="14.4" x14ac:dyDescent="0.3">
      <c r="A2313"/>
      <c r="B2313" s="1"/>
      <c r="C2313"/>
      <c r="D2313"/>
      <c r="E2313"/>
      <c r="F2313"/>
      <c r="G2313" s="45"/>
      <c r="H2313" s="196"/>
      <c r="I2313" s="196"/>
      <c r="J2313" s="196"/>
      <c r="K2313" s="196"/>
      <c r="L2313"/>
      <c r="M2313" s="44"/>
      <c r="N2313" s="1"/>
      <c r="O2313"/>
      <c r="P2313"/>
      <c r="Q2313" s="44"/>
      <c r="R2313" s="1"/>
      <c r="S2313"/>
      <c r="T2313"/>
    </row>
    <row r="2314" spans="1:20" ht="14.4" x14ac:dyDescent="0.3">
      <c r="A2314"/>
      <c r="B2314" s="1"/>
      <c r="C2314"/>
      <c r="D2314"/>
      <c r="E2314"/>
      <c r="F2314"/>
      <c r="G2314" s="45"/>
      <c r="H2314" s="196"/>
      <c r="I2314" s="196"/>
      <c r="J2314" s="196"/>
      <c r="K2314" s="196"/>
      <c r="L2314"/>
      <c r="M2314" s="44"/>
      <c r="N2314" s="1"/>
      <c r="O2314"/>
      <c r="P2314"/>
      <c r="Q2314" s="44"/>
      <c r="R2314" s="1"/>
      <c r="S2314"/>
      <c r="T2314"/>
    </row>
    <row r="2315" spans="1:20" ht="14.4" x14ac:dyDescent="0.3">
      <c r="A2315"/>
      <c r="B2315" s="1"/>
      <c r="C2315"/>
      <c r="D2315"/>
      <c r="E2315"/>
      <c r="F2315"/>
      <c r="G2315" s="45"/>
      <c r="H2315" s="196"/>
      <c r="I2315" s="196"/>
      <c r="J2315" s="196"/>
      <c r="K2315" s="196"/>
      <c r="L2315"/>
      <c r="M2315" s="44"/>
      <c r="N2315" s="1"/>
      <c r="O2315"/>
      <c r="P2315"/>
      <c r="Q2315" s="44"/>
      <c r="R2315" s="1"/>
      <c r="S2315"/>
      <c r="T2315"/>
    </row>
    <row r="2316" spans="1:20" ht="14.4" x14ac:dyDescent="0.3">
      <c r="A2316"/>
      <c r="B2316" s="1"/>
      <c r="C2316"/>
      <c r="D2316"/>
      <c r="E2316"/>
      <c r="F2316"/>
      <c r="G2316" s="45"/>
      <c r="H2316" s="196"/>
      <c r="I2316" s="196"/>
      <c r="J2316" s="196"/>
      <c r="K2316" s="196"/>
      <c r="L2316"/>
      <c r="M2316" s="44"/>
      <c r="N2316" s="1"/>
      <c r="O2316"/>
      <c r="P2316"/>
      <c r="Q2316" s="44"/>
      <c r="R2316" s="1"/>
      <c r="S2316"/>
      <c r="T2316"/>
    </row>
    <row r="2317" spans="1:20" ht="14.4" x14ac:dyDescent="0.3">
      <c r="A2317"/>
      <c r="B2317" s="1"/>
      <c r="C2317"/>
      <c r="D2317"/>
      <c r="E2317"/>
      <c r="F2317"/>
      <c r="G2317" s="45"/>
      <c r="H2317" s="196"/>
      <c r="I2317" s="196"/>
      <c r="J2317" s="196"/>
      <c r="K2317" s="196"/>
      <c r="L2317"/>
      <c r="M2317" s="44"/>
      <c r="N2317" s="1"/>
      <c r="O2317"/>
      <c r="P2317"/>
      <c r="Q2317" s="44"/>
      <c r="R2317" s="1"/>
      <c r="S2317"/>
      <c r="T2317"/>
    </row>
    <row r="2318" spans="1:20" ht="14.4" x14ac:dyDescent="0.3">
      <c r="A2318"/>
      <c r="B2318" s="1"/>
      <c r="C2318"/>
      <c r="D2318"/>
      <c r="E2318"/>
      <c r="F2318"/>
      <c r="G2318" s="45"/>
      <c r="H2318" s="196"/>
      <c r="I2318" s="196"/>
      <c r="J2318" s="196"/>
      <c r="K2318" s="196"/>
      <c r="L2318"/>
      <c r="M2318" s="44"/>
      <c r="N2318" s="1"/>
      <c r="O2318"/>
      <c r="P2318"/>
      <c r="Q2318" s="44"/>
      <c r="R2318" s="1"/>
      <c r="S2318"/>
      <c r="T2318"/>
    </row>
    <row r="2319" spans="1:20" ht="14.4" x14ac:dyDescent="0.3">
      <c r="A2319"/>
      <c r="B2319" s="1"/>
      <c r="C2319"/>
      <c r="D2319"/>
      <c r="E2319"/>
      <c r="F2319"/>
      <c r="G2319" s="45"/>
      <c r="H2319" s="196"/>
      <c r="I2319" s="196"/>
      <c r="J2319" s="196"/>
      <c r="K2319" s="196"/>
      <c r="L2319"/>
      <c r="M2319" s="44"/>
      <c r="N2319" s="1"/>
      <c r="O2319"/>
      <c r="P2319"/>
      <c r="Q2319" s="44"/>
      <c r="R2319" s="1"/>
      <c r="S2319"/>
      <c r="T2319"/>
    </row>
    <row r="2320" spans="1:20" ht="14.4" x14ac:dyDescent="0.3">
      <c r="A2320"/>
      <c r="B2320" s="1"/>
      <c r="C2320"/>
      <c r="D2320"/>
      <c r="E2320"/>
      <c r="F2320"/>
      <c r="G2320" s="45"/>
      <c r="H2320" s="196"/>
      <c r="I2320" s="196"/>
      <c r="J2320" s="196"/>
      <c r="K2320" s="196"/>
      <c r="L2320"/>
      <c r="M2320" s="44"/>
      <c r="N2320" s="1"/>
      <c r="O2320"/>
      <c r="P2320"/>
      <c r="Q2320" s="44"/>
      <c r="R2320" s="1"/>
      <c r="S2320"/>
      <c r="T2320"/>
    </row>
    <row r="2321" spans="1:20" ht="14.4" x14ac:dyDescent="0.3">
      <c r="A2321"/>
      <c r="B2321" s="1"/>
      <c r="C2321"/>
      <c r="D2321"/>
      <c r="E2321"/>
      <c r="F2321"/>
      <c r="G2321" s="45"/>
      <c r="H2321" s="196"/>
      <c r="I2321" s="196"/>
      <c r="J2321" s="196"/>
      <c r="K2321" s="196"/>
      <c r="L2321"/>
      <c r="M2321" s="44"/>
      <c r="N2321" s="1"/>
      <c r="O2321"/>
      <c r="P2321"/>
      <c r="Q2321" s="44"/>
      <c r="R2321" s="1"/>
      <c r="S2321"/>
      <c r="T2321"/>
    </row>
    <row r="2322" spans="1:20" ht="14.4" x14ac:dyDescent="0.3">
      <c r="A2322"/>
      <c r="B2322" s="1"/>
      <c r="C2322"/>
      <c r="D2322"/>
      <c r="E2322"/>
      <c r="F2322"/>
      <c r="G2322" s="45"/>
      <c r="H2322" s="196"/>
      <c r="I2322" s="196"/>
      <c r="J2322" s="196"/>
      <c r="K2322" s="196"/>
      <c r="L2322"/>
      <c r="M2322" s="44"/>
      <c r="N2322" s="1"/>
      <c r="O2322"/>
      <c r="P2322"/>
      <c r="Q2322" s="44"/>
      <c r="R2322" s="1"/>
      <c r="S2322"/>
      <c r="T2322"/>
    </row>
    <row r="2323" spans="1:20" ht="14.4" x14ac:dyDescent="0.3">
      <c r="A2323"/>
      <c r="B2323" s="1"/>
      <c r="C2323"/>
      <c r="D2323"/>
      <c r="E2323"/>
      <c r="F2323"/>
      <c r="G2323" s="45"/>
      <c r="H2323" s="196"/>
      <c r="I2323" s="196"/>
      <c r="J2323" s="196"/>
      <c r="K2323" s="196"/>
      <c r="L2323"/>
      <c r="M2323" s="44"/>
      <c r="N2323" s="1"/>
      <c r="O2323"/>
      <c r="P2323"/>
      <c r="Q2323" s="44"/>
      <c r="R2323" s="1"/>
      <c r="S2323"/>
      <c r="T2323"/>
    </row>
    <row r="2324" spans="1:20" ht="14.4" x14ac:dyDescent="0.3">
      <c r="A2324"/>
      <c r="B2324" s="1"/>
      <c r="C2324"/>
      <c r="D2324"/>
      <c r="E2324"/>
      <c r="F2324"/>
      <c r="G2324" s="45"/>
      <c r="H2324" s="196"/>
      <c r="I2324" s="196"/>
      <c r="J2324" s="196"/>
      <c r="K2324" s="196"/>
      <c r="L2324"/>
      <c r="M2324" s="44"/>
      <c r="N2324" s="1"/>
      <c r="O2324"/>
      <c r="P2324"/>
      <c r="Q2324" s="44"/>
      <c r="R2324" s="1"/>
      <c r="S2324"/>
      <c r="T2324"/>
    </row>
    <row r="2325" spans="1:20" ht="14.4" x14ac:dyDescent="0.3">
      <c r="A2325"/>
      <c r="B2325" s="1"/>
      <c r="C2325"/>
      <c r="D2325"/>
      <c r="E2325"/>
      <c r="F2325"/>
      <c r="G2325" s="45"/>
      <c r="H2325" s="196"/>
      <c r="I2325" s="196"/>
      <c r="J2325" s="196"/>
      <c r="K2325" s="196"/>
      <c r="L2325"/>
      <c r="M2325" s="44"/>
      <c r="N2325" s="1"/>
      <c r="O2325"/>
      <c r="P2325"/>
      <c r="Q2325" s="44"/>
      <c r="R2325" s="1"/>
      <c r="S2325"/>
      <c r="T2325"/>
    </row>
    <row r="2326" spans="1:20" ht="14.4" x14ac:dyDescent="0.3">
      <c r="A2326"/>
      <c r="B2326" s="1"/>
      <c r="C2326"/>
      <c r="D2326"/>
      <c r="E2326"/>
      <c r="F2326"/>
      <c r="G2326" s="45"/>
      <c r="H2326" s="196"/>
      <c r="I2326" s="196"/>
      <c r="J2326" s="196"/>
      <c r="K2326" s="196"/>
      <c r="L2326"/>
      <c r="M2326" s="44"/>
      <c r="N2326" s="1"/>
      <c r="O2326"/>
      <c r="P2326"/>
      <c r="Q2326" s="44"/>
      <c r="R2326" s="1"/>
      <c r="S2326"/>
      <c r="T2326"/>
    </row>
    <row r="2327" spans="1:20" ht="14.4" x14ac:dyDescent="0.3">
      <c r="A2327"/>
      <c r="B2327" s="1"/>
      <c r="C2327"/>
      <c r="D2327"/>
      <c r="E2327"/>
      <c r="F2327"/>
      <c r="G2327" s="45"/>
      <c r="H2327" s="196"/>
      <c r="I2327" s="196"/>
      <c r="J2327" s="196"/>
      <c r="K2327" s="196"/>
      <c r="L2327"/>
      <c r="M2327" s="44"/>
      <c r="N2327" s="1"/>
      <c r="O2327"/>
      <c r="P2327"/>
      <c r="Q2327" s="44"/>
      <c r="R2327" s="1"/>
      <c r="S2327"/>
      <c r="T2327"/>
    </row>
    <row r="2328" spans="1:20" ht="14.4" x14ac:dyDescent="0.3">
      <c r="A2328"/>
      <c r="B2328" s="1"/>
      <c r="C2328"/>
      <c r="D2328"/>
      <c r="E2328"/>
      <c r="F2328"/>
      <c r="G2328" s="45"/>
      <c r="H2328" s="196"/>
      <c r="I2328" s="196"/>
      <c r="J2328" s="196"/>
      <c r="K2328" s="196"/>
      <c r="L2328"/>
      <c r="M2328" s="44"/>
      <c r="N2328" s="1"/>
      <c r="O2328"/>
      <c r="P2328"/>
      <c r="Q2328" s="44"/>
      <c r="R2328" s="1"/>
      <c r="S2328"/>
      <c r="T2328"/>
    </row>
    <row r="2329" spans="1:20" ht="14.4" x14ac:dyDescent="0.3">
      <c r="A2329"/>
      <c r="B2329" s="1"/>
      <c r="C2329"/>
      <c r="D2329"/>
      <c r="E2329"/>
      <c r="F2329"/>
      <c r="G2329" s="45"/>
      <c r="H2329" s="196"/>
      <c r="I2329" s="196"/>
      <c r="J2329" s="196"/>
      <c r="K2329" s="196"/>
      <c r="L2329"/>
      <c r="M2329" s="44"/>
      <c r="N2329" s="1"/>
      <c r="O2329"/>
      <c r="P2329"/>
      <c r="Q2329" s="44"/>
      <c r="R2329" s="1"/>
      <c r="S2329"/>
      <c r="T2329"/>
    </row>
    <row r="2330" spans="1:20" ht="14.4" x14ac:dyDescent="0.3">
      <c r="A2330"/>
      <c r="B2330" s="1"/>
      <c r="C2330"/>
      <c r="D2330"/>
      <c r="E2330"/>
      <c r="F2330"/>
      <c r="G2330" s="45"/>
      <c r="H2330" s="196"/>
      <c r="I2330" s="196"/>
      <c r="J2330" s="196"/>
      <c r="K2330" s="196"/>
      <c r="L2330"/>
      <c r="M2330" s="44"/>
      <c r="N2330" s="1"/>
      <c r="O2330"/>
      <c r="P2330"/>
      <c r="Q2330" s="44"/>
      <c r="R2330" s="1"/>
      <c r="S2330"/>
      <c r="T2330"/>
    </row>
    <row r="2331" spans="1:20" ht="14.4" x14ac:dyDescent="0.3">
      <c r="A2331"/>
      <c r="B2331" s="1"/>
      <c r="C2331"/>
      <c r="D2331"/>
      <c r="E2331"/>
      <c r="F2331"/>
      <c r="G2331" s="45"/>
      <c r="H2331" s="196"/>
      <c r="I2331" s="196"/>
      <c r="J2331" s="196"/>
      <c r="K2331" s="196"/>
      <c r="L2331"/>
      <c r="M2331" s="44"/>
      <c r="N2331" s="1"/>
      <c r="O2331"/>
      <c r="P2331"/>
      <c r="Q2331" s="44"/>
      <c r="R2331" s="1"/>
      <c r="S2331"/>
      <c r="T2331"/>
    </row>
    <row r="2332" spans="1:20" ht="14.4" x14ac:dyDescent="0.3">
      <c r="A2332"/>
      <c r="B2332" s="1"/>
      <c r="C2332"/>
      <c r="D2332"/>
      <c r="E2332"/>
      <c r="F2332"/>
      <c r="G2332" s="45"/>
      <c r="H2332" s="196"/>
      <c r="I2332" s="196"/>
      <c r="J2332" s="196"/>
      <c r="K2332" s="196"/>
      <c r="L2332"/>
      <c r="M2332" s="44"/>
      <c r="N2332" s="1"/>
      <c r="O2332"/>
      <c r="P2332"/>
      <c r="Q2332" s="44"/>
      <c r="R2332" s="1"/>
      <c r="S2332"/>
      <c r="T2332"/>
    </row>
    <row r="2333" spans="1:20" ht="14.4" x14ac:dyDescent="0.3">
      <c r="A2333"/>
      <c r="B2333" s="1"/>
      <c r="C2333"/>
      <c r="D2333"/>
      <c r="E2333"/>
      <c r="F2333"/>
      <c r="G2333" s="45"/>
      <c r="H2333" s="196"/>
      <c r="I2333" s="196"/>
      <c r="J2333" s="196"/>
      <c r="K2333" s="196"/>
      <c r="L2333"/>
      <c r="M2333" s="44"/>
      <c r="N2333" s="1"/>
      <c r="O2333"/>
      <c r="P2333"/>
      <c r="Q2333" s="44"/>
      <c r="R2333" s="1"/>
      <c r="S2333"/>
      <c r="T2333"/>
    </row>
    <row r="2334" spans="1:20" ht="14.4" x14ac:dyDescent="0.3">
      <c r="A2334"/>
      <c r="B2334" s="1"/>
      <c r="C2334"/>
      <c r="D2334"/>
      <c r="E2334"/>
      <c r="F2334"/>
      <c r="G2334" s="45"/>
      <c r="H2334" s="196"/>
      <c r="I2334" s="196"/>
      <c r="J2334" s="196"/>
      <c r="K2334" s="196"/>
      <c r="L2334"/>
      <c r="M2334" s="44"/>
      <c r="N2334" s="1"/>
      <c r="O2334"/>
      <c r="P2334"/>
      <c r="Q2334" s="44"/>
      <c r="R2334" s="1"/>
      <c r="S2334"/>
      <c r="T2334"/>
    </row>
    <row r="2335" spans="1:20" ht="14.4" x14ac:dyDescent="0.3">
      <c r="A2335"/>
      <c r="B2335" s="1"/>
      <c r="C2335"/>
      <c r="D2335"/>
      <c r="E2335"/>
      <c r="F2335"/>
      <c r="G2335" s="45"/>
      <c r="H2335" s="196"/>
      <c r="I2335" s="196"/>
      <c r="J2335" s="196"/>
      <c r="K2335" s="196"/>
      <c r="L2335"/>
      <c r="M2335" s="44"/>
      <c r="N2335" s="1"/>
      <c r="O2335"/>
      <c r="P2335"/>
      <c r="Q2335" s="44"/>
      <c r="R2335" s="1"/>
      <c r="S2335"/>
      <c r="T2335"/>
    </row>
    <row r="2336" spans="1:20" ht="14.4" x14ac:dyDescent="0.3">
      <c r="A2336"/>
      <c r="B2336" s="1"/>
      <c r="C2336"/>
      <c r="D2336"/>
      <c r="E2336"/>
      <c r="F2336"/>
      <c r="G2336" s="45"/>
      <c r="H2336" s="196"/>
      <c r="I2336" s="196"/>
      <c r="J2336" s="196"/>
      <c r="K2336" s="196"/>
      <c r="L2336"/>
      <c r="M2336" s="44"/>
      <c r="N2336" s="1"/>
      <c r="O2336"/>
      <c r="P2336"/>
      <c r="Q2336" s="44"/>
      <c r="R2336" s="1"/>
      <c r="S2336"/>
      <c r="T2336"/>
    </row>
    <row r="2337" spans="1:20" ht="14.4" x14ac:dyDescent="0.3">
      <c r="A2337"/>
      <c r="B2337" s="1"/>
      <c r="C2337"/>
      <c r="D2337"/>
      <c r="E2337"/>
      <c r="F2337"/>
      <c r="G2337" s="45"/>
      <c r="H2337" s="196"/>
      <c r="I2337" s="196"/>
      <c r="J2337" s="196"/>
      <c r="K2337" s="196"/>
      <c r="L2337"/>
      <c r="M2337" s="44"/>
      <c r="N2337" s="1"/>
      <c r="O2337"/>
      <c r="P2337"/>
      <c r="Q2337" s="44"/>
      <c r="R2337" s="1"/>
      <c r="S2337"/>
      <c r="T2337"/>
    </row>
    <row r="2338" spans="1:20" ht="14.4" x14ac:dyDescent="0.3">
      <c r="A2338"/>
      <c r="B2338" s="1"/>
      <c r="C2338"/>
      <c r="D2338"/>
      <c r="E2338"/>
      <c r="F2338"/>
      <c r="G2338" s="45"/>
      <c r="H2338" s="196"/>
      <c r="I2338" s="196"/>
      <c r="J2338" s="196"/>
      <c r="K2338" s="196"/>
      <c r="L2338"/>
      <c r="M2338" s="44"/>
      <c r="N2338" s="1"/>
      <c r="O2338"/>
      <c r="P2338"/>
      <c r="Q2338" s="44"/>
      <c r="R2338" s="1"/>
      <c r="S2338"/>
      <c r="T2338"/>
    </row>
    <row r="2339" spans="1:20" ht="14.4" x14ac:dyDescent="0.3">
      <c r="A2339"/>
      <c r="B2339" s="1"/>
      <c r="C2339"/>
      <c r="D2339"/>
      <c r="E2339"/>
      <c r="F2339"/>
      <c r="G2339" s="45"/>
      <c r="H2339" s="196"/>
      <c r="I2339" s="196"/>
      <c r="J2339" s="196"/>
      <c r="K2339" s="196"/>
      <c r="L2339"/>
      <c r="M2339" s="44"/>
      <c r="N2339" s="1"/>
      <c r="O2339"/>
      <c r="P2339"/>
      <c r="Q2339" s="44"/>
      <c r="R2339" s="1"/>
      <c r="S2339"/>
      <c r="T2339"/>
    </row>
    <row r="2340" spans="1:20" ht="14.4" x14ac:dyDescent="0.3">
      <c r="A2340"/>
      <c r="B2340" s="1"/>
      <c r="C2340"/>
      <c r="D2340"/>
      <c r="E2340"/>
      <c r="F2340"/>
      <c r="G2340" s="45"/>
      <c r="H2340" s="196"/>
      <c r="I2340" s="196"/>
      <c r="J2340" s="196"/>
      <c r="K2340" s="196"/>
      <c r="L2340"/>
      <c r="M2340" s="44"/>
      <c r="N2340" s="1"/>
      <c r="O2340"/>
      <c r="P2340"/>
      <c r="Q2340" s="44"/>
      <c r="R2340" s="1"/>
      <c r="S2340"/>
      <c r="T2340"/>
    </row>
    <row r="2341" spans="1:20" ht="14.4" x14ac:dyDescent="0.3">
      <c r="A2341"/>
      <c r="B2341" s="1"/>
      <c r="C2341"/>
      <c r="D2341"/>
      <c r="E2341"/>
      <c r="F2341"/>
      <c r="G2341" s="45"/>
      <c r="H2341" s="196"/>
      <c r="I2341" s="196"/>
      <c r="J2341" s="196"/>
      <c r="K2341" s="196"/>
      <c r="L2341"/>
      <c r="M2341" s="44"/>
      <c r="N2341" s="1"/>
      <c r="O2341"/>
      <c r="P2341"/>
      <c r="Q2341" s="44"/>
      <c r="R2341" s="1"/>
      <c r="S2341"/>
      <c r="T2341"/>
    </row>
    <row r="2342" spans="1:20" ht="14.4" x14ac:dyDescent="0.3">
      <c r="A2342"/>
      <c r="B2342" s="1"/>
      <c r="C2342"/>
      <c r="D2342"/>
      <c r="E2342"/>
      <c r="F2342"/>
      <c r="G2342" s="45"/>
      <c r="H2342" s="196"/>
      <c r="I2342" s="196"/>
      <c r="J2342" s="196"/>
      <c r="K2342" s="196"/>
      <c r="L2342"/>
      <c r="M2342" s="44"/>
      <c r="N2342" s="1"/>
      <c r="O2342"/>
      <c r="P2342"/>
      <c r="Q2342" s="44"/>
      <c r="R2342" s="1"/>
      <c r="S2342"/>
      <c r="T2342"/>
    </row>
    <row r="2343" spans="1:20" ht="14.4" x14ac:dyDescent="0.3">
      <c r="A2343"/>
      <c r="B2343" s="1"/>
      <c r="C2343"/>
      <c r="D2343"/>
      <c r="E2343"/>
      <c r="F2343"/>
      <c r="G2343" s="45"/>
      <c r="H2343" s="196"/>
      <c r="I2343" s="196"/>
      <c r="J2343" s="196"/>
      <c r="K2343" s="196"/>
      <c r="L2343"/>
      <c r="M2343" s="44"/>
      <c r="N2343" s="1"/>
      <c r="O2343"/>
      <c r="P2343"/>
      <c r="Q2343" s="44"/>
      <c r="R2343" s="1"/>
      <c r="S2343"/>
      <c r="T2343"/>
    </row>
    <row r="2344" spans="1:20" ht="14.4" x14ac:dyDescent="0.3">
      <c r="A2344"/>
      <c r="B2344" s="1"/>
      <c r="C2344"/>
      <c r="D2344"/>
      <c r="E2344"/>
      <c r="F2344"/>
      <c r="G2344" s="45"/>
      <c r="H2344" s="196"/>
      <c r="I2344" s="196"/>
      <c r="J2344" s="196"/>
      <c r="K2344" s="196"/>
      <c r="L2344"/>
      <c r="M2344" s="44"/>
      <c r="N2344" s="1"/>
      <c r="O2344"/>
      <c r="P2344"/>
      <c r="Q2344" s="44"/>
      <c r="R2344" s="1"/>
      <c r="S2344"/>
      <c r="T2344"/>
    </row>
    <row r="2345" spans="1:20" ht="14.4" x14ac:dyDescent="0.3">
      <c r="A2345"/>
      <c r="B2345" s="1"/>
      <c r="C2345"/>
      <c r="D2345"/>
      <c r="E2345"/>
      <c r="F2345"/>
      <c r="G2345" s="45"/>
      <c r="H2345" s="196"/>
      <c r="I2345" s="196"/>
      <c r="J2345" s="196"/>
      <c r="K2345" s="196"/>
      <c r="L2345"/>
      <c r="M2345" s="44"/>
      <c r="N2345" s="1"/>
      <c r="O2345"/>
      <c r="P2345"/>
      <c r="Q2345" s="44"/>
      <c r="R2345" s="1"/>
      <c r="S2345"/>
      <c r="T2345"/>
    </row>
    <row r="2346" spans="1:20" ht="14.4" x14ac:dyDescent="0.3">
      <c r="A2346"/>
      <c r="B2346" s="1"/>
      <c r="C2346"/>
      <c r="D2346"/>
      <c r="E2346"/>
      <c r="F2346"/>
      <c r="G2346" s="45"/>
      <c r="H2346" s="196"/>
      <c r="I2346" s="196"/>
      <c r="J2346" s="196"/>
      <c r="K2346" s="196"/>
      <c r="L2346"/>
      <c r="M2346" s="44"/>
      <c r="N2346" s="1"/>
      <c r="O2346"/>
      <c r="P2346"/>
      <c r="Q2346" s="44"/>
      <c r="R2346" s="1"/>
      <c r="S2346"/>
      <c r="T2346"/>
    </row>
    <row r="2347" spans="1:20" ht="14.4" x14ac:dyDescent="0.3">
      <c r="A2347"/>
      <c r="B2347" s="1"/>
      <c r="C2347"/>
      <c r="D2347"/>
      <c r="E2347"/>
      <c r="F2347"/>
      <c r="G2347" s="45"/>
      <c r="H2347" s="196"/>
      <c r="I2347" s="196"/>
      <c r="J2347" s="196"/>
      <c r="K2347" s="196"/>
      <c r="L2347"/>
      <c r="M2347" s="44"/>
      <c r="N2347" s="1"/>
      <c r="O2347"/>
      <c r="P2347"/>
      <c r="Q2347" s="44"/>
      <c r="R2347" s="1"/>
      <c r="S2347"/>
      <c r="T2347"/>
    </row>
    <row r="2348" spans="1:20" ht="14.4" x14ac:dyDescent="0.3">
      <c r="A2348"/>
      <c r="B2348" s="1"/>
      <c r="C2348"/>
      <c r="D2348"/>
      <c r="E2348"/>
      <c r="F2348"/>
      <c r="G2348" s="45"/>
      <c r="H2348" s="196"/>
      <c r="I2348" s="196"/>
      <c r="J2348" s="196"/>
      <c r="K2348" s="196"/>
      <c r="L2348"/>
      <c r="M2348" s="44"/>
      <c r="N2348" s="1"/>
      <c r="O2348"/>
      <c r="P2348"/>
      <c r="Q2348" s="44"/>
      <c r="R2348" s="1"/>
      <c r="S2348"/>
      <c r="T2348"/>
    </row>
    <row r="2349" spans="1:20" ht="14.4" x14ac:dyDescent="0.3">
      <c r="A2349"/>
      <c r="B2349" s="1"/>
      <c r="C2349"/>
      <c r="D2349"/>
      <c r="E2349"/>
      <c r="F2349"/>
      <c r="G2349" s="45"/>
      <c r="H2349" s="196"/>
      <c r="I2349" s="196"/>
      <c r="J2349" s="196"/>
      <c r="K2349" s="196"/>
      <c r="L2349"/>
      <c r="M2349" s="44"/>
      <c r="N2349" s="1"/>
      <c r="O2349"/>
      <c r="P2349"/>
      <c r="Q2349" s="44"/>
      <c r="R2349" s="1"/>
      <c r="S2349"/>
      <c r="T2349"/>
    </row>
    <row r="2350" spans="1:20" ht="14.4" x14ac:dyDescent="0.3">
      <c r="A2350"/>
      <c r="B2350" s="1"/>
      <c r="C2350"/>
      <c r="D2350"/>
      <c r="E2350"/>
      <c r="F2350"/>
      <c r="G2350" s="45"/>
      <c r="H2350" s="196"/>
      <c r="I2350" s="196"/>
      <c r="J2350" s="196"/>
      <c r="K2350" s="196"/>
      <c r="L2350"/>
      <c r="M2350" s="44"/>
      <c r="N2350" s="1"/>
      <c r="O2350"/>
      <c r="P2350"/>
      <c r="Q2350" s="44"/>
      <c r="R2350" s="1"/>
      <c r="S2350"/>
      <c r="T2350"/>
    </row>
    <row r="2351" spans="1:20" ht="14.4" x14ac:dyDescent="0.3">
      <c r="A2351"/>
      <c r="B2351" s="1"/>
      <c r="C2351"/>
      <c r="D2351"/>
      <c r="E2351"/>
      <c r="F2351"/>
      <c r="G2351" s="45"/>
      <c r="H2351" s="196"/>
      <c r="I2351" s="196"/>
      <c r="J2351" s="196"/>
      <c r="K2351" s="196"/>
      <c r="L2351"/>
      <c r="M2351" s="44"/>
      <c r="N2351" s="1"/>
      <c r="O2351"/>
      <c r="P2351"/>
      <c r="Q2351" s="44"/>
      <c r="R2351" s="1"/>
      <c r="S2351"/>
      <c r="T2351"/>
    </row>
    <row r="2352" spans="1:20" ht="14.4" x14ac:dyDescent="0.3">
      <c r="A2352"/>
      <c r="B2352" s="1"/>
      <c r="C2352"/>
      <c r="D2352"/>
      <c r="E2352"/>
      <c r="F2352"/>
      <c r="G2352" s="45"/>
      <c r="H2352" s="196"/>
      <c r="I2352" s="196"/>
      <c r="J2352" s="196"/>
      <c r="K2352" s="196"/>
      <c r="L2352"/>
      <c r="M2352" s="44"/>
      <c r="N2352" s="1"/>
      <c r="O2352"/>
      <c r="P2352"/>
      <c r="Q2352" s="44"/>
      <c r="R2352" s="1"/>
      <c r="S2352"/>
      <c r="T2352"/>
    </row>
    <row r="2353" spans="1:20" ht="14.4" x14ac:dyDescent="0.3">
      <c r="A2353"/>
      <c r="B2353" s="1"/>
      <c r="C2353"/>
      <c r="D2353"/>
      <c r="E2353"/>
      <c r="F2353"/>
      <c r="G2353" s="45"/>
      <c r="H2353" s="196"/>
      <c r="I2353" s="196"/>
      <c r="J2353" s="196"/>
      <c r="K2353" s="196"/>
      <c r="L2353"/>
      <c r="M2353" s="44"/>
      <c r="N2353" s="1"/>
      <c r="O2353"/>
      <c r="P2353"/>
      <c r="Q2353" s="44"/>
      <c r="R2353" s="1"/>
      <c r="S2353"/>
      <c r="T2353"/>
    </row>
    <row r="2354" spans="1:20" ht="14.4" x14ac:dyDescent="0.3">
      <c r="A2354"/>
      <c r="B2354" s="1"/>
      <c r="C2354"/>
      <c r="D2354"/>
      <c r="E2354"/>
      <c r="F2354"/>
      <c r="G2354" s="45"/>
      <c r="H2354" s="196"/>
      <c r="I2354" s="196"/>
      <c r="J2354" s="196"/>
      <c r="K2354" s="196"/>
      <c r="L2354"/>
      <c r="M2354" s="44"/>
      <c r="N2354" s="1"/>
      <c r="O2354"/>
      <c r="P2354"/>
      <c r="Q2354" s="44"/>
      <c r="R2354" s="1"/>
      <c r="S2354"/>
      <c r="T2354"/>
    </row>
    <row r="2355" spans="1:20" ht="14.4" x14ac:dyDescent="0.3">
      <c r="A2355"/>
      <c r="B2355" s="1"/>
      <c r="C2355"/>
      <c r="D2355"/>
      <c r="E2355"/>
      <c r="F2355"/>
      <c r="G2355" s="45"/>
      <c r="H2355" s="196"/>
      <c r="I2355" s="196"/>
      <c r="J2355" s="196"/>
      <c r="K2355" s="196"/>
      <c r="L2355"/>
      <c r="M2355" s="44"/>
      <c r="N2355" s="1"/>
      <c r="O2355"/>
      <c r="P2355"/>
      <c r="Q2355" s="44"/>
      <c r="R2355" s="1"/>
      <c r="S2355"/>
      <c r="T2355"/>
    </row>
    <row r="2356" spans="1:20" ht="14.4" x14ac:dyDescent="0.3">
      <c r="A2356"/>
      <c r="B2356" s="1"/>
      <c r="C2356"/>
      <c r="D2356"/>
      <c r="E2356"/>
      <c r="F2356"/>
      <c r="G2356" s="45"/>
      <c r="H2356" s="196"/>
      <c r="I2356" s="196"/>
      <c r="J2356" s="196"/>
      <c r="K2356" s="196"/>
      <c r="L2356"/>
      <c r="M2356" s="44"/>
      <c r="N2356" s="1"/>
      <c r="O2356"/>
      <c r="P2356"/>
      <c r="Q2356" s="44"/>
      <c r="R2356" s="1"/>
      <c r="S2356"/>
      <c r="T2356"/>
    </row>
    <row r="2357" spans="1:20" ht="14.4" x14ac:dyDescent="0.3">
      <c r="A2357"/>
      <c r="B2357" s="1"/>
      <c r="C2357"/>
      <c r="D2357"/>
      <c r="E2357"/>
      <c r="F2357"/>
      <c r="G2357" s="45"/>
      <c r="H2357" s="196"/>
      <c r="I2357" s="196"/>
      <c r="J2357" s="196"/>
      <c r="K2357" s="196"/>
      <c r="L2357"/>
      <c r="M2357" s="44"/>
      <c r="N2357" s="1"/>
      <c r="O2357"/>
      <c r="P2357"/>
      <c r="Q2357" s="44"/>
      <c r="R2357" s="1"/>
      <c r="S2357"/>
      <c r="T2357"/>
    </row>
    <row r="2358" spans="1:20" ht="14.4" x14ac:dyDescent="0.3">
      <c r="A2358"/>
      <c r="B2358" s="1"/>
      <c r="C2358"/>
      <c r="D2358"/>
      <c r="E2358"/>
      <c r="F2358"/>
      <c r="G2358" s="45"/>
      <c r="H2358" s="196"/>
      <c r="I2358" s="196"/>
      <c r="J2358" s="196"/>
      <c r="K2358" s="196"/>
      <c r="L2358"/>
      <c r="M2358" s="44"/>
      <c r="N2358" s="1"/>
      <c r="O2358"/>
      <c r="P2358"/>
      <c r="Q2358" s="44"/>
      <c r="R2358" s="1"/>
      <c r="S2358"/>
      <c r="T2358"/>
    </row>
    <row r="2359" spans="1:20" ht="14.4" x14ac:dyDescent="0.3">
      <c r="A2359"/>
      <c r="B2359" s="1"/>
      <c r="C2359"/>
      <c r="D2359"/>
      <c r="E2359"/>
      <c r="F2359"/>
      <c r="G2359" s="45"/>
      <c r="H2359" s="196"/>
      <c r="I2359" s="196"/>
      <c r="J2359" s="196"/>
      <c r="K2359" s="196"/>
      <c r="L2359"/>
      <c r="M2359" s="44"/>
      <c r="N2359" s="1"/>
      <c r="O2359"/>
      <c r="P2359"/>
      <c r="Q2359" s="44"/>
      <c r="R2359" s="1"/>
      <c r="S2359"/>
      <c r="T2359"/>
    </row>
    <row r="2360" spans="1:20" ht="14.4" x14ac:dyDescent="0.3">
      <c r="A2360"/>
      <c r="B2360" s="1"/>
      <c r="C2360"/>
      <c r="D2360"/>
      <c r="E2360"/>
      <c r="F2360"/>
      <c r="G2360" s="45"/>
      <c r="H2360" s="196"/>
      <c r="I2360" s="196"/>
      <c r="J2360" s="196"/>
      <c r="K2360" s="196"/>
      <c r="L2360"/>
      <c r="M2360" s="44"/>
      <c r="N2360" s="1"/>
      <c r="O2360"/>
      <c r="P2360"/>
      <c r="Q2360" s="44"/>
      <c r="R2360" s="1"/>
      <c r="S2360"/>
      <c r="T2360"/>
    </row>
    <row r="2361" spans="1:20" ht="14.4" x14ac:dyDescent="0.3">
      <c r="A2361"/>
      <c r="B2361" s="1"/>
      <c r="C2361"/>
      <c r="D2361"/>
      <c r="E2361"/>
      <c r="F2361"/>
      <c r="G2361" s="45"/>
      <c r="H2361" s="196"/>
      <c r="I2361" s="196"/>
      <c r="J2361" s="196"/>
      <c r="K2361" s="196"/>
      <c r="L2361"/>
      <c r="M2361" s="44"/>
      <c r="N2361" s="1"/>
      <c r="O2361"/>
      <c r="P2361"/>
      <c r="Q2361" s="44"/>
      <c r="R2361" s="1"/>
      <c r="S2361"/>
      <c r="T2361"/>
    </row>
    <row r="2362" spans="1:20" ht="14.4" x14ac:dyDescent="0.3">
      <c r="A2362"/>
      <c r="B2362" s="1"/>
      <c r="C2362"/>
      <c r="D2362"/>
      <c r="E2362"/>
      <c r="F2362"/>
      <c r="G2362" s="45"/>
      <c r="H2362" s="196"/>
      <c r="I2362" s="196"/>
      <c r="J2362" s="196"/>
      <c r="K2362" s="196"/>
      <c r="L2362"/>
      <c r="M2362" s="44"/>
      <c r="N2362" s="1"/>
      <c r="O2362"/>
      <c r="P2362"/>
      <c r="Q2362" s="44"/>
      <c r="R2362" s="1"/>
      <c r="S2362"/>
      <c r="T2362"/>
    </row>
    <row r="2363" spans="1:20" ht="14.4" x14ac:dyDescent="0.3">
      <c r="A2363"/>
      <c r="B2363" s="1"/>
      <c r="C2363"/>
      <c r="D2363"/>
      <c r="E2363"/>
      <c r="F2363"/>
      <c r="G2363" s="45"/>
      <c r="H2363" s="196"/>
      <c r="I2363" s="196"/>
      <c r="J2363" s="196"/>
      <c r="K2363" s="196"/>
      <c r="L2363"/>
      <c r="M2363" s="44"/>
      <c r="N2363" s="1"/>
      <c r="O2363"/>
      <c r="P2363"/>
      <c r="Q2363" s="44"/>
      <c r="R2363" s="1"/>
      <c r="S2363"/>
      <c r="T2363"/>
    </row>
    <row r="2364" spans="1:20" ht="14.4" x14ac:dyDescent="0.3">
      <c r="A2364"/>
      <c r="B2364" s="1"/>
      <c r="C2364"/>
      <c r="D2364"/>
      <c r="E2364"/>
      <c r="F2364"/>
      <c r="G2364" s="45"/>
      <c r="H2364" s="196"/>
      <c r="I2364" s="196"/>
      <c r="J2364" s="196"/>
      <c r="K2364" s="196"/>
      <c r="L2364"/>
      <c r="M2364" s="44"/>
      <c r="N2364" s="1"/>
      <c r="O2364"/>
      <c r="P2364"/>
      <c r="Q2364" s="44"/>
      <c r="R2364" s="1"/>
      <c r="S2364"/>
      <c r="T2364"/>
    </row>
    <row r="2365" spans="1:20" ht="14.4" x14ac:dyDescent="0.3">
      <c r="A2365"/>
      <c r="B2365" s="1"/>
      <c r="C2365"/>
      <c r="D2365"/>
      <c r="E2365"/>
      <c r="F2365"/>
      <c r="G2365" s="45"/>
      <c r="H2365" s="196"/>
      <c r="I2365" s="196"/>
      <c r="J2365" s="196"/>
      <c r="K2365" s="196"/>
      <c r="L2365"/>
      <c r="M2365" s="44"/>
      <c r="N2365" s="1"/>
      <c r="O2365"/>
      <c r="P2365"/>
      <c r="Q2365" s="44"/>
      <c r="R2365" s="1"/>
      <c r="S2365"/>
      <c r="T2365"/>
    </row>
    <row r="2366" spans="1:20" ht="14.4" x14ac:dyDescent="0.3">
      <c r="A2366"/>
      <c r="B2366" s="1"/>
      <c r="C2366"/>
      <c r="D2366"/>
      <c r="E2366"/>
      <c r="F2366"/>
      <c r="G2366" s="45"/>
      <c r="H2366" s="196"/>
      <c r="I2366" s="196"/>
      <c r="J2366" s="196"/>
      <c r="K2366" s="196"/>
      <c r="L2366"/>
      <c r="M2366" s="44"/>
      <c r="N2366" s="1"/>
      <c r="O2366"/>
      <c r="P2366"/>
      <c r="Q2366" s="44"/>
      <c r="R2366" s="1"/>
      <c r="S2366"/>
      <c r="T2366"/>
    </row>
    <row r="2367" spans="1:20" ht="14.4" x14ac:dyDescent="0.3">
      <c r="A2367"/>
      <c r="B2367" s="1"/>
      <c r="C2367"/>
      <c r="D2367"/>
      <c r="E2367"/>
      <c r="F2367"/>
      <c r="G2367" s="45"/>
      <c r="H2367" s="196"/>
      <c r="I2367" s="196"/>
      <c r="J2367" s="196"/>
      <c r="K2367" s="196"/>
      <c r="L2367"/>
      <c r="M2367" s="44"/>
      <c r="N2367" s="1"/>
      <c r="O2367"/>
      <c r="P2367"/>
      <c r="Q2367" s="44"/>
      <c r="R2367" s="1"/>
      <c r="S2367"/>
      <c r="T2367"/>
    </row>
    <row r="2368" spans="1:20" ht="14.4" x14ac:dyDescent="0.3">
      <c r="A2368"/>
      <c r="B2368" s="1"/>
      <c r="C2368"/>
      <c r="D2368"/>
      <c r="E2368"/>
      <c r="F2368"/>
      <c r="G2368" s="45"/>
      <c r="H2368" s="196"/>
      <c r="I2368" s="196"/>
      <c r="J2368" s="196"/>
      <c r="K2368" s="196"/>
      <c r="L2368"/>
      <c r="M2368" s="44"/>
      <c r="N2368" s="1"/>
      <c r="O2368"/>
      <c r="P2368"/>
      <c r="Q2368" s="44"/>
      <c r="R2368" s="1"/>
      <c r="S2368"/>
      <c r="T2368"/>
    </row>
    <row r="2369" spans="1:20" ht="14.4" x14ac:dyDescent="0.3">
      <c r="A2369"/>
      <c r="B2369" s="1"/>
      <c r="C2369"/>
      <c r="D2369"/>
      <c r="E2369"/>
      <c r="F2369"/>
      <c r="G2369" s="45"/>
      <c r="H2369" s="196"/>
      <c r="I2369" s="196"/>
      <c r="J2369" s="196"/>
      <c r="K2369" s="196"/>
      <c r="L2369"/>
      <c r="M2369" s="44"/>
      <c r="N2369" s="1"/>
      <c r="O2369"/>
      <c r="P2369"/>
      <c r="Q2369" s="44"/>
      <c r="R2369" s="1"/>
      <c r="S2369"/>
      <c r="T2369"/>
    </row>
    <row r="2370" spans="1:20" ht="14.4" x14ac:dyDescent="0.3">
      <c r="A2370"/>
      <c r="B2370" s="1"/>
      <c r="C2370"/>
      <c r="D2370"/>
      <c r="E2370"/>
      <c r="F2370"/>
      <c r="G2370" s="45"/>
      <c r="H2370" s="196"/>
      <c r="I2370" s="196"/>
      <c r="J2370" s="196"/>
      <c r="K2370" s="196"/>
      <c r="L2370"/>
      <c r="M2370" s="44"/>
      <c r="N2370" s="1"/>
      <c r="O2370"/>
      <c r="P2370"/>
      <c r="Q2370" s="44"/>
      <c r="R2370" s="1"/>
      <c r="S2370"/>
      <c r="T2370"/>
    </row>
    <row r="2371" spans="1:20" ht="14.4" x14ac:dyDescent="0.3">
      <c r="A2371"/>
      <c r="B2371" s="1"/>
      <c r="C2371"/>
      <c r="D2371"/>
      <c r="E2371"/>
      <c r="F2371"/>
      <c r="G2371" s="45"/>
      <c r="H2371" s="196"/>
      <c r="I2371" s="196"/>
      <c r="J2371" s="196"/>
      <c r="K2371" s="196"/>
      <c r="L2371"/>
      <c r="M2371" s="44"/>
      <c r="N2371" s="1"/>
      <c r="O2371"/>
      <c r="P2371"/>
      <c r="Q2371" s="44"/>
      <c r="R2371" s="1"/>
      <c r="S2371"/>
      <c r="T2371"/>
    </row>
    <row r="2372" spans="1:20" ht="14.4" x14ac:dyDescent="0.3">
      <c r="A2372"/>
      <c r="B2372" s="1"/>
      <c r="C2372"/>
      <c r="D2372"/>
      <c r="E2372"/>
      <c r="F2372"/>
      <c r="G2372" s="45"/>
      <c r="H2372" s="196"/>
      <c r="I2372" s="196"/>
      <c r="J2372" s="196"/>
      <c r="K2372" s="196"/>
      <c r="L2372"/>
      <c r="M2372" s="44"/>
      <c r="N2372" s="1"/>
      <c r="O2372"/>
      <c r="P2372"/>
      <c r="Q2372" s="44"/>
      <c r="R2372" s="1"/>
      <c r="S2372"/>
      <c r="T2372"/>
    </row>
    <row r="2373" spans="1:20" ht="14.4" x14ac:dyDescent="0.3">
      <c r="A2373"/>
      <c r="B2373" s="1"/>
      <c r="C2373"/>
      <c r="D2373"/>
      <c r="E2373"/>
      <c r="F2373"/>
      <c r="G2373" s="45"/>
      <c r="H2373" s="196"/>
      <c r="I2373" s="196"/>
      <c r="J2373" s="196"/>
      <c r="K2373" s="196"/>
      <c r="L2373"/>
      <c r="M2373" s="44"/>
      <c r="N2373" s="1"/>
      <c r="O2373"/>
      <c r="P2373"/>
      <c r="Q2373" s="44"/>
      <c r="R2373" s="1"/>
      <c r="S2373"/>
      <c r="T2373"/>
    </row>
    <row r="2374" spans="1:20" ht="14.4" x14ac:dyDescent="0.3">
      <c r="A2374"/>
      <c r="B2374" s="1"/>
      <c r="C2374"/>
      <c r="D2374"/>
      <c r="E2374"/>
      <c r="F2374"/>
      <c r="G2374" s="45"/>
      <c r="H2374" s="196"/>
      <c r="I2374" s="196"/>
      <c r="J2374" s="196"/>
      <c r="K2374" s="196"/>
      <c r="L2374"/>
      <c r="M2374" s="44"/>
      <c r="N2374" s="1"/>
      <c r="O2374"/>
      <c r="P2374"/>
      <c r="Q2374" s="44"/>
      <c r="R2374" s="1"/>
      <c r="S2374"/>
      <c r="T2374"/>
    </row>
    <row r="2375" spans="1:20" ht="14.4" x14ac:dyDescent="0.3">
      <c r="A2375"/>
      <c r="B2375" s="1"/>
      <c r="C2375"/>
      <c r="D2375"/>
      <c r="E2375"/>
      <c r="F2375"/>
      <c r="G2375" s="45"/>
      <c r="H2375" s="196"/>
      <c r="I2375" s="196"/>
      <c r="J2375" s="196"/>
      <c r="K2375" s="196"/>
      <c r="L2375"/>
      <c r="M2375" s="44"/>
      <c r="N2375" s="1"/>
      <c r="O2375"/>
      <c r="P2375"/>
      <c r="Q2375" s="44"/>
      <c r="R2375" s="1"/>
      <c r="S2375"/>
      <c r="T2375"/>
    </row>
    <row r="2376" spans="1:20" ht="14.4" x14ac:dyDescent="0.3">
      <c r="A2376"/>
      <c r="B2376" s="1"/>
      <c r="C2376"/>
      <c r="D2376"/>
      <c r="E2376"/>
      <c r="F2376"/>
      <c r="G2376" s="45"/>
      <c r="H2376" s="196"/>
      <c r="I2376" s="196"/>
      <c r="J2376" s="196"/>
      <c r="K2376" s="196"/>
      <c r="L2376"/>
      <c r="M2376" s="44"/>
      <c r="N2376" s="1"/>
      <c r="O2376"/>
      <c r="P2376"/>
      <c r="Q2376" s="44"/>
      <c r="R2376" s="1"/>
      <c r="S2376"/>
      <c r="T2376"/>
    </row>
    <row r="2377" spans="1:20" ht="14.4" x14ac:dyDescent="0.3">
      <c r="A2377"/>
      <c r="B2377" s="1"/>
      <c r="C2377"/>
      <c r="D2377"/>
      <c r="E2377"/>
      <c r="F2377"/>
      <c r="G2377" s="45"/>
      <c r="H2377" s="196"/>
      <c r="I2377" s="196"/>
      <c r="J2377" s="196"/>
      <c r="K2377" s="196"/>
      <c r="L2377"/>
      <c r="M2377" s="44"/>
      <c r="N2377" s="1"/>
      <c r="O2377"/>
      <c r="P2377"/>
      <c r="Q2377" s="44"/>
      <c r="R2377" s="1"/>
      <c r="S2377"/>
      <c r="T2377"/>
    </row>
    <row r="2378" spans="1:20" ht="14.4" x14ac:dyDescent="0.3">
      <c r="A2378"/>
      <c r="B2378" s="1"/>
      <c r="C2378"/>
      <c r="D2378"/>
      <c r="E2378"/>
      <c r="F2378"/>
      <c r="G2378" s="45"/>
      <c r="H2378" s="196"/>
      <c r="I2378" s="196"/>
      <c r="J2378" s="196"/>
      <c r="K2378" s="196"/>
      <c r="L2378"/>
      <c r="M2378" s="44"/>
      <c r="N2378" s="1"/>
      <c r="O2378"/>
      <c r="P2378"/>
      <c r="Q2378" s="44"/>
      <c r="R2378" s="1"/>
      <c r="S2378"/>
      <c r="T2378"/>
    </row>
    <row r="2379" spans="1:20" ht="14.4" x14ac:dyDescent="0.3">
      <c r="A2379"/>
      <c r="B2379" s="1"/>
      <c r="C2379"/>
      <c r="D2379"/>
      <c r="E2379"/>
      <c r="F2379"/>
      <c r="G2379" s="45"/>
      <c r="H2379" s="196"/>
      <c r="I2379" s="196"/>
      <c r="J2379" s="196"/>
      <c r="K2379" s="196"/>
      <c r="L2379"/>
      <c r="M2379" s="44"/>
      <c r="N2379" s="1"/>
      <c r="O2379"/>
      <c r="P2379"/>
      <c r="Q2379" s="44"/>
      <c r="R2379" s="1"/>
      <c r="S2379"/>
      <c r="T2379"/>
    </row>
    <row r="2380" spans="1:20" ht="14.4" x14ac:dyDescent="0.3">
      <c r="A2380"/>
      <c r="B2380" s="1"/>
      <c r="C2380"/>
      <c r="D2380"/>
      <c r="E2380"/>
      <c r="F2380"/>
      <c r="G2380" s="45"/>
      <c r="H2380" s="196"/>
      <c r="I2380" s="196"/>
      <c r="J2380" s="196"/>
      <c r="K2380" s="196"/>
      <c r="L2380"/>
      <c r="M2380" s="44"/>
      <c r="N2380" s="1"/>
      <c r="O2380"/>
      <c r="P2380"/>
      <c r="Q2380" s="44"/>
      <c r="R2380" s="1"/>
      <c r="S2380"/>
      <c r="T2380"/>
    </row>
    <row r="2381" spans="1:20" ht="14.4" x14ac:dyDescent="0.3">
      <c r="A2381"/>
      <c r="B2381" s="1"/>
      <c r="C2381"/>
      <c r="D2381"/>
      <c r="E2381"/>
      <c r="F2381"/>
      <c r="G2381" s="45"/>
      <c r="H2381" s="196"/>
      <c r="I2381" s="196"/>
      <c r="J2381" s="196"/>
      <c r="K2381" s="196"/>
      <c r="L2381"/>
      <c r="M2381" s="44"/>
      <c r="N2381" s="1"/>
      <c r="O2381"/>
      <c r="P2381"/>
      <c r="Q2381" s="44"/>
      <c r="R2381" s="1"/>
      <c r="S2381"/>
      <c r="T2381"/>
    </row>
    <row r="2382" spans="1:20" ht="14.4" x14ac:dyDescent="0.3">
      <c r="A2382"/>
      <c r="B2382" s="1"/>
      <c r="C2382"/>
      <c r="D2382"/>
      <c r="E2382"/>
      <c r="F2382"/>
      <c r="G2382" s="45"/>
      <c r="H2382" s="196"/>
      <c r="I2382" s="196"/>
      <c r="J2382" s="196"/>
      <c r="K2382" s="196"/>
      <c r="L2382"/>
      <c r="M2382" s="44"/>
      <c r="N2382" s="1"/>
      <c r="O2382"/>
      <c r="P2382"/>
      <c r="Q2382" s="44"/>
      <c r="R2382" s="1"/>
      <c r="S2382"/>
      <c r="T2382"/>
    </row>
    <row r="2383" spans="1:20" ht="14.4" x14ac:dyDescent="0.3">
      <c r="A2383"/>
      <c r="B2383" s="1"/>
      <c r="C2383"/>
      <c r="D2383"/>
      <c r="E2383"/>
      <c r="F2383"/>
      <c r="G2383" s="45"/>
      <c r="H2383" s="196"/>
      <c r="I2383" s="196"/>
      <c r="J2383" s="196"/>
      <c r="K2383" s="196"/>
      <c r="L2383"/>
      <c r="M2383" s="44"/>
      <c r="N2383" s="1"/>
      <c r="O2383"/>
      <c r="P2383"/>
      <c r="Q2383" s="44"/>
      <c r="R2383" s="1"/>
      <c r="S2383"/>
      <c r="T2383"/>
    </row>
    <row r="2384" spans="1:20" ht="14.4" x14ac:dyDescent="0.3">
      <c r="A2384"/>
      <c r="B2384" s="1"/>
      <c r="C2384"/>
      <c r="D2384"/>
      <c r="E2384"/>
      <c r="F2384"/>
      <c r="G2384" s="45"/>
      <c r="H2384" s="196"/>
      <c r="I2384" s="196"/>
      <c r="J2384" s="196"/>
      <c r="K2384" s="196"/>
      <c r="L2384"/>
      <c r="M2384" s="44"/>
      <c r="N2384" s="1"/>
      <c r="O2384"/>
      <c r="P2384"/>
      <c r="Q2384" s="44"/>
      <c r="R2384" s="1"/>
      <c r="S2384"/>
      <c r="T2384"/>
    </row>
    <row r="2385" spans="1:20" ht="14.4" x14ac:dyDescent="0.3">
      <c r="A2385"/>
      <c r="B2385" s="1"/>
      <c r="C2385"/>
      <c r="D2385"/>
      <c r="E2385"/>
      <c r="F2385"/>
      <c r="G2385" s="45"/>
      <c r="H2385" s="196"/>
      <c r="I2385" s="196"/>
      <c r="J2385" s="196"/>
      <c r="K2385" s="196"/>
      <c r="L2385"/>
      <c r="M2385" s="44"/>
      <c r="N2385" s="1"/>
      <c r="O2385"/>
      <c r="P2385"/>
      <c r="Q2385" s="44"/>
      <c r="R2385" s="1"/>
      <c r="S2385"/>
      <c r="T2385"/>
    </row>
    <row r="2386" spans="1:20" ht="14.4" x14ac:dyDescent="0.3">
      <c r="A2386"/>
      <c r="B2386" s="1"/>
      <c r="C2386"/>
      <c r="D2386"/>
      <c r="E2386"/>
      <c r="F2386"/>
      <c r="G2386" s="45"/>
      <c r="H2386" s="196"/>
      <c r="I2386" s="196"/>
      <c r="J2386" s="196"/>
      <c r="K2386" s="196"/>
      <c r="L2386"/>
      <c r="M2386" s="44"/>
      <c r="N2386" s="1"/>
      <c r="O2386"/>
      <c r="P2386"/>
      <c r="Q2386" s="44"/>
      <c r="R2386" s="1"/>
      <c r="S2386"/>
      <c r="T2386"/>
    </row>
    <row r="2387" spans="1:20" ht="14.4" x14ac:dyDescent="0.3">
      <c r="A2387"/>
      <c r="B2387" s="1"/>
      <c r="C2387"/>
      <c r="D2387"/>
      <c r="E2387"/>
      <c r="F2387"/>
      <c r="G2387" s="45"/>
      <c r="H2387" s="196"/>
      <c r="I2387" s="196"/>
      <c r="J2387" s="196"/>
      <c r="K2387" s="196"/>
      <c r="L2387"/>
      <c r="M2387" s="44"/>
      <c r="N2387" s="1"/>
      <c r="O2387"/>
      <c r="P2387"/>
      <c r="Q2387" s="44"/>
      <c r="R2387" s="1"/>
      <c r="S2387"/>
      <c r="T2387"/>
    </row>
    <row r="2388" spans="1:20" ht="14.4" x14ac:dyDescent="0.3">
      <c r="A2388"/>
      <c r="B2388" s="1"/>
      <c r="C2388"/>
      <c r="D2388"/>
      <c r="E2388"/>
      <c r="F2388"/>
      <c r="G2388" s="45"/>
      <c r="H2388" s="196"/>
      <c r="I2388" s="196"/>
      <c r="J2388" s="196"/>
      <c r="K2388" s="196"/>
      <c r="L2388"/>
      <c r="M2388" s="44"/>
      <c r="N2388" s="1"/>
      <c r="O2388"/>
      <c r="P2388"/>
      <c r="Q2388" s="44"/>
      <c r="R2388" s="1"/>
      <c r="S2388"/>
      <c r="T2388"/>
    </row>
    <row r="2389" spans="1:20" ht="14.4" x14ac:dyDescent="0.3">
      <c r="A2389"/>
      <c r="B2389" s="1"/>
      <c r="C2389"/>
      <c r="D2389"/>
      <c r="E2389"/>
      <c r="F2389"/>
      <c r="G2389" s="45"/>
      <c r="H2389" s="196"/>
      <c r="I2389" s="196"/>
      <c r="J2389" s="196"/>
      <c r="K2389" s="196"/>
      <c r="L2389"/>
      <c r="M2389" s="44"/>
      <c r="N2389" s="1"/>
      <c r="O2389"/>
      <c r="P2389"/>
      <c r="Q2389" s="44"/>
      <c r="R2389" s="1"/>
      <c r="S2389"/>
      <c r="T2389"/>
    </row>
    <row r="2390" spans="1:20" ht="14.4" x14ac:dyDescent="0.3">
      <c r="A2390"/>
      <c r="B2390" s="1"/>
      <c r="C2390"/>
      <c r="D2390"/>
      <c r="E2390"/>
      <c r="F2390"/>
      <c r="G2390" s="45"/>
      <c r="H2390" s="196"/>
      <c r="I2390" s="196"/>
      <c r="J2390" s="196"/>
      <c r="K2390" s="196"/>
      <c r="L2390"/>
      <c r="M2390" s="44"/>
      <c r="N2390" s="1"/>
      <c r="O2390"/>
      <c r="P2390"/>
      <c r="Q2390" s="44"/>
      <c r="R2390" s="1"/>
      <c r="S2390"/>
      <c r="T2390"/>
    </row>
    <row r="2391" spans="1:20" ht="14.4" x14ac:dyDescent="0.3">
      <c r="A2391"/>
      <c r="B2391" s="1"/>
      <c r="C2391"/>
      <c r="D2391"/>
      <c r="E2391"/>
      <c r="F2391"/>
      <c r="G2391" s="45"/>
      <c r="H2391" s="196"/>
      <c r="I2391" s="196"/>
      <c r="J2391" s="196"/>
      <c r="K2391" s="196"/>
      <c r="L2391"/>
      <c r="M2391" s="44"/>
      <c r="N2391" s="1"/>
      <c r="O2391"/>
      <c r="P2391"/>
      <c r="Q2391" s="44"/>
      <c r="R2391" s="1"/>
      <c r="S2391"/>
      <c r="T2391"/>
    </row>
    <row r="2392" spans="1:20" ht="14.4" x14ac:dyDescent="0.3">
      <c r="A2392"/>
      <c r="B2392" s="1"/>
      <c r="C2392"/>
      <c r="D2392"/>
      <c r="E2392"/>
      <c r="F2392"/>
      <c r="G2392" s="45"/>
      <c r="H2392" s="196"/>
      <c r="I2392" s="196"/>
      <c r="J2392" s="196"/>
      <c r="K2392" s="196"/>
      <c r="L2392"/>
      <c r="M2392" s="44"/>
      <c r="N2392" s="1"/>
      <c r="O2392"/>
      <c r="P2392"/>
      <c r="Q2392" s="44"/>
      <c r="R2392" s="1"/>
      <c r="S2392"/>
      <c r="T2392"/>
    </row>
    <row r="2393" spans="1:20" ht="14.4" x14ac:dyDescent="0.3">
      <c r="A2393"/>
      <c r="B2393" s="1"/>
      <c r="C2393"/>
      <c r="D2393"/>
      <c r="E2393"/>
      <c r="F2393"/>
      <c r="G2393" s="45"/>
      <c r="H2393" s="196"/>
      <c r="I2393" s="196"/>
      <c r="J2393" s="196"/>
      <c r="K2393" s="196"/>
      <c r="L2393"/>
      <c r="M2393" s="44"/>
      <c r="N2393" s="1"/>
      <c r="O2393"/>
      <c r="P2393"/>
      <c r="Q2393" s="44"/>
      <c r="R2393" s="1"/>
      <c r="S2393"/>
      <c r="T2393"/>
    </row>
    <row r="2394" spans="1:20" ht="14.4" x14ac:dyDescent="0.3">
      <c r="A2394"/>
      <c r="B2394" s="1"/>
      <c r="C2394"/>
      <c r="D2394"/>
      <c r="E2394"/>
      <c r="F2394"/>
      <c r="G2394" s="45"/>
      <c r="H2394" s="196"/>
      <c r="I2394" s="196"/>
      <c r="J2394" s="196"/>
      <c r="K2394" s="196"/>
      <c r="L2394"/>
      <c r="M2394" s="44"/>
      <c r="N2394" s="1"/>
      <c r="O2394"/>
      <c r="P2394"/>
      <c r="Q2394" s="44"/>
      <c r="R2394" s="1"/>
      <c r="S2394"/>
      <c r="T2394"/>
    </row>
    <row r="2395" spans="1:20" ht="14.4" x14ac:dyDescent="0.3">
      <c r="A2395"/>
      <c r="B2395" s="1"/>
      <c r="C2395"/>
      <c r="D2395"/>
      <c r="E2395"/>
      <c r="F2395"/>
      <c r="G2395" s="45"/>
      <c r="H2395" s="196"/>
      <c r="I2395" s="196"/>
      <c r="J2395" s="196"/>
      <c r="K2395" s="196"/>
      <c r="L2395"/>
      <c r="M2395" s="44"/>
      <c r="N2395" s="1"/>
      <c r="O2395"/>
      <c r="P2395"/>
      <c r="Q2395" s="44"/>
      <c r="R2395" s="1"/>
      <c r="S2395"/>
      <c r="T2395"/>
    </row>
    <row r="2396" spans="1:20" ht="14.4" x14ac:dyDescent="0.3">
      <c r="A2396"/>
      <c r="B2396" s="1"/>
      <c r="C2396"/>
      <c r="D2396"/>
      <c r="E2396"/>
      <c r="F2396"/>
      <c r="G2396" s="45"/>
      <c r="H2396" s="196"/>
      <c r="I2396" s="196"/>
      <c r="J2396" s="196"/>
      <c r="K2396" s="196"/>
      <c r="L2396"/>
      <c r="M2396" s="44"/>
      <c r="N2396" s="1"/>
      <c r="O2396"/>
      <c r="P2396"/>
      <c r="Q2396" s="44"/>
      <c r="R2396" s="1"/>
      <c r="S2396"/>
      <c r="T2396"/>
    </row>
    <row r="2397" spans="1:20" ht="14.4" x14ac:dyDescent="0.3">
      <c r="A2397"/>
      <c r="B2397" s="1"/>
      <c r="C2397"/>
      <c r="D2397"/>
      <c r="E2397"/>
      <c r="F2397"/>
      <c r="G2397" s="45"/>
      <c r="H2397" s="196"/>
      <c r="I2397" s="196"/>
      <c r="J2397" s="196"/>
      <c r="K2397" s="196"/>
      <c r="L2397"/>
      <c r="M2397" s="44"/>
      <c r="N2397" s="1"/>
      <c r="O2397"/>
      <c r="P2397"/>
      <c r="Q2397" s="44"/>
      <c r="R2397" s="1"/>
      <c r="S2397"/>
      <c r="T2397"/>
    </row>
    <row r="2398" spans="1:20" ht="14.4" x14ac:dyDescent="0.3">
      <c r="A2398"/>
      <c r="B2398" s="1"/>
      <c r="C2398"/>
      <c r="D2398"/>
      <c r="E2398"/>
      <c r="F2398"/>
      <c r="G2398" s="45"/>
      <c r="H2398" s="196"/>
      <c r="I2398" s="196"/>
      <c r="J2398" s="196"/>
      <c r="K2398" s="196"/>
      <c r="L2398"/>
      <c r="M2398" s="44"/>
      <c r="N2398" s="1"/>
      <c r="O2398"/>
      <c r="P2398"/>
      <c r="Q2398" s="44"/>
      <c r="R2398" s="1"/>
      <c r="S2398"/>
      <c r="T2398"/>
    </row>
    <row r="2399" spans="1:20" ht="14.4" x14ac:dyDescent="0.3">
      <c r="A2399"/>
      <c r="B2399" s="1"/>
      <c r="C2399"/>
      <c r="D2399"/>
      <c r="E2399"/>
      <c r="F2399"/>
      <c r="G2399" s="45"/>
      <c r="H2399" s="196"/>
      <c r="I2399" s="196"/>
      <c r="J2399" s="196"/>
      <c r="K2399" s="196"/>
      <c r="L2399"/>
      <c r="M2399" s="44"/>
      <c r="N2399" s="1"/>
      <c r="O2399"/>
      <c r="P2399"/>
      <c r="Q2399" s="44"/>
      <c r="R2399" s="1"/>
      <c r="S2399"/>
      <c r="T2399"/>
    </row>
    <row r="2400" spans="1:20" ht="14.4" x14ac:dyDescent="0.3">
      <c r="A2400"/>
      <c r="B2400" s="1"/>
      <c r="C2400"/>
      <c r="D2400"/>
      <c r="E2400"/>
      <c r="F2400"/>
      <c r="G2400" s="45"/>
      <c r="H2400" s="196"/>
      <c r="I2400" s="196"/>
      <c r="J2400" s="196"/>
      <c r="K2400" s="196"/>
      <c r="L2400"/>
      <c r="M2400" s="44"/>
      <c r="N2400" s="1"/>
      <c r="O2400"/>
      <c r="P2400"/>
      <c r="Q2400" s="44"/>
      <c r="R2400" s="1"/>
      <c r="S2400"/>
      <c r="T2400"/>
    </row>
    <row r="2401" spans="1:20" ht="14.4" x14ac:dyDescent="0.3">
      <c r="A2401"/>
      <c r="B2401" s="1"/>
      <c r="C2401"/>
      <c r="D2401"/>
      <c r="E2401"/>
      <c r="F2401"/>
      <c r="G2401" s="45"/>
      <c r="H2401" s="196"/>
      <c r="I2401" s="196"/>
      <c r="J2401" s="196"/>
      <c r="K2401" s="196"/>
      <c r="L2401"/>
      <c r="M2401" s="44"/>
      <c r="N2401" s="1"/>
      <c r="O2401"/>
      <c r="P2401"/>
      <c r="Q2401" s="44"/>
      <c r="R2401" s="1"/>
      <c r="S2401"/>
      <c r="T2401"/>
    </row>
    <row r="2402" spans="1:20" ht="14.4" x14ac:dyDescent="0.3">
      <c r="A2402"/>
      <c r="B2402" s="1"/>
      <c r="C2402"/>
      <c r="D2402"/>
      <c r="E2402"/>
      <c r="F2402"/>
      <c r="G2402" s="45"/>
      <c r="H2402" s="196"/>
      <c r="I2402" s="196"/>
      <c r="J2402" s="196"/>
      <c r="K2402" s="196"/>
      <c r="L2402"/>
      <c r="M2402" s="44"/>
      <c r="N2402" s="1"/>
      <c r="O2402"/>
      <c r="P2402"/>
      <c r="Q2402" s="44"/>
      <c r="R2402" s="1"/>
      <c r="S2402"/>
      <c r="T2402"/>
    </row>
    <row r="2403" spans="1:20" ht="14.4" x14ac:dyDescent="0.3">
      <c r="A2403"/>
      <c r="B2403" s="1"/>
      <c r="C2403"/>
      <c r="D2403"/>
      <c r="E2403"/>
      <c r="F2403"/>
      <c r="G2403" s="45"/>
      <c r="H2403" s="196"/>
      <c r="I2403" s="196"/>
      <c r="J2403" s="196"/>
      <c r="K2403" s="196"/>
      <c r="L2403"/>
      <c r="M2403" s="44"/>
      <c r="N2403" s="1"/>
      <c r="O2403"/>
      <c r="P2403"/>
      <c r="Q2403" s="44"/>
      <c r="R2403" s="1"/>
      <c r="S2403"/>
      <c r="T2403"/>
    </row>
    <row r="2404" spans="1:20" ht="14.4" x14ac:dyDescent="0.3">
      <c r="A2404"/>
      <c r="B2404" s="1"/>
      <c r="C2404"/>
      <c r="D2404"/>
      <c r="E2404"/>
      <c r="F2404"/>
      <c r="G2404" s="45"/>
      <c r="H2404" s="196"/>
      <c r="I2404" s="196"/>
      <c r="J2404" s="196"/>
      <c r="K2404" s="196"/>
      <c r="L2404"/>
      <c r="M2404" s="44"/>
      <c r="N2404" s="1"/>
      <c r="O2404"/>
      <c r="P2404"/>
      <c r="Q2404" s="44"/>
      <c r="R2404" s="1"/>
      <c r="S2404"/>
      <c r="T2404"/>
    </row>
    <row r="2405" spans="1:20" ht="14.4" x14ac:dyDescent="0.3">
      <c r="A2405"/>
      <c r="B2405" s="1"/>
      <c r="C2405"/>
      <c r="D2405"/>
      <c r="E2405"/>
      <c r="F2405"/>
      <c r="G2405" s="45"/>
      <c r="H2405" s="196"/>
      <c r="I2405" s="196"/>
      <c r="J2405" s="196"/>
      <c r="K2405" s="196"/>
      <c r="L2405"/>
      <c r="M2405" s="44"/>
      <c r="N2405" s="1"/>
      <c r="O2405"/>
      <c r="P2405"/>
      <c r="Q2405" s="44"/>
      <c r="R2405" s="1"/>
      <c r="S2405"/>
      <c r="T2405"/>
    </row>
    <row r="2406" spans="1:20" ht="14.4" x14ac:dyDescent="0.3">
      <c r="A2406"/>
      <c r="B2406" s="1"/>
      <c r="C2406"/>
      <c r="D2406"/>
      <c r="E2406"/>
      <c r="F2406"/>
      <c r="G2406" s="45"/>
      <c r="H2406" s="196"/>
      <c r="I2406" s="196"/>
      <c r="J2406" s="196"/>
      <c r="K2406" s="196"/>
      <c r="L2406"/>
      <c r="M2406" s="44"/>
      <c r="N2406" s="1"/>
      <c r="O2406"/>
      <c r="P2406"/>
      <c r="Q2406" s="44"/>
      <c r="R2406" s="1"/>
      <c r="S2406"/>
      <c r="T2406"/>
    </row>
    <row r="2407" spans="1:20" ht="14.4" x14ac:dyDescent="0.3">
      <c r="A2407"/>
      <c r="B2407" s="1"/>
      <c r="C2407"/>
      <c r="D2407"/>
      <c r="E2407"/>
      <c r="F2407"/>
      <c r="G2407" s="45"/>
      <c r="H2407" s="196"/>
      <c r="I2407" s="196"/>
      <c r="J2407" s="196"/>
      <c r="K2407" s="196"/>
      <c r="L2407"/>
      <c r="M2407" s="44"/>
      <c r="N2407" s="1"/>
      <c r="O2407"/>
      <c r="P2407"/>
      <c r="Q2407" s="44"/>
      <c r="R2407" s="1"/>
      <c r="S2407"/>
      <c r="T2407"/>
    </row>
    <row r="2408" spans="1:20" ht="14.4" x14ac:dyDescent="0.3">
      <c r="A2408"/>
      <c r="B2408" s="1"/>
      <c r="C2408"/>
      <c r="D2408"/>
      <c r="E2408"/>
      <c r="F2408"/>
      <c r="G2408" s="45"/>
      <c r="H2408" s="196"/>
      <c r="I2408" s="196"/>
      <c r="J2408" s="196"/>
      <c r="K2408" s="196"/>
      <c r="L2408"/>
      <c r="M2408" s="44"/>
      <c r="N2408" s="1"/>
      <c r="O2408"/>
      <c r="P2408"/>
      <c r="Q2408" s="44"/>
      <c r="R2408" s="1"/>
      <c r="S2408"/>
      <c r="T2408"/>
    </row>
    <row r="2409" spans="1:20" ht="14.4" x14ac:dyDescent="0.3">
      <c r="A2409"/>
      <c r="B2409" s="1"/>
      <c r="C2409"/>
      <c r="D2409"/>
      <c r="E2409"/>
      <c r="F2409"/>
      <c r="G2409" s="45"/>
      <c r="H2409" s="196"/>
      <c r="I2409" s="196"/>
      <c r="J2409" s="196"/>
      <c r="K2409" s="196"/>
      <c r="L2409"/>
      <c r="M2409" s="44"/>
      <c r="N2409" s="1"/>
      <c r="O2409"/>
      <c r="P2409"/>
      <c r="Q2409" s="44"/>
      <c r="R2409" s="1"/>
      <c r="S2409"/>
      <c r="T2409"/>
    </row>
    <row r="2410" spans="1:20" ht="14.4" x14ac:dyDescent="0.3">
      <c r="A2410"/>
      <c r="B2410" s="1"/>
      <c r="C2410"/>
      <c r="D2410"/>
      <c r="E2410"/>
      <c r="F2410"/>
      <c r="G2410" s="45"/>
      <c r="H2410" s="196"/>
      <c r="I2410" s="196"/>
      <c r="J2410" s="196"/>
      <c r="K2410" s="196"/>
      <c r="L2410"/>
      <c r="M2410" s="44"/>
      <c r="N2410" s="1"/>
      <c r="O2410"/>
      <c r="P2410"/>
      <c r="Q2410" s="44"/>
      <c r="R2410" s="1"/>
      <c r="S2410"/>
      <c r="T2410"/>
    </row>
    <row r="2411" spans="1:20" ht="14.4" x14ac:dyDescent="0.3">
      <c r="A2411"/>
      <c r="B2411" s="1"/>
      <c r="C2411"/>
      <c r="D2411"/>
      <c r="E2411"/>
      <c r="F2411"/>
      <c r="G2411" s="45"/>
      <c r="H2411" s="196"/>
      <c r="I2411" s="196"/>
      <c r="J2411" s="196"/>
      <c r="K2411" s="196"/>
      <c r="L2411"/>
      <c r="M2411" s="44"/>
      <c r="N2411" s="1"/>
      <c r="O2411"/>
      <c r="P2411"/>
      <c r="Q2411" s="44"/>
      <c r="R2411" s="1"/>
      <c r="S2411"/>
      <c r="T2411"/>
    </row>
    <row r="2412" spans="1:20" ht="14.4" x14ac:dyDescent="0.3">
      <c r="A2412"/>
      <c r="B2412" s="1"/>
      <c r="C2412"/>
      <c r="D2412"/>
      <c r="E2412"/>
      <c r="F2412"/>
      <c r="G2412" s="45"/>
      <c r="H2412" s="196"/>
      <c r="I2412" s="196"/>
      <c r="J2412" s="196"/>
      <c r="K2412" s="196"/>
      <c r="L2412"/>
      <c r="M2412" s="44"/>
      <c r="N2412" s="1"/>
      <c r="O2412"/>
      <c r="P2412"/>
      <c r="Q2412" s="44"/>
      <c r="R2412" s="1"/>
      <c r="S2412"/>
      <c r="T2412"/>
    </row>
    <row r="2413" spans="1:20" ht="14.4" x14ac:dyDescent="0.3">
      <c r="A2413"/>
      <c r="B2413" s="1"/>
      <c r="C2413"/>
      <c r="D2413"/>
      <c r="E2413"/>
      <c r="F2413"/>
      <c r="G2413" s="45"/>
      <c r="H2413" s="196"/>
      <c r="I2413" s="196"/>
      <c r="J2413" s="196"/>
      <c r="K2413" s="196"/>
      <c r="L2413"/>
      <c r="M2413" s="44"/>
      <c r="N2413" s="1"/>
      <c r="O2413"/>
      <c r="P2413"/>
      <c r="Q2413" s="44"/>
      <c r="R2413" s="1"/>
      <c r="S2413"/>
      <c r="T2413"/>
    </row>
    <row r="2414" spans="1:20" ht="14.4" x14ac:dyDescent="0.3">
      <c r="A2414"/>
      <c r="B2414" s="1"/>
      <c r="C2414"/>
      <c r="D2414"/>
      <c r="E2414"/>
      <c r="F2414"/>
      <c r="G2414" s="45"/>
      <c r="H2414" s="196"/>
      <c r="I2414" s="196"/>
      <c r="J2414" s="196"/>
      <c r="K2414" s="196"/>
      <c r="L2414"/>
      <c r="M2414" s="44"/>
      <c r="N2414" s="1"/>
      <c r="O2414"/>
      <c r="P2414"/>
      <c r="Q2414" s="44"/>
      <c r="R2414" s="1"/>
      <c r="S2414"/>
      <c r="T2414"/>
    </row>
    <row r="2415" spans="1:20" ht="14.4" x14ac:dyDescent="0.3">
      <c r="A2415"/>
      <c r="B2415" s="1"/>
      <c r="C2415"/>
      <c r="D2415"/>
      <c r="E2415"/>
      <c r="F2415"/>
      <c r="G2415" s="45"/>
      <c r="H2415" s="196"/>
      <c r="I2415" s="196"/>
      <c r="J2415" s="196"/>
      <c r="K2415" s="196"/>
      <c r="L2415"/>
      <c r="M2415" s="44"/>
      <c r="N2415" s="1"/>
      <c r="O2415"/>
      <c r="P2415"/>
      <c r="Q2415" s="44"/>
      <c r="R2415" s="1"/>
      <c r="S2415"/>
      <c r="T2415"/>
    </row>
    <row r="2416" spans="1:20" ht="14.4" x14ac:dyDescent="0.3">
      <c r="A2416"/>
      <c r="B2416" s="1"/>
      <c r="C2416"/>
      <c r="D2416"/>
      <c r="E2416"/>
      <c r="F2416"/>
      <c r="G2416" s="45"/>
      <c r="H2416" s="196"/>
      <c r="I2416" s="196"/>
      <c r="J2416" s="196"/>
      <c r="K2416" s="196"/>
      <c r="L2416"/>
      <c r="M2416" s="44"/>
      <c r="N2416" s="1"/>
      <c r="O2416"/>
      <c r="P2416"/>
      <c r="Q2416" s="44"/>
      <c r="R2416" s="1"/>
      <c r="S2416"/>
      <c r="T2416"/>
    </row>
    <row r="2417" spans="1:20" ht="14.4" x14ac:dyDescent="0.3">
      <c r="A2417"/>
      <c r="B2417" s="1"/>
      <c r="C2417"/>
      <c r="D2417"/>
      <c r="E2417"/>
      <c r="F2417"/>
      <c r="G2417" s="45"/>
      <c r="H2417" s="196"/>
      <c r="I2417" s="196"/>
      <c r="J2417" s="196"/>
      <c r="K2417" s="196"/>
      <c r="L2417"/>
      <c r="M2417" s="44"/>
      <c r="N2417" s="1"/>
      <c r="O2417"/>
      <c r="P2417"/>
      <c r="Q2417" s="44"/>
      <c r="R2417" s="1"/>
      <c r="S2417"/>
      <c r="T2417"/>
    </row>
    <row r="2418" spans="1:20" ht="14.4" x14ac:dyDescent="0.3">
      <c r="A2418"/>
      <c r="B2418" s="1"/>
      <c r="C2418"/>
      <c r="D2418"/>
      <c r="E2418"/>
      <c r="F2418"/>
      <c r="G2418" s="45"/>
      <c r="H2418" s="196"/>
      <c r="I2418" s="196"/>
      <c r="J2418" s="196"/>
      <c r="K2418" s="196"/>
      <c r="L2418"/>
      <c r="M2418" s="44"/>
      <c r="N2418" s="1"/>
      <c r="O2418"/>
      <c r="P2418"/>
      <c r="Q2418" s="44"/>
      <c r="R2418" s="1"/>
      <c r="S2418"/>
      <c r="T2418"/>
    </row>
    <row r="2419" spans="1:20" ht="14.4" x14ac:dyDescent="0.3">
      <c r="A2419"/>
      <c r="B2419" s="1"/>
      <c r="C2419"/>
      <c r="D2419"/>
      <c r="E2419"/>
      <c r="F2419"/>
      <c r="G2419" s="45"/>
      <c r="H2419" s="196"/>
      <c r="I2419" s="196"/>
      <c r="J2419" s="196"/>
      <c r="K2419" s="196"/>
      <c r="L2419"/>
      <c r="M2419" s="44"/>
      <c r="N2419" s="1"/>
      <c r="O2419"/>
      <c r="P2419"/>
      <c r="Q2419" s="44"/>
      <c r="R2419" s="1"/>
      <c r="S2419"/>
      <c r="T2419"/>
    </row>
    <row r="2420" spans="1:20" ht="14.4" x14ac:dyDescent="0.3">
      <c r="A2420"/>
      <c r="B2420" s="1"/>
      <c r="C2420"/>
      <c r="D2420"/>
      <c r="E2420"/>
      <c r="F2420"/>
      <c r="G2420" s="45"/>
      <c r="H2420" s="196"/>
      <c r="I2420" s="196"/>
      <c r="J2420" s="196"/>
      <c r="K2420" s="196"/>
      <c r="L2420"/>
      <c r="M2420" s="44"/>
      <c r="N2420" s="1"/>
      <c r="O2420"/>
      <c r="P2420"/>
      <c r="Q2420" s="44"/>
      <c r="R2420" s="1"/>
      <c r="S2420"/>
      <c r="T2420"/>
    </row>
    <row r="2421" spans="1:20" ht="14.4" x14ac:dyDescent="0.3">
      <c r="A2421"/>
      <c r="B2421" s="1"/>
      <c r="C2421"/>
      <c r="D2421"/>
      <c r="E2421"/>
      <c r="F2421"/>
      <c r="G2421" s="45"/>
      <c r="H2421" s="196"/>
      <c r="I2421" s="196"/>
      <c r="J2421" s="196"/>
      <c r="K2421" s="196"/>
      <c r="L2421"/>
      <c r="M2421" s="44"/>
      <c r="N2421" s="1"/>
      <c r="O2421"/>
      <c r="P2421"/>
      <c r="Q2421" s="44"/>
      <c r="R2421" s="1"/>
      <c r="S2421"/>
      <c r="T2421"/>
    </row>
    <row r="2422" spans="1:20" ht="14.4" x14ac:dyDescent="0.3">
      <c r="A2422"/>
      <c r="B2422" s="1"/>
      <c r="C2422"/>
      <c r="D2422"/>
      <c r="E2422"/>
      <c r="F2422"/>
      <c r="G2422" s="45"/>
      <c r="H2422" s="196"/>
      <c r="I2422" s="196"/>
      <c r="J2422" s="196"/>
      <c r="K2422" s="196"/>
      <c r="L2422"/>
      <c r="M2422" s="44"/>
      <c r="N2422" s="1"/>
      <c r="O2422"/>
      <c r="P2422"/>
      <c r="Q2422" s="44"/>
      <c r="R2422" s="1"/>
      <c r="S2422"/>
      <c r="T2422"/>
    </row>
    <row r="2423" spans="1:20" ht="14.4" x14ac:dyDescent="0.3">
      <c r="A2423"/>
      <c r="B2423" s="1"/>
      <c r="C2423"/>
      <c r="D2423"/>
      <c r="E2423"/>
      <c r="F2423"/>
      <c r="G2423" s="45"/>
      <c r="H2423" s="196"/>
      <c r="I2423" s="196"/>
      <c r="J2423" s="196"/>
      <c r="K2423" s="196"/>
      <c r="L2423"/>
      <c r="M2423" s="44"/>
      <c r="N2423" s="1"/>
      <c r="O2423"/>
      <c r="P2423"/>
      <c r="Q2423" s="44"/>
      <c r="R2423" s="1"/>
      <c r="S2423"/>
      <c r="T2423"/>
    </row>
    <row r="2424" spans="1:20" ht="14.4" x14ac:dyDescent="0.3">
      <c r="A2424"/>
      <c r="B2424" s="1"/>
      <c r="C2424"/>
      <c r="D2424"/>
      <c r="E2424"/>
      <c r="F2424"/>
      <c r="G2424" s="45"/>
      <c r="H2424" s="196"/>
      <c r="I2424" s="196"/>
      <c r="J2424" s="196"/>
      <c r="K2424" s="196"/>
      <c r="L2424"/>
      <c r="M2424" s="44"/>
      <c r="N2424" s="1"/>
      <c r="O2424"/>
      <c r="P2424"/>
      <c r="Q2424" s="44"/>
      <c r="R2424" s="1"/>
      <c r="S2424"/>
      <c r="T2424"/>
    </row>
    <row r="2425" spans="1:20" ht="14.4" x14ac:dyDescent="0.3">
      <c r="A2425"/>
      <c r="B2425" s="1"/>
      <c r="C2425"/>
      <c r="D2425"/>
      <c r="E2425"/>
      <c r="F2425"/>
      <c r="G2425" s="45"/>
      <c r="H2425" s="196"/>
      <c r="I2425" s="196"/>
      <c r="J2425" s="196"/>
      <c r="K2425" s="196"/>
      <c r="L2425"/>
      <c r="M2425" s="44"/>
      <c r="N2425" s="1"/>
      <c r="O2425"/>
      <c r="P2425"/>
      <c r="Q2425" s="44"/>
      <c r="R2425" s="1"/>
      <c r="S2425"/>
      <c r="T2425"/>
    </row>
    <row r="2426" spans="1:20" ht="14.4" x14ac:dyDescent="0.3">
      <c r="A2426"/>
      <c r="B2426" s="1"/>
      <c r="C2426"/>
      <c r="D2426"/>
      <c r="E2426"/>
      <c r="F2426"/>
      <c r="G2426" s="45"/>
      <c r="H2426" s="196"/>
      <c r="I2426" s="196"/>
      <c r="J2426" s="196"/>
      <c r="K2426" s="196"/>
      <c r="L2426"/>
      <c r="M2426" s="44"/>
      <c r="N2426" s="1"/>
      <c r="O2426"/>
      <c r="P2426"/>
      <c r="Q2426" s="44"/>
      <c r="R2426" s="1"/>
      <c r="S2426"/>
      <c r="T2426"/>
    </row>
    <row r="2427" spans="1:20" ht="14.4" x14ac:dyDescent="0.3">
      <c r="A2427"/>
      <c r="B2427" s="1"/>
      <c r="C2427"/>
      <c r="D2427"/>
      <c r="E2427"/>
      <c r="F2427"/>
      <c r="G2427" s="45"/>
      <c r="H2427" s="196"/>
      <c r="I2427" s="196"/>
      <c r="J2427" s="196"/>
      <c r="K2427" s="196"/>
      <c r="L2427"/>
      <c r="M2427" s="44"/>
      <c r="N2427" s="1"/>
      <c r="O2427"/>
      <c r="P2427"/>
      <c r="Q2427" s="44"/>
      <c r="R2427" s="1"/>
      <c r="S2427"/>
      <c r="T2427"/>
    </row>
    <row r="2428" spans="1:20" ht="14.4" x14ac:dyDescent="0.3">
      <c r="A2428"/>
      <c r="B2428" s="1"/>
      <c r="C2428"/>
      <c r="D2428"/>
      <c r="E2428"/>
      <c r="F2428"/>
      <c r="G2428" s="45"/>
      <c r="H2428" s="196"/>
      <c r="I2428" s="196"/>
      <c r="J2428" s="196"/>
      <c r="K2428" s="196"/>
      <c r="L2428"/>
      <c r="M2428" s="44"/>
      <c r="N2428" s="1"/>
      <c r="O2428"/>
      <c r="P2428"/>
      <c r="Q2428" s="44"/>
      <c r="R2428" s="1"/>
      <c r="S2428"/>
      <c r="T2428"/>
    </row>
    <row r="2429" spans="1:20" ht="14.4" x14ac:dyDescent="0.3">
      <c r="A2429"/>
      <c r="B2429" s="1"/>
      <c r="C2429"/>
      <c r="D2429"/>
      <c r="E2429"/>
      <c r="F2429"/>
      <c r="G2429" s="45"/>
      <c r="H2429" s="196"/>
      <c r="I2429" s="196"/>
      <c r="J2429" s="196"/>
      <c r="K2429" s="196"/>
      <c r="L2429"/>
      <c r="M2429" s="44"/>
      <c r="N2429" s="1"/>
      <c r="O2429"/>
      <c r="P2429"/>
      <c r="Q2429" s="44"/>
      <c r="R2429" s="1"/>
      <c r="S2429"/>
      <c r="T2429"/>
    </row>
    <row r="2430" spans="1:20" ht="14.4" x14ac:dyDescent="0.3">
      <c r="A2430"/>
      <c r="B2430" s="1"/>
      <c r="C2430"/>
      <c r="D2430"/>
      <c r="E2430"/>
      <c r="F2430"/>
      <c r="G2430" s="45"/>
      <c r="H2430" s="196"/>
      <c r="I2430" s="196"/>
      <c r="J2430" s="196"/>
      <c r="K2430" s="196"/>
      <c r="L2430"/>
      <c r="M2430" s="44"/>
      <c r="N2430" s="1"/>
      <c r="O2430"/>
      <c r="P2430"/>
      <c r="Q2430" s="44"/>
      <c r="R2430" s="1"/>
      <c r="S2430"/>
      <c r="T2430"/>
    </row>
    <row r="2431" spans="1:20" ht="14.4" x14ac:dyDescent="0.3">
      <c r="A2431"/>
      <c r="B2431" s="1"/>
      <c r="C2431"/>
      <c r="D2431"/>
      <c r="E2431"/>
      <c r="F2431"/>
      <c r="G2431" s="45"/>
      <c r="H2431" s="196"/>
      <c r="I2431" s="196"/>
      <c r="J2431" s="196"/>
      <c r="K2431" s="196"/>
      <c r="L2431"/>
      <c r="M2431" s="44"/>
      <c r="N2431" s="1"/>
      <c r="O2431"/>
      <c r="P2431"/>
      <c r="Q2431" s="44"/>
      <c r="R2431" s="1"/>
      <c r="S2431"/>
      <c r="T2431"/>
    </row>
    <row r="2432" spans="1:20" ht="14.4" x14ac:dyDescent="0.3">
      <c r="A2432"/>
      <c r="B2432" s="1"/>
      <c r="C2432"/>
      <c r="D2432"/>
      <c r="E2432"/>
      <c r="F2432"/>
      <c r="G2432" s="45"/>
      <c r="H2432" s="196"/>
      <c r="I2432" s="196"/>
      <c r="J2432" s="196"/>
      <c r="K2432" s="196"/>
      <c r="L2432"/>
      <c r="M2432" s="44"/>
      <c r="N2432" s="1"/>
      <c r="O2432"/>
      <c r="P2432"/>
      <c r="Q2432" s="44"/>
      <c r="R2432" s="1"/>
      <c r="S2432"/>
      <c r="T2432"/>
    </row>
    <row r="2433" spans="1:20" ht="14.4" x14ac:dyDescent="0.3">
      <c r="A2433"/>
      <c r="B2433" s="1"/>
      <c r="C2433"/>
      <c r="D2433"/>
      <c r="E2433"/>
      <c r="F2433"/>
      <c r="G2433" s="45"/>
      <c r="H2433" s="196"/>
      <c r="I2433" s="196"/>
      <c r="J2433" s="196"/>
      <c r="K2433" s="196"/>
      <c r="L2433"/>
      <c r="M2433" s="44"/>
      <c r="N2433" s="1"/>
      <c r="O2433"/>
      <c r="P2433"/>
      <c r="Q2433" s="44"/>
      <c r="R2433" s="1"/>
      <c r="S2433"/>
      <c r="T2433"/>
    </row>
    <row r="2434" spans="1:20" ht="14.4" x14ac:dyDescent="0.3">
      <c r="A2434"/>
      <c r="B2434" s="1"/>
      <c r="C2434"/>
      <c r="D2434"/>
      <c r="E2434"/>
      <c r="F2434"/>
      <c r="G2434" s="45"/>
      <c r="H2434" s="196"/>
      <c r="I2434" s="196"/>
      <c r="J2434" s="196"/>
      <c r="K2434" s="196"/>
      <c r="L2434"/>
      <c r="M2434" s="44"/>
      <c r="N2434" s="1"/>
      <c r="O2434"/>
      <c r="P2434"/>
      <c r="Q2434" s="44"/>
      <c r="R2434" s="1"/>
      <c r="S2434"/>
      <c r="T2434"/>
    </row>
    <row r="2435" spans="1:20" ht="14.4" x14ac:dyDescent="0.3">
      <c r="A2435"/>
      <c r="B2435" s="1"/>
      <c r="C2435"/>
      <c r="D2435"/>
      <c r="E2435"/>
      <c r="F2435"/>
      <c r="G2435" s="45"/>
      <c r="H2435" s="196"/>
      <c r="I2435" s="196"/>
      <c r="J2435" s="196"/>
      <c r="K2435" s="196"/>
      <c r="L2435"/>
      <c r="M2435" s="44"/>
      <c r="N2435" s="1"/>
      <c r="O2435"/>
      <c r="P2435"/>
      <c r="Q2435" s="44"/>
      <c r="R2435" s="1"/>
      <c r="S2435"/>
      <c r="T2435"/>
    </row>
    <row r="2436" spans="1:20" ht="14.4" x14ac:dyDescent="0.3">
      <c r="A2436"/>
      <c r="B2436" s="1"/>
      <c r="C2436"/>
      <c r="D2436"/>
      <c r="E2436"/>
      <c r="F2436"/>
      <c r="G2436" s="45"/>
      <c r="H2436" s="196"/>
      <c r="I2436" s="196"/>
      <c r="J2436" s="196"/>
      <c r="K2436" s="196"/>
      <c r="L2436"/>
      <c r="M2436" s="44"/>
      <c r="N2436" s="1"/>
      <c r="O2436"/>
      <c r="P2436"/>
      <c r="Q2436" s="44"/>
      <c r="R2436" s="1"/>
      <c r="S2436"/>
      <c r="T2436"/>
    </row>
    <row r="2437" spans="1:20" ht="14.4" x14ac:dyDescent="0.3">
      <c r="A2437"/>
      <c r="B2437" s="1"/>
      <c r="C2437"/>
      <c r="D2437"/>
      <c r="E2437"/>
      <c r="F2437"/>
      <c r="G2437" s="45"/>
      <c r="H2437" s="196"/>
      <c r="I2437" s="196"/>
      <c r="J2437" s="196"/>
      <c r="K2437" s="196"/>
      <c r="L2437"/>
      <c r="M2437" s="44"/>
      <c r="N2437" s="1"/>
      <c r="O2437"/>
      <c r="P2437"/>
      <c r="Q2437" s="44"/>
      <c r="R2437" s="1"/>
      <c r="S2437"/>
      <c r="T2437"/>
    </row>
    <row r="2438" spans="1:20" ht="14.4" x14ac:dyDescent="0.3">
      <c r="A2438"/>
      <c r="B2438" s="1"/>
      <c r="C2438"/>
      <c r="D2438"/>
      <c r="E2438"/>
      <c r="F2438"/>
      <c r="G2438" s="45"/>
      <c r="H2438" s="196"/>
      <c r="I2438" s="196"/>
      <c r="J2438" s="196"/>
      <c r="K2438" s="196"/>
      <c r="L2438"/>
      <c r="M2438" s="44"/>
      <c r="N2438" s="1"/>
      <c r="O2438"/>
      <c r="P2438"/>
      <c r="Q2438" s="44"/>
      <c r="R2438" s="1"/>
      <c r="S2438"/>
      <c r="T2438"/>
    </row>
    <row r="2439" spans="1:20" ht="14.4" x14ac:dyDescent="0.3">
      <c r="A2439"/>
      <c r="B2439" s="1"/>
      <c r="C2439"/>
      <c r="D2439"/>
      <c r="E2439"/>
      <c r="F2439"/>
      <c r="G2439" s="45"/>
      <c r="H2439" s="196"/>
      <c r="I2439" s="196"/>
      <c r="J2439" s="196"/>
      <c r="K2439" s="196"/>
      <c r="L2439"/>
      <c r="M2439" s="44"/>
      <c r="N2439" s="1"/>
      <c r="O2439"/>
      <c r="P2439"/>
      <c r="Q2439" s="44"/>
      <c r="R2439" s="1"/>
      <c r="S2439"/>
      <c r="T2439"/>
    </row>
    <row r="2440" spans="1:20" ht="14.4" x14ac:dyDescent="0.3">
      <c r="A2440"/>
      <c r="B2440" s="1"/>
      <c r="C2440"/>
      <c r="D2440"/>
      <c r="E2440"/>
      <c r="F2440"/>
      <c r="G2440" s="45"/>
      <c r="H2440" s="196"/>
      <c r="I2440" s="196"/>
      <c r="J2440" s="196"/>
      <c r="K2440" s="196"/>
      <c r="L2440"/>
      <c r="M2440" s="44"/>
      <c r="N2440" s="1"/>
      <c r="O2440"/>
      <c r="P2440"/>
      <c r="Q2440" s="44"/>
      <c r="R2440" s="1"/>
      <c r="S2440"/>
      <c r="T2440"/>
    </row>
    <row r="2441" spans="1:20" ht="14.4" x14ac:dyDescent="0.3">
      <c r="A2441"/>
      <c r="B2441" s="1"/>
      <c r="C2441"/>
      <c r="D2441"/>
      <c r="E2441"/>
      <c r="F2441"/>
      <c r="G2441" s="45"/>
      <c r="H2441" s="196"/>
      <c r="I2441" s="196"/>
      <c r="J2441" s="196"/>
      <c r="K2441" s="196"/>
      <c r="L2441"/>
      <c r="M2441" s="44"/>
      <c r="N2441" s="1"/>
      <c r="O2441"/>
      <c r="P2441"/>
      <c r="Q2441" s="44"/>
      <c r="R2441" s="1"/>
      <c r="S2441"/>
      <c r="T2441"/>
    </row>
    <row r="2442" spans="1:20" ht="14.4" x14ac:dyDescent="0.3">
      <c r="A2442"/>
      <c r="B2442" s="1"/>
      <c r="C2442"/>
      <c r="D2442"/>
      <c r="E2442"/>
      <c r="F2442"/>
      <c r="G2442" s="45"/>
      <c r="H2442" s="196"/>
      <c r="I2442" s="196"/>
      <c r="J2442" s="196"/>
      <c r="K2442" s="196"/>
      <c r="L2442"/>
      <c r="M2442" s="44"/>
      <c r="N2442" s="1"/>
      <c r="O2442"/>
      <c r="P2442"/>
      <c r="Q2442" s="44"/>
      <c r="R2442" s="1"/>
      <c r="S2442"/>
      <c r="T2442"/>
    </row>
    <row r="2443" spans="1:20" ht="14.4" x14ac:dyDescent="0.3">
      <c r="A2443"/>
      <c r="B2443" s="1"/>
      <c r="C2443"/>
      <c r="D2443"/>
      <c r="E2443"/>
      <c r="F2443"/>
      <c r="G2443" s="45"/>
      <c r="H2443" s="196"/>
      <c r="I2443" s="196"/>
      <c r="J2443" s="196"/>
      <c r="K2443" s="196"/>
      <c r="L2443"/>
      <c r="M2443" s="44"/>
      <c r="N2443" s="1"/>
      <c r="O2443"/>
      <c r="P2443"/>
      <c r="Q2443" s="44"/>
      <c r="R2443" s="1"/>
      <c r="S2443"/>
      <c r="T2443"/>
    </row>
    <row r="2444" spans="1:20" ht="14.4" x14ac:dyDescent="0.3">
      <c r="A2444"/>
      <c r="B2444" s="1"/>
      <c r="C2444"/>
      <c r="D2444"/>
      <c r="E2444"/>
      <c r="F2444"/>
      <c r="G2444" s="45"/>
      <c r="H2444" s="196"/>
      <c r="I2444" s="196"/>
      <c r="J2444" s="196"/>
      <c r="K2444" s="196"/>
      <c r="L2444"/>
      <c r="M2444" s="44"/>
      <c r="N2444" s="1"/>
      <c r="O2444"/>
      <c r="P2444"/>
      <c r="Q2444" s="44"/>
      <c r="R2444" s="1"/>
      <c r="S2444"/>
      <c r="T2444"/>
    </row>
    <row r="2445" spans="1:20" ht="14.4" x14ac:dyDescent="0.3">
      <c r="A2445"/>
      <c r="B2445" s="1"/>
      <c r="C2445"/>
      <c r="D2445"/>
      <c r="E2445"/>
      <c r="F2445"/>
      <c r="G2445" s="45"/>
      <c r="H2445" s="196"/>
      <c r="I2445" s="196"/>
      <c r="J2445" s="196"/>
      <c r="K2445" s="196"/>
      <c r="L2445"/>
      <c r="M2445" s="44"/>
      <c r="N2445" s="1"/>
      <c r="O2445"/>
      <c r="P2445"/>
      <c r="Q2445" s="44"/>
      <c r="R2445" s="1"/>
      <c r="S2445"/>
      <c r="T2445"/>
    </row>
    <row r="2446" spans="1:20" ht="14.4" x14ac:dyDescent="0.3">
      <c r="A2446"/>
      <c r="B2446" s="1"/>
      <c r="C2446"/>
      <c r="D2446"/>
      <c r="E2446"/>
      <c r="F2446"/>
      <c r="G2446" s="45"/>
      <c r="H2446" s="196"/>
      <c r="I2446" s="196"/>
      <c r="J2446" s="196"/>
      <c r="K2446" s="196"/>
      <c r="L2446"/>
      <c r="M2446" s="44"/>
      <c r="N2446" s="1"/>
      <c r="O2446"/>
      <c r="P2446"/>
      <c r="Q2446" s="44"/>
      <c r="R2446" s="1"/>
      <c r="S2446"/>
      <c r="T2446"/>
    </row>
    <row r="2447" spans="1:20" ht="14.4" x14ac:dyDescent="0.3">
      <c r="A2447"/>
      <c r="B2447" s="1"/>
      <c r="C2447"/>
      <c r="D2447"/>
      <c r="E2447"/>
      <c r="F2447"/>
      <c r="G2447" s="45"/>
      <c r="H2447" s="196"/>
      <c r="I2447" s="196"/>
      <c r="J2447" s="196"/>
      <c r="K2447" s="196"/>
      <c r="L2447"/>
      <c r="M2447" s="44"/>
      <c r="N2447" s="1"/>
      <c r="O2447"/>
      <c r="P2447"/>
      <c r="Q2447" s="44"/>
      <c r="R2447" s="1"/>
      <c r="S2447"/>
      <c r="T2447"/>
    </row>
    <row r="2448" spans="1:20" ht="14.4" x14ac:dyDescent="0.3">
      <c r="A2448"/>
      <c r="B2448" s="1"/>
      <c r="C2448"/>
      <c r="D2448"/>
      <c r="E2448"/>
      <c r="F2448"/>
      <c r="G2448" s="45"/>
      <c r="H2448" s="196"/>
      <c r="I2448" s="196"/>
      <c r="J2448" s="196"/>
      <c r="K2448" s="196"/>
      <c r="L2448"/>
      <c r="M2448" s="44"/>
      <c r="N2448" s="1"/>
      <c r="O2448"/>
      <c r="P2448"/>
      <c r="Q2448" s="44"/>
      <c r="R2448" s="1"/>
      <c r="S2448"/>
      <c r="T2448"/>
    </row>
    <row r="2449" spans="1:20" ht="14.4" x14ac:dyDescent="0.3">
      <c r="A2449"/>
      <c r="B2449" s="1"/>
      <c r="C2449"/>
      <c r="D2449"/>
      <c r="E2449"/>
      <c r="F2449"/>
      <c r="G2449" s="45"/>
      <c r="H2449" s="196"/>
      <c r="I2449" s="196"/>
      <c r="J2449" s="196"/>
      <c r="K2449" s="196"/>
      <c r="L2449"/>
      <c r="M2449" s="44"/>
      <c r="N2449" s="1"/>
      <c r="O2449"/>
      <c r="P2449"/>
      <c r="Q2449" s="44"/>
      <c r="R2449" s="1"/>
      <c r="S2449"/>
      <c r="T2449"/>
    </row>
    <row r="2450" spans="1:20" ht="14.4" x14ac:dyDescent="0.3">
      <c r="A2450"/>
      <c r="B2450" s="1"/>
      <c r="C2450"/>
      <c r="D2450"/>
      <c r="E2450"/>
      <c r="F2450"/>
      <c r="G2450" s="45"/>
      <c r="H2450" s="196"/>
      <c r="I2450" s="196"/>
      <c r="J2450" s="196"/>
      <c r="K2450" s="196"/>
      <c r="L2450"/>
      <c r="M2450" s="44"/>
      <c r="N2450" s="1"/>
      <c r="O2450"/>
      <c r="P2450"/>
      <c r="Q2450" s="44"/>
      <c r="R2450" s="1"/>
      <c r="S2450"/>
      <c r="T2450"/>
    </row>
    <row r="2451" spans="1:20" ht="14.4" x14ac:dyDescent="0.3">
      <c r="A2451"/>
      <c r="B2451" s="1"/>
      <c r="C2451"/>
      <c r="D2451"/>
      <c r="E2451"/>
      <c r="F2451"/>
      <c r="G2451" s="45"/>
      <c r="H2451" s="196"/>
      <c r="I2451" s="196"/>
      <c r="J2451" s="196"/>
      <c r="K2451" s="196"/>
      <c r="L2451"/>
      <c r="M2451" s="44"/>
      <c r="N2451" s="1"/>
      <c r="O2451"/>
      <c r="P2451"/>
      <c r="Q2451" s="44"/>
      <c r="R2451" s="1"/>
      <c r="S2451"/>
      <c r="T2451"/>
    </row>
    <row r="2452" spans="1:20" ht="14.4" x14ac:dyDescent="0.3">
      <c r="A2452"/>
      <c r="B2452" s="1"/>
      <c r="C2452"/>
      <c r="D2452"/>
      <c r="E2452"/>
      <c r="F2452"/>
      <c r="G2452" s="45"/>
      <c r="H2452" s="196"/>
      <c r="I2452" s="196"/>
      <c r="J2452" s="196"/>
      <c r="K2452" s="196"/>
      <c r="L2452"/>
      <c r="M2452" s="44"/>
      <c r="N2452" s="1"/>
      <c r="O2452"/>
      <c r="P2452"/>
      <c r="Q2452" s="44"/>
      <c r="R2452" s="1"/>
      <c r="S2452"/>
      <c r="T2452"/>
    </row>
    <row r="2453" spans="1:20" ht="14.4" x14ac:dyDescent="0.3">
      <c r="A2453"/>
      <c r="B2453" s="1"/>
      <c r="C2453"/>
      <c r="D2453"/>
      <c r="E2453"/>
      <c r="F2453"/>
      <c r="G2453" s="45"/>
      <c r="H2453" s="196"/>
      <c r="I2453" s="196"/>
      <c r="J2453" s="196"/>
      <c r="K2453" s="196"/>
      <c r="L2453"/>
      <c r="M2453" s="44"/>
      <c r="N2453" s="1"/>
      <c r="O2453"/>
      <c r="P2453"/>
      <c r="Q2453" s="44"/>
      <c r="R2453" s="1"/>
      <c r="S2453"/>
      <c r="T2453"/>
    </row>
    <row r="2454" spans="1:20" ht="14.4" x14ac:dyDescent="0.3">
      <c r="A2454"/>
      <c r="B2454" s="1"/>
      <c r="C2454"/>
      <c r="D2454"/>
      <c r="E2454"/>
      <c r="F2454"/>
      <c r="G2454" s="45"/>
      <c r="H2454" s="196"/>
      <c r="I2454" s="196"/>
      <c r="J2454" s="196"/>
      <c r="K2454" s="196"/>
      <c r="L2454"/>
      <c r="M2454" s="44"/>
      <c r="N2454" s="1"/>
      <c r="O2454"/>
      <c r="P2454"/>
      <c r="Q2454" s="44"/>
      <c r="R2454" s="1"/>
      <c r="S2454"/>
      <c r="T2454"/>
    </row>
    <row r="2455" spans="1:20" ht="14.4" x14ac:dyDescent="0.3">
      <c r="A2455"/>
      <c r="B2455" s="1"/>
      <c r="C2455"/>
      <c r="D2455"/>
      <c r="E2455"/>
      <c r="F2455"/>
      <c r="G2455" s="45"/>
      <c r="H2455" s="196"/>
      <c r="I2455" s="196"/>
      <c r="J2455" s="196"/>
      <c r="K2455" s="196"/>
      <c r="L2455"/>
      <c r="M2455" s="44"/>
      <c r="N2455" s="1"/>
      <c r="O2455"/>
      <c r="P2455"/>
      <c r="Q2455" s="44"/>
      <c r="R2455" s="1"/>
      <c r="S2455"/>
      <c r="T2455"/>
    </row>
    <row r="2456" spans="1:20" ht="14.4" x14ac:dyDescent="0.3">
      <c r="A2456"/>
      <c r="B2456" s="1"/>
      <c r="C2456"/>
      <c r="D2456"/>
      <c r="E2456"/>
      <c r="F2456"/>
      <c r="G2456" s="45"/>
      <c r="H2456" s="196"/>
      <c r="I2456" s="196"/>
      <c r="J2456" s="196"/>
      <c r="K2456" s="196"/>
      <c r="L2456"/>
      <c r="M2456" s="44"/>
      <c r="N2456" s="1"/>
      <c r="O2456"/>
      <c r="P2456"/>
      <c r="Q2456" s="44"/>
      <c r="R2456" s="1"/>
      <c r="S2456"/>
      <c r="T2456"/>
    </row>
    <row r="2457" spans="1:20" ht="14.4" x14ac:dyDescent="0.3">
      <c r="A2457"/>
      <c r="B2457" s="1"/>
      <c r="C2457"/>
      <c r="D2457"/>
      <c r="E2457"/>
      <c r="F2457"/>
      <c r="G2457" s="45"/>
      <c r="H2457" s="196"/>
      <c r="I2457" s="196"/>
      <c r="J2457" s="196"/>
      <c r="K2457" s="196"/>
      <c r="L2457"/>
      <c r="M2457" s="44"/>
      <c r="N2457" s="1"/>
      <c r="O2457"/>
      <c r="P2457"/>
      <c r="Q2457" s="44"/>
      <c r="R2457" s="1"/>
      <c r="S2457"/>
      <c r="T2457"/>
    </row>
    <row r="2458" spans="1:20" ht="14.4" x14ac:dyDescent="0.3">
      <c r="A2458"/>
      <c r="B2458" s="1"/>
      <c r="C2458"/>
      <c r="D2458"/>
      <c r="E2458"/>
      <c r="F2458"/>
      <c r="G2458" s="45"/>
      <c r="H2458" s="196"/>
      <c r="I2458" s="196"/>
      <c r="J2458" s="196"/>
      <c r="K2458" s="196"/>
      <c r="L2458"/>
      <c r="M2458" s="44"/>
      <c r="N2458" s="1"/>
      <c r="O2458"/>
      <c r="P2458"/>
      <c r="Q2458" s="44"/>
      <c r="R2458" s="1"/>
      <c r="S2458"/>
      <c r="T2458"/>
    </row>
    <row r="2459" spans="1:20" ht="14.4" x14ac:dyDescent="0.3">
      <c r="A2459"/>
      <c r="B2459" s="1"/>
      <c r="C2459"/>
      <c r="D2459"/>
      <c r="E2459"/>
      <c r="F2459"/>
      <c r="G2459" s="45"/>
      <c r="H2459" s="196"/>
      <c r="I2459" s="196"/>
      <c r="J2459" s="196"/>
      <c r="K2459" s="196"/>
      <c r="L2459"/>
      <c r="M2459" s="44"/>
      <c r="N2459" s="1"/>
      <c r="O2459"/>
      <c r="P2459"/>
      <c r="Q2459" s="44"/>
      <c r="R2459" s="1"/>
      <c r="S2459"/>
      <c r="T2459"/>
    </row>
    <row r="2460" spans="1:20" ht="14.4" x14ac:dyDescent="0.3">
      <c r="A2460"/>
      <c r="B2460" s="1"/>
      <c r="C2460"/>
      <c r="D2460"/>
      <c r="E2460"/>
      <c r="F2460"/>
      <c r="G2460" s="45"/>
      <c r="H2460" s="196"/>
      <c r="I2460" s="196"/>
      <c r="J2460" s="196"/>
      <c r="K2460" s="196"/>
      <c r="L2460"/>
      <c r="M2460" s="44"/>
      <c r="N2460" s="1"/>
      <c r="O2460"/>
      <c r="P2460"/>
      <c r="Q2460" s="44"/>
      <c r="R2460" s="1"/>
      <c r="S2460"/>
      <c r="T2460"/>
    </row>
    <row r="2461" spans="1:20" ht="14.4" x14ac:dyDescent="0.3">
      <c r="A2461"/>
      <c r="B2461" s="1"/>
      <c r="C2461"/>
      <c r="D2461"/>
      <c r="E2461"/>
      <c r="F2461"/>
      <c r="G2461" s="45"/>
      <c r="H2461" s="196"/>
      <c r="I2461" s="196"/>
      <c r="J2461" s="196"/>
      <c r="K2461" s="196"/>
      <c r="L2461"/>
      <c r="M2461" s="44"/>
      <c r="N2461" s="1"/>
      <c r="O2461"/>
      <c r="P2461"/>
      <c r="Q2461" s="44"/>
      <c r="R2461" s="1"/>
      <c r="S2461"/>
      <c r="T2461"/>
    </row>
    <row r="2462" spans="1:20" ht="14.4" x14ac:dyDescent="0.3">
      <c r="A2462"/>
      <c r="B2462" s="1"/>
      <c r="C2462"/>
      <c r="D2462"/>
      <c r="E2462"/>
      <c r="F2462"/>
      <c r="G2462" s="45"/>
      <c r="H2462" s="196"/>
      <c r="I2462" s="196"/>
      <c r="J2462" s="196"/>
      <c r="K2462" s="196"/>
      <c r="L2462"/>
      <c r="M2462" s="44"/>
      <c r="N2462" s="1"/>
      <c r="O2462"/>
      <c r="P2462"/>
      <c r="Q2462" s="44"/>
      <c r="R2462" s="1"/>
      <c r="S2462"/>
      <c r="T2462"/>
    </row>
    <row r="2463" spans="1:20" ht="14.4" x14ac:dyDescent="0.3">
      <c r="A2463"/>
      <c r="B2463" s="1"/>
      <c r="C2463"/>
      <c r="D2463"/>
      <c r="E2463"/>
      <c r="F2463"/>
      <c r="G2463" s="45"/>
      <c r="H2463" s="196"/>
      <c r="I2463" s="196"/>
      <c r="J2463" s="196"/>
      <c r="K2463" s="196"/>
      <c r="L2463"/>
      <c r="M2463" s="44"/>
      <c r="N2463" s="1"/>
      <c r="O2463"/>
      <c r="P2463"/>
      <c r="Q2463" s="44"/>
      <c r="R2463" s="1"/>
      <c r="S2463"/>
      <c r="T2463"/>
    </row>
    <row r="2464" spans="1:20" ht="14.4" x14ac:dyDescent="0.3">
      <c r="A2464"/>
      <c r="B2464" s="1"/>
      <c r="C2464"/>
      <c r="D2464"/>
      <c r="E2464"/>
      <c r="F2464"/>
      <c r="G2464" s="45"/>
      <c r="H2464" s="196"/>
      <c r="I2464" s="196"/>
      <c r="J2464" s="196"/>
      <c r="K2464" s="196"/>
      <c r="L2464"/>
      <c r="M2464" s="44"/>
      <c r="N2464" s="1"/>
      <c r="O2464"/>
      <c r="P2464"/>
      <c r="Q2464" s="44"/>
      <c r="R2464" s="1"/>
      <c r="S2464"/>
      <c r="T2464"/>
    </row>
    <row r="2465" spans="1:20" ht="14.4" x14ac:dyDescent="0.3">
      <c r="A2465"/>
      <c r="B2465" s="1"/>
      <c r="C2465"/>
      <c r="D2465"/>
      <c r="E2465"/>
      <c r="F2465"/>
      <c r="G2465" s="45"/>
      <c r="H2465" s="196"/>
      <c r="I2465" s="196"/>
      <c r="J2465" s="196"/>
      <c r="K2465" s="196"/>
      <c r="L2465"/>
      <c r="M2465" s="44"/>
      <c r="N2465" s="1"/>
      <c r="O2465"/>
      <c r="P2465"/>
      <c r="Q2465" s="44"/>
      <c r="R2465" s="1"/>
      <c r="S2465"/>
      <c r="T2465"/>
    </row>
    <row r="2466" spans="1:20" ht="14.4" x14ac:dyDescent="0.3">
      <c r="A2466"/>
      <c r="B2466" s="1"/>
      <c r="C2466"/>
      <c r="D2466"/>
      <c r="E2466"/>
      <c r="F2466"/>
      <c r="G2466" s="45"/>
      <c r="H2466" s="196"/>
      <c r="I2466" s="196"/>
      <c r="J2466" s="196"/>
      <c r="K2466" s="196"/>
      <c r="L2466"/>
      <c r="M2466" s="44"/>
      <c r="N2466" s="1"/>
      <c r="O2466"/>
      <c r="P2466"/>
      <c r="Q2466" s="44"/>
      <c r="R2466" s="1"/>
      <c r="S2466"/>
      <c r="T2466"/>
    </row>
    <row r="2467" spans="1:20" ht="14.4" x14ac:dyDescent="0.3">
      <c r="A2467"/>
      <c r="B2467" s="1"/>
      <c r="C2467"/>
      <c r="D2467"/>
      <c r="E2467"/>
      <c r="F2467"/>
      <c r="G2467" s="45"/>
      <c r="H2467" s="196"/>
      <c r="I2467" s="196"/>
      <c r="J2467" s="196"/>
      <c r="K2467" s="196"/>
      <c r="L2467"/>
      <c r="M2467" s="44"/>
      <c r="N2467" s="1"/>
      <c r="O2467"/>
      <c r="P2467"/>
      <c r="Q2467" s="44"/>
      <c r="R2467" s="1"/>
      <c r="S2467"/>
      <c r="T2467"/>
    </row>
    <row r="2468" spans="1:20" ht="14.4" x14ac:dyDescent="0.3">
      <c r="A2468"/>
      <c r="B2468" s="1"/>
      <c r="C2468"/>
      <c r="D2468"/>
      <c r="E2468"/>
      <c r="F2468"/>
      <c r="G2468" s="45"/>
      <c r="H2468" s="196"/>
      <c r="I2468" s="196"/>
      <c r="J2468" s="196"/>
      <c r="K2468" s="196"/>
      <c r="L2468"/>
      <c r="M2468" s="44"/>
      <c r="N2468" s="1"/>
      <c r="O2468"/>
      <c r="P2468"/>
      <c r="Q2468" s="44"/>
      <c r="R2468" s="1"/>
      <c r="S2468"/>
      <c r="T2468"/>
    </row>
    <row r="2469" spans="1:20" ht="14.4" x14ac:dyDescent="0.3">
      <c r="A2469"/>
      <c r="B2469" s="1"/>
      <c r="C2469"/>
      <c r="D2469"/>
      <c r="E2469"/>
      <c r="F2469"/>
      <c r="G2469" s="45"/>
      <c r="H2469" s="196"/>
      <c r="I2469" s="196"/>
      <c r="J2469" s="196"/>
      <c r="K2469" s="196"/>
      <c r="L2469"/>
      <c r="M2469" s="44"/>
      <c r="N2469" s="1"/>
      <c r="O2469"/>
      <c r="P2469"/>
      <c r="Q2469" s="44"/>
      <c r="R2469" s="1"/>
      <c r="S2469"/>
      <c r="T2469"/>
    </row>
    <row r="2470" spans="1:20" ht="14.4" x14ac:dyDescent="0.3">
      <c r="A2470"/>
      <c r="B2470" s="1"/>
      <c r="C2470"/>
      <c r="D2470"/>
      <c r="E2470"/>
      <c r="F2470"/>
      <c r="G2470" s="45"/>
      <c r="H2470" s="196"/>
      <c r="I2470" s="196"/>
      <c r="J2470" s="196"/>
      <c r="K2470" s="196"/>
      <c r="L2470"/>
      <c r="M2470" s="44"/>
      <c r="N2470" s="1"/>
      <c r="O2470"/>
      <c r="P2470"/>
      <c r="Q2470" s="44"/>
      <c r="R2470" s="1"/>
      <c r="S2470"/>
      <c r="T2470"/>
    </row>
    <row r="2471" spans="1:20" ht="14.4" x14ac:dyDescent="0.3">
      <c r="A2471"/>
      <c r="B2471" s="1"/>
      <c r="C2471"/>
      <c r="D2471"/>
      <c r="E2471"/>
      <c r="F2471"/>
      <c r="G2471" s="45"/>
      <c r="H2471" s="196"/>
      <c r="I2471" s="196"/>
      <c r="J2471" s="196"/>
      <c r="K2471" s="196"/>
      <c r="L2471"/>
      <c r="M2471" s="44"/>
      <c r="N2471" s="1"/>
      <c r="O2471"/>
      <c r="P2471"/>
      <c r="Q2471" s="44"/>
      <c r="R2471" s="1"/>
      <c r="S2471"/>
      <c r="T2471"/>
    </row>
    <row r="2472" spans="1:20" ht="14.4" x14ac:dyDescent="0.3">
      <c r="A2472"/>
      <c r="B2472" s="1"/>
      <c r="C2472"/>
      <c r="D2472"/>
      <c r="E2472"/>
      <c r="F2472"/>
      <c r="G2472" s="45"/>
      <c r="H2472" s="196"/>
      <c r="I2472" s="196"/>
      <c r="J2472" s="196"/>
      <c r="K2472" s="196"/>
      <c r="L2472"/>
      <c r="M2472" s="44"/>
      <c r="N2472" s="1"/>
      <c r="O2472"/>
      <c r="P2472"/>
      <c r="Q2472" s="44"/>
      <c r="R2472" s="1"/>
      <c r="S2472"/>
      <c r="T2472"/>
    </row>
    <row r="2473" spans="1:20" ht="14.4" x14ac:dyDescent="0.3">
      <c r="A2473"/>
      <c r="B2473" s="1"/>
      <c r="C2473"/>
      <c r="D2473"/>
      <c r="E2473"/>
      <c r="F2473"/>
      <c r="G2473" s="45"/>
      <c r="H2473" s="196"/>
      <c r="I2473" s="196"/>
      <c r="J2473" s="196"/>
      <c r="K2473" s="196"/>
      <c r="L2473"/>
      <c r="M2473" s="44"/>
      <c r="N2473" s="1"/>
      <c r="O2473"/>
      <c r="P2473"/>
      <c r="Q2473" s="44"/>
      <c r="R2473" s="1"/>
      <c r="S2473"/>
      <c r="T2473"/>
    </row>
    <row r="2474" spans="1:20" ht="14.4" x14ac:dyDescent="0.3">
      <c r="A2474"/>
      <c r="B2474" s="1"/>
      <c r="C2474"/>
      <c r="D2474"/>
      <c r="E2474"/>
      <c r="F2474"/>
      <c r="G2474" s="45"/>
      <c r="H2474" s="196"/>
      <c r="I2474" s="196"/>
      <c r="J2474" s="196"/>
      <c r="K2474" s="196"/>
      <c r="L2474"/>
      <c r="M2474" s="44"/>
      <c r="N2474" s="1"/>
      <c r="O2474"/>
      <c r="P2474"/>
      <c r="Q2474" s="44"/>
      <c r="R2474" s="1"/>
      <c r="S2474"/>
      <c r="T2474"/>
    </row>
    <row r="2475" spans="1:20" ht="14.4" x14ac:dyDescent="0.3">
      <c r="A2475"/>
      <c r="B2475" s="1"/>
      <c r="C2475"/>
      <c r="D2475"/>
      <c r="E2475"/>
      <c r="F2475"/>
      <c r="G2475" s="45"/>
      <c r="H2475" s="196"/>
      <c r="I2475" s="196"/>
      <c r="J2475" s="196"/>
      <c r="K2475" s="196"/>
      <c r="L2475"/>
      <c r="M2475" s="44"/>
      <c r="N2475" s="1"/>
      <c r="O2475"/>
      <c r="P2475"/>
      <c r="Q2475" s="44"/>
      <c r="R2475" s="1"/>
      <c r="S2475"/>
      <c r="T2475"/>
    </row>
    <row r="2476" spans="1:20" ht="14.4" x14ac:dyDescent="0.3">
      <c r="A2476"/>
      <c r="B2476" s="1"/>
      <c r="C2476"/>
      <c r="D2476"/>
      <c r="E2476"/>
      <c r="F2476"/>
      <c r="G2476" s="45"/>
      <c r="H2476" s="196"/>
      <c r="I2476" s="196"/>
      <c r="J2476" s="196"/>
      <c r="K2476" s="196"/>
      <c r="L2476"/>
      <c r="M2476" s="44"/>
      <c r="N2476" s="1"/>
      <c r="O2476"/>
      <c r="P2476"/>
      <c r="Q2476" s="44"/>
      <c r="R2476" s="1"/>
      <c r="S2476"/>
      <c r="T2476"/>
    </row>
    <row r="2477" spans="1:20" ht="14.4" x14ac:dyDescent="0.3">
      <c r="A2477"/>
      <c r="B2477" s="1"/>
      <c r="C2477"/>
      <c r="D2477"/>
      <c r="E2477"/>
      <c r="F2477"/>
      <c r="G2477" s="45"/>
      <c r="H2477" s="196"/>
      <c r="I2477" s="196"/>
      <c r="J2477" s="196"/>
      <c r="K2477" s="196"/>
      <c r="L2477"/>
      <c r="M2477" s="44"/>
      <c r="N2477" s="1"/>
      <c r="O2477"/>
      <c r="P2477"/>
      <c r="Q2477" s="44"/>
      <c r="R2477" s="1"/>
      <c r="S2477"/>
      <c r="T2477"/>
    </row>
    <row r="2478" spans="1:20" ht="14.4" x14ac:dyDescent="0.3">
      <c r="A2478"/>
      <c r="B2478" s="1"/>
      <c r="C2478"/>
      <c r="D2478"/>
      <c r="E2478"/>
      <c r="F2478"/>
      <c r="G2478" s="45"/>
      <c r="H2478" s="196"/>
      <c r="I2478" s="196"/>
      <c r="J2478" s="196"/>
      <c r="K2478" s="196"/>
      <c r="L2478"/>
      <c r="M2478" s="44"/>
      <c r="N2478" s="1"/>
      <c r="O2478"/>
      <c r="P2478"/>
      <c r="Q2478" s="44"/>
      <c r="R2478" s="1"/>
      <c r="S2478"/>
      <c r="T2478"/>
    </row>
    <row r="2479" spans="1:20" ht="14.4" x14ac:dyDescent="0.3">
      <c r="A2479"/>
      <c r="B2479" s="1"/>
      <c r="C2479"/>
      <c r="D2479"/>
      <c r="E2479"/>
      <c r="F2479"/>
      <c r="G2479" s="45"/>
      <c r="H2479" s="196"/>
      <c r="I2479" s="196"/>
      <c r="J2479" s="196"/>
      <c r="K2479" s="196"/>
      <c r="L2479"/>
      <c r="M2479" s="44"/>
      <c r="N2479" s="1"/>
      <c r="O2479"/>
      <c r="P2479"/>
      <c r="Q2479" s="44"/>
      <c r="R2479" s="1"/>
      <c r="S2479"/>
      <c r="T2479"/>
    </row>
    <row r="2480" spans="1:20" ht="14.4" x14ac:dyDescent="0.3">
      <c r="A2480"/>
      <c r="B2480" s="1"/>
      <c r="C2480"/>
      <c r="D2480"/>
      <c r="E2480"/>
      <c r="F2480"/>
      <c r="G2480" s="45"/>
      <c r="H2480" s="196"/>
      <c r="I2480" s="196"/>
      <c r="J2480" s="196"/>
      <c r="K2480" s="196"/>
      <c r="L2480"/>
      <c r="M2480" s="44"/>
      <c r="N2480" s="1"/>
      <c r="O2480"/>
      <c r="P2480"/>
      <c r="Q2480" s="44"/>
      <c r="R2480" s="1"/>
      <c r="S2480"/>
      <c r="T2480"/>
    </row>
    <row r="2481" spans="1:20" ht="14.4" x14ac:dyDescent="0.3">
      <c r="A2481"/>
      <c r="B2481" s="1"/>
      <c r="C2481"/>
      <c r="D2481"/>
      <c r="E2481"/>
      <c r="F2481"/>
      <c r="G2481" s="45"/>
      <c r="H2481" s="196"/>
      <c r="I2481" s="196"/>
      <c r="J2481" s="196"/>
      <c r="K2481" s="196"/>
      <c r="L2481"/>
      <c r="M2481" s="44"/>
      <c r="N2481" s="1"/>
      <c r="O2481"/>
      <c r="P2481"/>
      <c r="Q2481" s="44"/>
      <c r="R2481" s="1"/>
      <c r="S2481"/>
      <c r="T2481"/>
    </row>
    <row r="2482" spans="1:20" ht="14.4" x14ac:dyDescent="0.3">
      <c r="A2482"/>
      <c r="B2482" s="1"/>
      <c r="C2482"/>
      <c r="D2482"/>
      <c r="E2482"/>
      <c r="F2482"/>
      <c r="G2482" s="45"/>
      <c r="H2482" s="196"/>
      <c r="I2482" s="196"/>
      <c r="J2482" s="196"/>
      <c r="K2482" s="196"/>
      <c r="L2482"/>
      <c r="M2482" s="44"/>
      <c r="N2482" s="1"/>
      <c r="O2482"/>
      <c r="P2482"/>
      <c r="Q2482" s="44"/>
      <c r="R2482" s="1"/>
      <c r="S2482"/>
      <c r="T2482"/>
    </row>
    <row r="2483" spans="1:20" ht="14.4" x14ac:dyDescent="0.3">
      <c r="A2483"/>
      <c r="B2483" s="1"/>
      <c r="C2483"/>
      <c r="D2483"/>
      <c r="E2483"/>
      <c r="F2483"/>
      <c r="G2483" s="45"/>
      <c r="H2483" s="196"/>
      <c r="I2483" s="196"/>
      <c r="J2483" s="196"/>
      <c r="K2483" s="196"/>
      <c r="L2483"/>
      <c r="M2483" s="44"/>
      <c r="N2483" s="1"/>
      <c r="O2483"/>
      <c r="P2483"/>
      <c r="Q2483" s="44"/>
      <c r="R2483" s="1"/>
      <c r="S2483"/>
      <c r="T2483"/>
    </row>
    <row r="2484" spans="1:20" ht="14.4" x14ac:dyDescent="0.3">
      <c r="A2484"/>
      <c r="B2484" s="1"/>
      <c r="C2484"/>
      <c r="D2484"/>
      <c r="E2484"/>
      <c r="F2484"/>
      <c r="G2484" s="45"/>
      <c r="H2484" s="196"/>
      <c r="I2484" s="196"/>
      <c r="J2484" s="196"/>
      <c r="K2484" s="196"/>
      <c r="L2484"/>
      <c r="M2484" s="44"/>
      <c r="N2484" s="1"/>
      <c r="O2484"/>
      <c r="P2484"/>
      <c r="Q2484" s="44"/>
      <c r="R2484" s="1"/>
      <c r="S2484"/>
      <c r="T2484"/>
    </row>
    <row r="2485" spans="1:20" ht="14.4" x14ac:dyDescent="0.3">
      <c r="A2485"/>
      <c r="B2485" s="1"/>
      <c r="C2485"/>
      <c r="D2485"/>
      <c r="E2485"/>
      <c r="F2485"/>
      <c r="G2485" s="45"/>
      <c r="H2485" s="196"/>
      <c r="I2485" s="196"/>
      <c r="J2485" s="196"/>
      <c r="K2485" s="196"/>
      <c r="L2485"/>
      <c r="M2485" s="44"/>
      <c r="N2485" s="1"/>
      <c r="O2485"/>
      <c r="P2485"/>
      <c r="Q2485" s="44"/>
      <c r="R2485" s="1"/>
      <c r="S2485"/>
      <c r="T2485"/>
    </row>
    <row r="2486" spans="1:20" ht="14.4" x14ac:dyDescent="0.3">
      <c r="A2486"/>
      <c r="B2486" s="1"/>
      <c r="C2486"/>
      <c r="D2486"/>
      <c r="E2486"/>
      <c r="F2486"/>
      <c r="G2486" s="45"/>
      <c r="H2486" s="196"/>
      <c r="I2486" s="196"/>
      <c r="J2486" s="196"/>
      <c r="K2486" s="196"/>
      <c r="L2486"/>
      <c r="M2486" s="44"/>
      <c r="N2486" s="1"/>
      <c r="O2486"/>
      <c r="P2486"/>
      <c r="Q2486" s="44"/>
      <c r="R2486" s="1"/>
      <c r="S2486"/>
      <c r="T2486"/>
    </row>
    <row r="2487" spans="1:20" ht="14.4" x14ac:dyDescent="0.3">
      <c r="A2487"/>
      <c r="B2487" s="1"/>
      <c r="C2487"/>
      <c r="D2487"/>
      <c r="E2487"/>
      <c r="F2487"/>
      <c r="G2487" s="45"/>
      <c r="H2487" s="196"/>
      <c r="I2487" s="196"/>
      <c r="J2487" s="196"/>
      <c r="K2487" s="196"/>
      <c r="L2487"/>
      <c r="M2487" s="44"/>
      <c r="N2487" s="1"/>
      <c r="O2487"/>
      <c r="P2487"/>
      <c r="Q2487" s="44"/>
      <c r="R2487" s="1"/>
      <c r="S2487"/>
      <c r="T2487"/>
    </row>
    <row r="2488" spans="1:20" ht="14.4" x14ac:dyDescent="0.3">
      <c r="A2488"/>
      <c r="B2488" s="1"/>
      <c r="C2488"/>
      <c r="D2488"/>
      <c r="E2488"/>
      <c r="F2488"/>
      <c r="G2488" s="45"/>
      <c r="H2488" s="196"/>
      <c r="I2488" s="196"/>
      <c r="J2488" s="196"/>
      <c r="K2488" s="196"/>
      <c r="L2488"/>
      <c r="M2488" s="44"/>
      <c r="N2488" s="1"/>
      <c r="O2488"/>
      <c r="P2488"/>
      <c r="Q2488" s="44"/>
      <c r="R2488" s="1"/>
      <c r="S2488"/>
      <c r="T2488"/>
    </row>
    <row r="2489" spans="1:20" ht="14.4" x14ac:dyDescent="0.3">
      <c r="A2489"/>
      <c r="B2489" s="1"/>
      <c r="C2489"/>
      <c r="D2489"/>
      <c r="E2489"/>
      <c r="F2489"/>
      <c r="G2489" s="45"/>
      <c r="H2489" s="196"/>
      <c r="I2489" s="196"/>
      <c r="J2489" s="196"/>
      <c r="K2489" s="196"/>
      <c r="L2489"/>
      <c r="M2489" s="44"/>
      <c r="N2489" s="1"/>
      <c r="O2489"/>
      <c r="P2489"/>
      <c r="Q2489" s="44"/>
      <c r="R2489" s="1"/>
      <c r="S2489"/>
      <c r="T2489"/>
    </row>
    <row r="2490" spans="1:20" ht="14.4" x14ac:dyDescent="0.3">
      <c r="A2490"/>
      <c r="B2490" s="1"/>
      <c r="C2490"/>
      <c r="D2490"/>
      <c r="E2490"/>
      <c r="F2490"/>
      <c r="G2490" s="45"/>
      <c r="H2490" s="196"/>
      <c r="I2490" s="196"/>
      <c r="J2490" s="196"/>
      <c r="K2490" s="196"/>
      <c r="L2490"/>
      <c r="M2490" s="44"/>
      <c r="N2490" s="1"/>
      <c r="O2490"/>
      <c r="P2490"/>
      <c r="Q2490" s="44"/>
      <c r="R2490" s="1"/>
      <c r="S2490"/>
      <c r="T2490"/>
    </row>
    <row r="2491" spans="1:20" ht="14.4" x14ac:dyDescent="0.3">
      <c r="A2491"/>
      <c r="B2491" s="1"/>
      <c r="C2491"/>
      <c r="D2491"/>
      <c r="E2491"/>
      <c r="F2491"/>
      <c r="G2491" s="45"/>
      <c r="H2491" s="196"/>
      <c r="I2491" s="196"/>
      <c r="J2491" s="196"/>
      <c r="K2491" s="196"/>
      <c r="L2491"/>
      <c r="M2491" s="44"/>
      <c r="N2491" s="1"/>
      <c r="O2491"/>
      <c r="P2491"/>
      <c r="Q2491" s="44"/>
      <c r="R2491" s="1"/>
      <c r="S2491"/>
      <c r="T2491"/>
    </row>
    <row r="2492" spans="1:20" ht="14.4" x14ac:dyDescent="0.3">
      <c r="A2492"/>
      <c r="B2492" s="1"/>
      <c r="C2492"/>
      <c r="D2492"/>
      <c r="E2492"/>
      <c r="F2492"/>
      <c r="G2492" s="45"/>
      <c r="H2492" s="196"/>
      <c r="I2492" s="196"/>
      <c r="J2492" s="196"/>
      <c r="K2492" s="196"/>
      <c r="L2492"/>
      <c r="M2492" s="44"/>
      <c r="N2492" s="1"/>
      <c r="O2492"/>
      <c r="P2492"/>
      <c r="Q2492" s="44"/>
      <c r="R2492" s="1"/>
      <c r="S2492"/>
      <c r="T2492"/>
    </row>
    <row r="2493" spans="1:20" ht="14.4" x14ac:dyDescent="0.3">
      <c r="A2493"/>
      <c r="B2493" s="1"/>
      <c r="C2493"/>
      <c r="D2493"/>
      <c r="E2493"/>
      <c r="F2493"/>
      <c r="G2493" s="45"/>
      <c r="H2493" s="196"/>
      <c r="I2493" s="196"/>
      <c r="J2493" s="196"/>
      <c r="K2493" s="196"/>
      <c r="L2493"/>
      <c r="M2493" s="44"/>
      <c r="N2493" s="1"/>
      <c r="O2493"/>
      <c r="P2493"/>
      <c r="Q2493" s="44"/>
      <c r="R2493" s="1"/>
      <c r="S2493"/>
      <c r="T2493"/>
    </row>
    <row r="2494" spans="1:20" ht="14.4" x14ac:dyDescent="0.3">
      <c r="A2494"/>
      <c r="B2494" s="1"/>
      <c r="C2494"/>
      <c r="D2494"/>
      <c r="E2494"/>
      <c r="F2494"/>
      <c r="G2494" s="45"/>
      <c r="H2494" s="196"/>
      <c r="I2494" s="196"/>
      <c r="J2494" s="196"/>
      <c r="K2494" s="196"/>
      <c r="L2494"/>
      <c r="M2494" s="44"/>
      <c r="N2494" s="1"/>
      <c r="O2494"/>
      <c r="P2494"/>
      <c r="Q2494" s="44"/>
      <c r="R2494" s="1"/>
      <c r="S2494"/>
      <c r="T2494"/>
    </row>
    <row r="2495" spans="1:20" ht="14.4" x14ac:dyDescent="0.3">
      <c r="A2495"/>
      <c r="B2495" s="1"/>
      <c r="C2495"/>
      <c r="D2495"/>
      <c r="E2495"/>
      <c r="F2495"/>
      <c r="G2495" s="45"/>
      <c r="H2495" s="196"/>
      <c r="I2495" s="196"/>
      <c r="J2495" s="196"/>
      <c r="K2495" s="196"/>
      <c r="L2495"/>
      <c r="M2495" s="44"/>
      <c r="N2495" s="1"/>
      <c r="O2495"/>
      <c r="P2495"/>
      <c r="Q2495" s="44"/>
      <c r="R2495" s="1"/>
      <c r="S2495"/>
      <c r="T2495"/>
    </row>
    <row r="2496" spans="1:20" ht="14.4" x14ac:dyDescent="0.3">
      <c r="A2496"/>
      <c r="B2496" s="1"/>
      <c r="C2496"/>
      <c r="D2496"/>
      <c r="E2496"/>
      <c r="F2496"/>
      <c r="G2496" s="45"/>
      <c r="H2496" s="196"/>
      <c r="I2496" s="196"/>
      <c r="J2496" s="196"/>
      <c r="K2496" s="196"/>
      <c r="L2496"/>
      <c r="M2496" s="44"/>
      <c r="N2496" s="1"/>
      <c r="O2496"/>
      <c r="P2496"/>
      <c r="Q2496" s="44"/>
      <c r="R2496" s="1"/>
      <c r="S2496"/>
      <c r="T2496"/>
    </row>
    <row r="2497" spans="1:20" ht="14.4" x14ac:dyDescent="0.3">
      <c r="A2497"/>
      <c r="B2497" s="1"/>
      <c r="C2497"/>
      <c r="D2497"/>
      <c r="E2497"/>
      <c r="F2497"/>
      <c r="G2497" s="45"/>
      <c r="H2497" s="196"/>
      <c r="I2497" s="196"/>
      <c r="J2497" s="196"/>
      <c r="K2497" s="196"/>
      <c r="L2497"/>
      <c r="M2497" s="44"/>
      <c r="N2497" s="1"/>
      <c r="O2497"/>
      <c r="P2497"/>
      <c r="Q2497" s="44"/>
      <c r="R2497" s="1"/>
      <c r="S2497"/>
      <c r="T2497"/>
    </row>
    <row r="2498" spans="1:20" ht="14.4" x14ac:dyDescent="0.3">
      <c r="A2498"/>
      <c r="B2498" s="1"/>
      <c r="C2498"/>
      <c r="D2498"/>
      <c r="E2498"/>
      <c r="F2498"/>
      <c r="G2498" s="45"/>
      <c r="H2498" s="196"/>
      <c r="I2498" s="196"/>
      <c r="J2498" s="196"/>
      <c r="K2498" s="196"/>
      <c r="L2498"/>
      <c r="M2498" s="44"/>
      <c r="N2498" s="1"/>
      <c r="O2498"/>
      <c r="P2498"/>
      <c r="Q2498" s="44"/>
      <c r="R2498" s="1"/>
      <c r="S2498"/>
      <c r="T2498"/>
    </row>
    <row r="2499" spans="1:20" ht="14.4" x14ac:dyDescent="0.3">
      <c r="A2499"/>
      <c r="B2499" s="1"/>
      <c r="C2499"/>
      <c r="D2499"/>
      <c r="E2499"/>
      <c r="F2499"/>
      <c r="G2499" s="45"/>
      <c r="H2499" s="196"/>
      <c r="I2499" s="196"/>
      <c r="J2499" s="196"/>
      <c r="K2499" s="196"/>
      <c r="L2499"/>
      <c r="M2499" s="44"/>
      <c r="N2499" s="1"/>
      <c r="O2499"/>
      <c r="P2499"/>
      <c r="Q2499" s="44"/>
      <c r="R2499" s="1"/>
      <c r="S2499"/>
      <c r="T2499"/>
    </row>
    <row r="2500" spans="1:20" ht="14.4" x14ac:dyDescent="0.3">
      <c r="A2500"/>
      <c r="B2500" s="1"/>
      <c r="C2500"/>
      <c r="D2500"/>
      <c r="E2500"/>
      <c r="F2500"/>
      <c r="G2500" s="45"/>
      <c r="H2500" s="196"/>
      <c r="I2500" s="196"/>
      <c r="J2500" s="196"/>
      <c r="K2500" s="196"/>
      <c r="L2500"/>
      <c r="M2500" s="44"/>
      <c r="N2500" s="1"/>
      <c r="O2500"/>
      <c r="P2500"/>
      <c r="Q2500" s="44"/>
      <c r="R2500" s="1"/>
      <c r="S2500"/>
      <c r="T2500"/>
    </row>
    <row r="2501" spans="1:20" ht="14.4" x14ac:dyDescent="0.3">
      <c r="A2501"/>
      <c r="B2501" s="1"/>
      <c r="C2501"/>
      <c r="D2501"/>
      <c r="E2501"/>
      <c r="F2501"/>
      <c r="G2501" s="45"/>
      <c r="H2501" s="196"/>
      <c r="I2501" s="196"/>
      <c r="J2501" s="196"/>
      <c r="K2501" s="196"/>
      <c r="L2501"/>
      <c r="M2501" s="44"/>
      <c r="N2501" s="1"/>
      <c r="O2501"/>
      <c r="P2501"/>
      <c r="Q2501" s="44"/>
      <c r="R2501" s="1"/>
      <c r="S2501"/>
      <c r="T2501"/>
    </row>
    <row r="2502" spans="1:20" ht="14.4" x14ac:dyDescent="0.3">
      <c r="A2502"/>
      <c r="B2502" s="1"/>
      <c r="C2502"/>
      <c r="D2502"/>
      <c r="E2502"/>
      <c r="F2502"/>
      <c r="G2502" s="45"/>
      <c r="H2502" s="196"/>
      <c r="I2502" s="196"/>
      <c r="J2502" s="196"/>
      <c r="K2502" s="196"/>
      <c r="L2502"/>
      <c r="M2502" s="44"/>
      <c r="N2502" s="1"/>
      <c r="O2502"/>
      <c r="P2502"/>
      <c r="Q2502" s="44"/>
      <c r="R2502" s="1"/>
      <c r="S2502"/>
      <c r="T2502"/>
    </row>
    <row r="2503" spans="1:20" ht="14.4" x14ac:dyDescent="0.3">
      <c r="A2503"/>
      <c r="B2503" s="1"/>
      <c r="C2503"/>
      <c r="D2503"/>
      <c r="E2503"/>
      <c r="F2503"/>
      <c r="G2503" s="45"/>
      <c r="H2503" s="196"/>
      <c r="I2503" s="196"/>
      <c r="J2503" s="196"/>
      <c r="K2503" s="196"/>
      <c r="L2503"/>
      <c r="M2503" s="44"/>
      <c r="N2503" s="1"/>
      <c r="O2503"/>
      <c r="P2503"/>
      <c r="Q2503" s="44"/>
      <c r="R2503" s="1"/>
      <c r="S2503"/>
      <c r="T2503"/>
    </row>
    <row r="2504" spans="1:20" ht="14.4" x14ac:dyDescent="0.3">
      <c r="A2504"/>
      <c r="B2504" s="1"/>
      <c r="C2504"/>
      <c r="D2504"/>
      <c r="E2504"/>
      <c r="F2504"/>
      <c r="G2504" s="45"/>
      <c r="H2504" s="196"/>
      <c r="I2504" s="196"/>
      <c r="J2504" s="196"/>
      <c r="K2504" s="196"/>
      <c r="L2504"/>
      <c r="M2504" s="44"/>
      <c r="N2504" s="1"/>
      <c r="O2504"/>
      <c r="P2504"/>
      <c r="Q2504" s="44"/>
      <c r="R2504" s="1"/>
      <c r="S2504"/>
      <c r="T2504"/>
    </row>
    <row r="2505" spans="1:20" ht="14.4" x14ac:dyDescent="0.3">
      <c r="A2505"/>
      <c r="B2505" s="1"/>
      <c r="C2505"/>
      <c r="D2505"/>
      <c r="E2505"/>
      <c r="F2505"/>
      <c r="G2505" s="45"/>
      <c r="H2505" s="196"/>
      <c r="I2505" s="196"/>
      <c r="J2505" s="196"/>
      <c r="K2505" s="196"/>
      <c r="L2505"/>
      <c r="M2505" s="44"/>
      <c r="N2505" s="1"/>
      <c r="O2505"/>
      <c r="P2505"/>
      <c r="Q2505" s="44"/>
      <c r="R2505" s="1"/>
      <c r="S2505"/>
      <c r="T2505"/>
    </row>
    <row r="2506" spans="1:20" ht="14.4" x14ac:dyDescent="0.3">
      <c r="A2506"/>
      <c r="B2506" s="1"/>
      <c r="C2506"/>
      <c r="D2506"/>
      <c r="E2506"/>
      <c r="F2506"/>
      <c r="G2506" s="45"/>
      <c r="H2506" s="196"/>
      <c r="I2506" s="196"/>
      <c r="J2506" s="196"/>
      <c r="K2506" s="196"/>
      <c r="L2506"/>
      <c r="M2506" s="44"/>
      <c r="N2506" s="1"/>
      <c r="O2506"/>
      <c r="P2506"/>
      <c r="Q2506" s="44"/>
      <c r="R2506" s="1"/>
      <c r="S2506"/>
      <c r="T2506"/>
    </row>
    <row r="2507" spans="1:20" ht="14.4" x14ac:dyDescent="0.3">
      <c r="A2507"/>
      <c r="B2507" s="1"/>
      <c r="C2507"/>
      <c r="D2507"/>
      <c r="E2507"/>
      <c r="F2507"/>
      <c r="G2507" s="45"/>
      <c r="H2507" s="196"/>
      <c r="I2507" s="196"/>
      <c r="J2507" s="196"/>
      <c r="K2507" s="196"/>
      <c r="L2507"/>
      <c r="M2507" s="44"/>
      <c r="N2507" s="1"/>
      <c r="O2507"/>
      <c r="P2507"/>
      <c r="Q2507" s="44"/>
      <c r="R2507" s="1"/>
      <c r="S2507"/>
      <c r="T2507"/>
    </row>
    <row r="2508" spans="1:20" ht="14.4" x14ac:dyDescent="0.3">
      <c r="A2508"/>
      <c r="B2508" s="1"/>
      <c r="C2508"/>
      <c r="D2508"/>
      <c r="E2508"/>
      <c r="F2508"/>
      <c r="G2508" s="45"/>
      <c r="H2508" s="196"/>
      <c r="I2508" s="196"/>
      <c r="J2508" s="196"/>
      <c r="K2508" s="196"/>
      <c r="L2508"/>
      <c r="M2508" s="44"/>
      <c r="N2508" s="1"/>
      <c r="O2508"/>
      <c r="P2508"/>
      <c r="Q2508" s="44"/>
      <c r="R2508" s="1"/>
      <c r="S2508"/>
      <c r="T2508"/>
    </row>
    <row r="2509" spans="1:20" ht="14.4" x14ac:dyDescent="0.3">
      <c r="A2509"/>
      <c r="B2509" s="1"/>
      <c r="C2509"/>
      <c r="D2509"/>
      <c r="E2509"/>
      <c r="F2509"/>
      <c r="G2509" s="45"/>
      <c r="H2509" s="196"/>
      <c r="I2509" s="196"/>
      <c r="J2509" s="196"/>
      <c r="K2509" s="196"/>
      <c r="L2509"/>
      <c r="M2509" s="44"/>
      <c r="N2509" s="1"/>
      <c r="O2509"/>
      <c r="P2509"/>
      <c r="Q2509" s="44"/>
      <c r="R2509" s="1"/>
      <c r="S2509"/>
      <c r="T2509"/>
    </row>
    <row r="2510" spans="1:20" ht="14.4" x14ac:dyDescent="0.3">
      <c r="A2510"/>
      <c r="B2510" s="1"/>
      <c r="C2510"/>
      <c r="D2510"/>
      <c r="E2510"/>
      <c r="F2510"/>
      <c r="G2510" s="45"/>
      <c r="H2510" s="196"/>
      <c r="I2510" s="196"/>
      <c r="J2510" s="196"/>
      <c r="K2510" s="196"/>
      <c r="L2510"/>
      <c r="M2510" s="44"/>
      <c r="N2510" s="1"/>
      <c r="O2510"/>
      <c r="P2510"/>
      <c r="Q2510" s="44"/>
      <c r="R2510" s="1"/>
      <c r="S2510"/>
      <c r="T2510"/>
    </row>
    <row r="2511" spans="1:20" ht="14.4" x14ac:dyDescent="0.3">
      <c r="A2511"/>
      <c r="B2511" s="1"/>
      <c r="C2511"/>
      <c r="D2511"/>
      <c r="E2511"/>
      <c r="F2511"/>
      <c r="G2511" s="45"/>
      <c r="H2511" s="196"/>
      <c r="I2511" s="196"/>
      <c r="J2511" s="196"/>
      <c r="K2511" s="196"/>
      <c r="L2511"/>
      <c r="M2511" s="44"/>
      <c r="N2511" s="1"/>
      <c r="O2511"/>
      <c r="P2511"/>
      <c r="Q2511" s="44"/>
      <c r="R2511" s="1"/>
      <c r="S2511"/>
      <c r="T2511"/>
    </row>
    <row r="2512" spans="1:20" ht="14.4" x14ac:dyDescent="0.3">
      <c r="A2512"/>
      <c r="B2512" s="1"/>
      <c r="C2512"/>
      <c r="D2512"/>
      <c r="E2512"/>
      <c r="F2512"/>
      <c r="G2512" s="45"/>
      <c r="H2512" s="196"/>
      <c r="I2512" s="196"/>
      <c r="J2512" s="196"/>
      <c r="K2512" s="196"/>
      <c r="L2512"/>
      <c r="M2512" s="44"/>
      <c r="N2512" s="1"/>
      <c r="O2512"/>
      <c r="P2512"/>
      <c r="Q2512" s="44"/>
      <c r="R2512" s="1"/>
      <c r="S2512"/>
      <c r="T2512"/>
    </row>
    <row r="2513" spans="1:20" ht="14.4" x14ac:dyDescent="0.3">
      <c r="A2513"/>
      <c r="B2513" s="1"/>
      <c r="C2513"/>
      <c r="D2513"/>
      <c r="E2513"/>
      <c r="F2513"/>
      <c r="G2513" s="45"/>
      <c r="H2513" s="196"/>
      <c r="I2513" s="196"/>
      <c r="J2513" s="196"/>
      <c r="K2513" s="196"/>
      <c r="L2513"/>
      <c r="M2513" s="44"/>
      <c r="N2513" s="1"/>
      <c r="O2513"/>
      <c r="P2513"/>
      <c r="Q2513" s="44"/>
      <c r="R2513" s="1"/>
      <c r="S2513"/>
      <c r="T2513"/>
    </row>
    <row r="2514" spans="1:20" ht="14.4" x14ac:dyDescent="0.3">
      <c r="A2514"/>
      <c r="B2514" s="1"/>
      <c r="C2514"/>
      <c r="D2514"/>
      <c r="E2514"/>
      <c r="F2514"/>
      <c r="G2514" s="45"/>
      <c r="H2514" s="196"/>
      <c r="I2514" s="196"/>
      <c r="J2514" s="196"/>
      <c r="K2514" s="196"/>
      <c r="L2514"/>
      <c r="M2514" s="44"/>
      <c r="N2514" s="1"/>
      <c r="O2514"/>
      <c r="P2514"/>
      <c r="Q2514" s="44"/>
      <c r="R2514" s="1"/>
      <c r="S2514"/>
      <c r="T2514"/>
    </row>
    <row r="2515" spans="1:20" ht="14.4" x14ac:dyDescent="0.3">
      <c r="A2515"/>
      <c r="B2515" s="1"/>
      <c r="C2515"/>
      <c r="D2515"/>
      <c r="E2515"/>
      <c r="F2515"/>
      <c r="G2515" s="45"/>
      <c r="H2515" s="196"/>
      <c r="I2515" s="196"/>
      <c r="J2515" s="196"/>
      <c r="K2515" s="196"/>
      <c r="L2515"/>
      <c r="M2515" s="44"/>
      <c r="N2515" s="1"/>
      <c r="O2515"/>
      <c r="P2515"/>
      <c r="Q2515" s="44"/>
      <c r="R2515" s="1"/>
      <c r="S2515"/>
      <c r="T2515"/>
    </row>
    <row r="2516" spans="1:20" ht="14.4" x14ac:dyDescent="0.3">
      <c r="A2516"/>
      <c r="B2516" s="1"/>
      <c r="C2516"/>
      <c r="D2516"/>
      <c r="E2516"/>
      <c r="F2516"/>
      <c r="G2516" s="45"/>
      <c r="H2516" s="196"/>
      <c r="I2516" s="196"/>
      <c r="J2516" s="196"/>
      <c r="K2516" s="196"/>
      <c r="L2516"/>
      <c r="M2516" s="44"/>
      <c r="N2516" s="1"/>
      <c r="O2516"/>
      <c r="P2516"/>
      <c r="Q2516" s="44"/>
      <c r="R2516" s="1"/>
      <c r="S2516"/>
      <c r="T2516"/>
    </row>
    <row r="2517" spans="1:20" ht="14.4" x14ac:dyDescent="0.3">
      <c r="A2517"/>
      <c r="B2517" s="1"/>
      <c r="C2517"/>
      <c r="D2517"/>
      <c r="E2517"/>
      <c r="F2517"/>
      <c r="G2517" s="45"/>
      <c r="H2517" s="196"/>
      <c r="I2517" s="196"/>
      <c r="J2517" s="196"/>
      <c r="K2517" s="196"/>
      <c r="L2517"/>
      <c r="M2517" s="44"/>
      <c r="N2517" s="1"/>
      <c r="O2517"/>
      <c r="P2517"/>
      <c r="Q2517" s="44"/>
      <c r="R2517" s="1"/>
      <c r="S2517"/>
      <c r="T2517"/>
    </row>
    <row r="2518" spans="1:20" ht="14.4" x14ac:dyDescent="0.3">
      <c r="A2518"/>
      <c r="B2518" s="1"/>
      <c r="C2518"/>
      <c r="D2518"/>
      <c r="E2518"/>
      <c r="F2518"/>
      <c r="G2518" s="45"/>
      <c r="H2518" s="196"/>
      <c r="I2518" s="196"/>
      <c r="J2518" s="196"/>
      <c r="K2518" s="196"/>
      <c r="L2518"/>
      <c r="M2518" s="44"/>
      <c r="N2518" s="1"/>
      <c r="O2518"/>
      <c r="P2518"/>
      <c r="Q2518" s="44"/>
      <c r="R2518" s="1"/>
      <c r="S2518"/>
      <c r="T2518"/>
    </row>
    <row r="2519" spans="1:20" ht="14.4" x14ac:dyDescent="0.3">
      <c r="A2519"/>
      <c r="B2519" s="1"/>
      <c r="C2519"/>
      <c r="D2519"/>
      <c r="E2519"/>
      <c r="F2519"/>
      <c r="G2519" s="45"/>
      <c r="H2519" s="196"/>
      <c r="I2519" s="196"/>
      <c r="J2519" s="196"/>
      <c r="K2519" s="196"/>
      <c r="L2519"/>
      <c r="M2519" s="44"/>
      <c r="N2519" s="1"/>
      <c r="O2519"/>
      <c r="P2519"/>
      <c r="Q2519" s="44"/>
      <c r="R2519" s="1"/>
      <c r="S2519"/>
      <c r="T2519"/>
    </row>
    <row r="2520" spans="1:20" ht="14.4" x14ac:dyDescent="0.3">
      <c r="A2520"/>
      <c r="B2520" s="1"/>
      <c r="C2520"/>
      <c r="D2520"/>
      <c r="E2520"/>
      <c r="F2520"/>
      <c r="G2520" s="45"/>
      <c r="H2520" s="196"/>
      <c r="I2520" s="196"/>
      <c r="J2520" s="196"/>
      <c r="K2520" s="196"/>
      <c r="L2520"/>
      <c r="M2520" s="44"/>
      <c r="N2520" s="1"/>
      <c r="O2520"/>
      <c r="P2520"/>
      <c r="Q2520" s="44"/>
      <c r="R2520" s="1"/>
      <c r="S2520"/>
      <c r="T2520"/>
    </row>
    <row r="2521" spans="1:20" ht="14.4" x14ac:dyDescent="0.3">
      <c r="A2521"/>
      <c r="B2521" s="1"/>
      <c r="C2521"/>
      <c r="D2521"/>
      <c r="E2521"/>
      <c r="F2521"/>
      <c r="G2521" s="45"/>
      <c r="H2521" s="196"/>
      <c r="I2521" s="196"/>
      <c r="J2521" s="196"/>
      <c r="K2521" s="196"/>
      <c r="L2521"/>
      <c r="M2521" s="44"/>
      <c r="N2521" s="1"/>
      <c r="O2521"/>
      <c r="P2521"/>
      <c r="Q2521" s="44"/>
      <c r="R2521" s="1"/>
      <c r="S2521"/>
      <c r="T2521"/>
    </row>
    <row r="2522" spans="1:20" ht="14.4" x14ac:dyDescent="0.3">
      <c r="A2522"/>
      <c r="B2522" s="1"/>
      <c r="C2522"/>
      <c r="D2522"/>
      <c r="E2522"/>
      <c r="F2522"/>
      <c r="G2522" s="45"/>
      <c r="H2522" s="196"/>
      <c r="I2522" s="196"/>
      <c r="J2522" s="196"/>
      <c r="K2522" s="196"/>
      <c r="L2522"/>
      <c r="M2522" s="44"/>
      <c r="N2522" s="1"/>
      <c r="O2522"/>
      <c r="P2522"/>
      <c r="Q2522" s="44"/>
      <c r="R2522" s="1"/>
      <c r="S2522"/>
      <c r="T2522"/>
    </row>
    <row r="2523" spans="1:20" ht="14.4" x14ac:dyDescent="0.3">
      <c r="A2523"/>
      <c r="B2523" s="1"/>
      <c r="C2523"/>
      <c r="D2523"/>
      <c r="E2523"/>
      <c r="F2523"/>
      <c r="G2523" s="45"/>
      <c r="H2523" s="196"/>
      <c r="I2523" s="196"/>
      <c r="J2523" s="196"/>
      <c r="K2523" s="196"/>
      <c r="L2523"/>
      <c r="M2523" s="44"/>
      <c r="N2523" s="1"/>
      <c r="O2523"/>
      <c r="P2523"/>
      <c r="Q2523" s="44"/>
      <c r="R2523" s="1"/>
      <c r="S2523"/>
      <c r="T2523"/>
    </row>
    <row r="2524" spans="1:20" ht="14.4" x14ac:dyDescent="0.3">
      <c r="A2524"/>
      <c r="B2524" s="1"/>
      <c r="C2524"/>
      <c r="D2524"/>
      <c r="E2524"/>
      <c r="F2524"/>
      <c r="G2524" s="45"/>
      <c r="H2524" s="196"/>
      <c r="I2524" s="196"/>
      <c r="J2524" s="196"/>
      <c r="K2524" s="196"/>
      <c r="L2524"/>
      <c r="M2524" s="44"/>
      <c r="N2524" s="1"/>
      <c r="O2524"/>
      <c r="P2524"/>
      <c r="Q2524" s="44"/>
      <c r="R2524" s="1"/>
      <c r="S2524"/>
      <c r="T2524"/>
    </row>
    <row r="2525" spans="1:20" ht="14.4" x14ac:dyDescent="0.3">
      <c r="A2525"/>
      <c r="B2525" s="1"/>
      <c r="C2525"/>
      <c r="D2525"/>
      <c r="E2525"/>
      <c r="F2525"/>
      <c r="G2525" s="45"/>
      <c r="H2525" s="196"/>
      <c r="I2525" s="196"/>
      <c r="J2525" s="196"/>
      <c r="K2525" s="196"/>
      <c r="L2525"/>
      <c r="M2525" s="44"/>
      <c r="N2525" s="1"/>
      <c r="O2525"/>
      <c r="P2525"/>
      <c r="Q2525" s="44"/>
      <c r="R2525" s="1"/>
      <c r="S2525"/>
      <c r="T2525"/>
    </row>
    <row r="2526" spans="1:20" ht="14.4" x14ac:dyDescent="0.3">
      <c r="A2526"/>
      <c r="B2526" s="1"/>
      <c r="C2526"/>
      <c r="D2526"/>
      <c r="E2526"/>
      <c r="F2526"/>
      <c r="G2526" s="45"/>
      <c r="H2526" s="196"/>
      <c r="I2526" s="196"/>
      <c r="J2526" s="196"/>
      <c r="K2526" s="196"/>
      <c r="L2526"/>
      <c r="M2526" s="44"/>
      <c r="N2526" s="1"/>
      <c r="O2526"/>
      <c r="P2526"/>
      <c r="Q2526" s="44"/>
      <c r="R2526" s="1"/>
      <c r="S2526"/>
      <c r="T2526"/>
    </row>
    <row r="2527" spans="1:20" ht="14.4" x14ac:dyDescent="0.3">
      <c r="A2527"/>
      <c r="B2527" s="1"/>
      <c r="C2527"/>
      <c r="D2527"/>
      <c r="E2527"/>
      <c r="F2527"/>
      <c r="G2527" s="45"/>
      <c r="H2527" s="196"/>
      <c r="I2527" s="196"/>
      <c r="J2527" s="196"/>
      <c r="K2527" s="196"/>
      <c r="L2527"/>
      <c r="M2527" s="44"/>
      <c r="N2527" s="1"/>
      <c r="O2527"/>
      <c r="P2527"/>
      <c r="Q2527" s="44"/>
      <c r="R2527" s="1"/>
      <c r="S2527"/>
      <c r="T2527"/>
    </row>
    <row r="2528" spans="1:20" ht="14.4" x14ac:dyDescent="0.3">
      <c r="A2528"/>
      <c r="B2528" s="1"/>
      <c r="C2528"/>
      <c r="D2528"/>
      <c r="E2528"/>
      <c r="F2528"/>
      <c r="G2528" s="45"/>
      <c r="H2528" s="196"/>
      <c r="I2528" s="196"/>
      <c r="J2528" s="196"/>
      <c r="K2528" s="196"/>
      <c r="L2528"/>
      <c r="M2528" s="44"/>
      <c r="N2528" s="1"/>
      <c r="O2528"/>
      <c r="P2528"/>
      <c r="Q2528" s="44"/>
      <c r="R2528" s="1"/>
      <c r="S2528"/>
      <c r="T2528"/>
    </row>
    <row r="2529" spans="1:20" ht="14.4" x14ac:dyDescent="0.3">
      <c r="A2529"/>
      <c r="B2529" s="1"/>
      <c r="C2529"/>
      <c r="D2529"/>
      <c r="E2529"/>
      <c r="F2529"/>
      <c r="G2529" s="45"/>
      <c r="H2529" s="196"/>
      <c r="I2529" s="196"/>
      <c r="J2529" s="196"/>
      <c r="K2529" s="196"/>
      <c r="L2529"/>
      <c r="M2529" s="44"/>
      <c r="N2529" s="1"/>
      <c r="O2529"/>
      <c r="P2529"/>
      <c r="Q2529" s="44"/>
      <c r="R2529" s="1"/>
      <c r="S2529"/>
      <c r="T2529"/>
    </row>
    <row r="2530" spans="1:20" ht="14.4" x14ac:dyDescent="0.3">
      <c r="A2530"/>
      <c r="B2530" s="1"/>
      <c r="C2530"/>
      <c r="D2530"/>
      <c r="E2530"/>
      <c r="F2530"/>
      <c r="G2530" s="45"/>
      <c r="H2530" s="196"/>
      <c r="I2530" s="196"/>
      <c r="J2530" s="196"/>
      <c r="K2530" s="196"/>
      <c r="L2530"/>
      <c r="M2530" s="44"/>
      <c r="N2530" s="1"/>
      <c r="O2530"/>
      <c r="P2530"/>
      <c r="Q2530" s="44"/>
      <c r="R2530" s="1"/>
      <c r="S2530"/>
      <c r="T2530"/>
    </row>
    <row r="2531" spans="1:20" ht="14.4" x14ac:dyDescent="0.3">
      <c r="A2531"/>
      <c r="B2531" s="1"/>
      <c r="C2531"/>
      <c r="D2531"/>
      <c r="E2531"/>
      <c r="F2531"/>
      <c r="G2531" s="45"/>
      <c r="H2531" s="196"/>
      <c r="I2531" s="196"/>
      <c r="J2531" s="196"/>
      <c r="K2531" s="196"/>
      <c r="L2531"/>
      <c r="M2531" s="44"/>
      <c r="N2531" s="1"/>
      <c r="O2531"/>
      <c r="P2531"/>
      <c r="Q2531" s="44"/>
      <c r="R2531" s="1"/>
      <c r="S2531"/>
      <c r="T2531"/>
    </row>
    <row r="2532" spans="1:20" ht="14.4" x14ac:dyDescent="0.3">
      <c r="A2532"/>
      <c r="B2532" s="1"/>
      <c r="C2532"/>
      <c r="D2532"/>
      <c r="E2532"/>
      <c r="F2532"/>
      <c r="G2532" s="45"/>
      <c r="H2532" s="196"/>
      <c r="I2532" s="196"/>
      <c r="J2532" s="196"/>
      <c r="K2532" s="196"/>
      <c r="L2532"/>
      <c r="M2532" s="44"/>
      <c r="N2532" s="1"/>
      <c r="O2532"/>
      <c r="P2532"/>
      <c r="Q2532" s="44"/>
      <c r="R2532" s="1"/>
      <c r="S2532"/>
      <c r="T2532"/>
    </row>
    <row r="2533" spans="1:20" ht="14.4" x14ac:dyDescent="0.3">
      <c r="A2533"/>
      <c r="B2533" s="1"/>
      <c r="C2533"/>
      <c r="D2533"/>
      <c r="E2533"/>
      <c r="F2533"/>
      <c r="G2533" s="45"/>
      <c r="H2533" s="196"/>
      <c r="I2533" s="196"/>
      <c r="J2533" s="196"/>
      <c r="K2533" s="196"/>
      <c r="L2533"/>
      <c r="M2533" s="44"/>
      <c r="N2533" s="1"/>
      <c r="O2533"/>
      <c r="P2533"/>
      <c r="Q2533" s="44"/>
      <c r="R2533" s="1"/>
      <c r="S2533"/>
      <c r="T2533"/>
    </row>
    <row r="2534" spans="1:20" ht="14.4" x14ac:dyDescent="0.3">
      <c r="A2534"/>
      <c r="B2534" s="1"/>
      <c r="C2534"/>
      <c r="D2534"/>
      <c r="E2534"/>
      <c r="F2534"/>
      <c r="G2534" s="45"/>
      <c r="H2534" s="196"/>
      <c r="I2534" s="196"/>
      <c r="J2534" s="196"/>
      <c r="K2534" s="196"/>
      <c r="L2534"/>
      <c r="M2534" s="44"/>
      <c r="N2534" s="1"/>
      <c r="O2534"/>
      <c r="P2534"/>
      <c r="Q2534" s="44"/>
      <c r="R2534" s="1"/>
      <c r="S2534"/>
      <c r="T2534"/>
    </row>
    <row r="2535" spans="1:20" ht="14.4" x14ac:dyDescent="0.3">
      <c r="A2535"/>
      <c r="B2535" s="1"/>
      <c r="C2535"/>
      <c r="D2535"/>
      <c r="E2535"/>
      <c r="F2535"/>
      <c r="G2535" s="45"/>
      <c r="H2535" s="196"/>
      <c r="I2535" s="196"/>
      <c r="J2535" s="196"/>
      <c r="K2535" s="196"/>
      <c r="L2535"/>
      <c r="M2535" s="44"/>
      <c r="N2535" s="1"/>
      <c r="O2535"/>
      <c r="P2535"/>
      <c r="Q2535" s="44"/>
      <c r="R2535" s="1"/>
      <c r="S2535"/>
      <c r="T2535"/>
    </row>
    <row r="2536" spans="1:20" ht="14.4" x14ac:dyDescent="0.3">
      <c r="A2536"/>
      <c r="B2536" s="1"/>
      <c r="C2536"/>
      <c r="D2536"/>
      <c r="E2536"/>
      <c r="F2536"/>
      <c r="G2536" s="45"/>
      <c r="H2536" s="196"/>
      <c r="I2536" s="196"/>
      <c r="J2536" s="196"/>
      <c r="K2536" s="196"/>
      <c r="L2536"/>
      <c r="M2536" s="44"/>
      <c r="N2536" s="1"/>
      <c r="O2536"/>
      <c r="P2536"/>
      <c r="Q2536" s="44"/>
      <c r="R2536" s="1"/>
      <c r="S2536"/>
      <c r="T2536"/>
    </row>
    <row r="2537" spans="1:20" ht="14.4" x14ac:dyDescent="0.3">
      <c r="A2537"/>
      <c r="B2537" s="1"/>
      <c r="C2537"/>
      <c r="D2537"/>
      <c r="E2537"/>
      <c r="F2537"/>
      <c r="G2537" s="45"/>
      <c r="H2537" s="196"/>
      <c r="I2537" s="196"/>
      <c r="J2537" s="196"/>
      <c r="K2537" s="196"/>
      <c r="L2537"/>
      <c r="M2537" s="44"/>
      <c r="N2537" s="1"/>
      <c r="O2537"/>
      <c r="P2537"/>
      <c r="Q2537" s="44"/>
      <c r="R2537" s="1"/>
      <c r="S2537"/>
      <c r="T2537"/>
    </row>
    <row r="2538" spans="1:20" ht="14.4" x14ac:dyDescent="0.3">
      <c r="A2538"/>
      <c r="B2538" s="1"/>
      <c r="C2538"/>
      <c r="D2538"/>
      <c r="E2538"/>
      <c r="F2538"/>
      <c r="G2538" s="45"/>
      <c r="H2538" s="196"/>
      <c r="I2538" s="196"/>
      <c r="J2538" s="196"/>
      <c r="K2538" s="196"/>
      <c r="L2538"/>
      <c r="M2538" s="44"/>
      <c r="N2538" s="1"/>
      <c r="O2538"/>
      <c r="P2538"/>
      <c r="Q2538" s="44"/>
      <c r="R2538" s="1"/>
      <c r="S2538"/>
      <c r="T2538"/>
    </row>
    <row r="2539" spans="1:20" ht="14.4" x14ac:dyDescent="0.3">
      <c r="A2539"/>
      <c r="B2539" s="1"/>
      <c r="C2539"/>
      <c r="D2539"/>
      <c r="E2539"/>
      <c r="F2539"/>
      <c r="G2539" s="45"/>
      <c r="H2539" s="196"/>
      <c r="I2539" s="196"/>
      <c r="J2539" s="196"/>
      <c r="K2539" s="196"/>
      <c r="L2539"/>
      <c r="M2539" s="44"/>
      <c r="N2539" s="1"/>
      <c r="O2539"/>
      <c r="P2539"/>
      <c r="Q2539" s="44"/>
      <c r="R2539" s="1"/>
      <c r="S2539"/>
      <c r="T2539"/>
    </row>
    <row r="2540" spans="1:20" ht="14.4" x14ac:dyDescent="0.3">
      <c r="A2540"/>
      <c r="B2540" s="1"/>
      <c r="C2540"/>
      <c r="D2540"/>
      <c r="E2540"/>
      <c r="F2540"/>
      <c r="G2540" s="45"/>
      <c r="H2540" s="196"/>
      <c r="I2540" s="196"/>
      <c r="J2540" s="196"/>
      <c r="K2540" s="196"/>
      <c r="L2540"/>
      <c r="M2540" s="44"/>
      <c r="N2540" s="1"/>
      <c r="O2540"/>
      <c r="P2540"/>
      <c r="Q2540" s="44"/>
      <c r="R2540" s="1"/>
      <c r="S2540"/>
      <c r="T2540"/>
    </row>
    <row r="2541" spans="1:20" ht="14.4" x14ac:dyDescent="0.3">
      <c r="A2541"/>
      <c r="B2541" s="1"/>
      <c r="C2541"/>
      <c r="D2541"/>
      <c r="E2541"/>
      <c r="F2541"/>
      <c r="G2541" s="45"/>
      <c r="H2541" s="196"/>
      <c r="I2541" s="196"/>
      <c r="J2541" s="196"/>
      <c r="K2541" s="196"/>
      <c r="L2541"/>
      <c r="M2541" s="44"/>
      <c r="N2541" s="1"/>
      <c r="O2541"/>
      <c r="P2541"/>
      <c r="Q2541" s="44"/>
      <c r="R2541" s="1"/>
      <c r="S2541"/>
      <c r="T2541"/>
    </row>
    <row r="2542" spans="1:20" ht="14.4" x14ac:dyDescent="0.3">
      <c r="A2542"/>
      <c r="B2542" s="1"/>
      <c r="C2542"/>
      <c r="D2542"/>
      <c r="E2542"/>
      <c r="F2542"/>
      <c r="G2542" s="45"/>
      <c r="H2542" s="196"/>
      <c r="I2542" s="196"/>
      <c r="J2542" s="196"/>
      <c r="K2542" s="196"/>
      <c r="L2542"/>
      <c r="M2542" s="44"/>
      <c r="N2542" s="1"/>
      <c r="O2542"/>
      <c r="P2542"/>
      <c r="Q2542" s="44"/>
      <c r="R2542" s="1"/>
      <c r="S2542"/>
      <c r="T2542"/>
    </row>
    <row r="2543" spans="1:20" ht="14.4" x14ac:dyDescent="0.3">
      <c r="A2543"/>
      <c r="B2543" s="1"/>
      <c r="C2543"/>
      <c r="D2543"/>
      <c r="E2543"/>
      <c r="F2543"/>
      <c r="G2543" s="45"/>
      <c r="H2543" s="196"/>
      <c r="I2543" s="196"/>
      <c r="J2543" s="196"/>
      <c r="K2543" s="196"/>
      <c r="L2543"/>
      <c r="M2543" s="44"/>
      <c r="N2543" s="1"/>
      <c r="O2543"/>
      <c r="P2543"/>
      <c r="Q2543" s="44"/>
      <c r="R2543" s="1"/>
      <c r="S2543"/>
      <c r="T2543"/>
    </row>
    <row r="2544" spans="1:20" ht="14.4" x14ac:dyDescent="0.3">
      <c r="A2544"/>
      <c r="B2544" s="1"/>
      <c r="C2544"/>
      <c r="D2544"/>
      <c r="E2544"/>
      <c r="F2544"/>
      <c r="G2544" s="45"/>
      <c r="H2544" s="196"/>
      <c r="I2544" s="196"/>
      <c r="J2544" s="196"/>
      <c r="K2544" s="196"/>
      <c r="L2544"/>
      <c r="M2544" s="44"/>
      <c r="N2544" s="1"/>
      <c r="O2544"/>
      <c r="P2544"/>
      <c r="Q2544" s="44"/>
      <c r="R2544" s="1"/>
      <c r="S2544"/>
      <c r="T2544"/>
    </row>
    <row r="2545" spans="1:20" ht="14.4" x14ac:dyDescent="0.3">
      <c r="A2545"/>
      <c r="B2545" s="1"/>
      <c r="C2545"/>
      <c r="D2545"/>
      <c r="E2545"/>
      <c r="F2545"/>
      <c r="G2545" s="45"/>
      <c r="H2545" s="196"/>
      <c r="I2545" s="196"/>
      <c r="J2545" s="196"/>
      <c r="K2545" s="196"/>
      <c r="L2545"/>
      <c r="M2545" s="44"/>
      <c r="N2545" s="1"/>
      <c r="O2545"/>
      <c r="P2545"/>
      <c r="Q2545" s="44"/>
      <c r="R2545" s="1"/>
      <c r="S2545"/>
      <c r="T2545"/>
    </row>
    <row r="2546" spans="1:20" ht="14.4" x14ac:dyDescent="0.3">
      <c r="A2546"/>
      <c r="B2546" s="1"/>
      <c r="C2546"/>
      <c r="D2546"/>
      <c r="E2546"/>
      <c r="F2546"/>
      <c r="G2546" s="45"/>
      <c r="H2546" s="196"/>
      <c r="I2546" s="196"/>
      <c r="J2546" s="196"/>
      <c r="K2546" s="196"/>
      <c r="L2546"/>
      <c r="M2546" s="44"/>
      <c r="N2546" s="1"/>
      <c r="O2546"/>
      <c r="P2546"/>
      <c r="Q2546" s="44"/>
      <c r="R2546" s="1"/>
      <c r="S2546"/>
      <c r="T2546"/>
    </row>
    <row r="2547" spans="1:20" ht="14.4" x14ac:dyDescent="0.3">
      <c r="A2547"/>
      <c r="B2547" s="1"/>
      <c r="C2547"/>
      <c r="D2547"/>
      <c r="E2547"/>
      <c r="F2547"/>
      <c r="G2547" s="45"/>
      <c r="H2547" s="196"/>
      <c r="I2547" s="196"/>
      <c r="J2547" s="196"/>
      <c r="K2547" s="196"/>
      <c r="L2547"/>
      <c r="M2547" s="44"/>
      <c r="N2547" s="1"/>
      <c r="O2547"/>
      <c r="P2547"/>
      <c r="Q2547" s="44"/>
      <c r="R2547" s="1"/>
      <c r="S2547"/>
      <c r="T2547"/>
    </row>
    <row r="2548" spans="1:20" ht="14.4" x14ac:dyDescent="0.3">
      <c r="A2548"/>
      <c r="B2548" s="1"/>
      <c r="C2548"/>
      <c r="D2548"/>
      <c r="E2548"/>
      <c r="F2548"/>
      <c r="G2548" s="45"/>
      <c r="H2548" s="196"/>
      <c r="I2548" s="196"/>
      <c r="J2548" s="196"/>
      <c r="K2548" s="196"/>
      <c r="L2548"/>
      <c r="M2548" s="44"/>
      <c r="N2548" s="1"/>
      <c r="O2548"/>
      <c r="P2548"/>
      <c r="Q2548" s="44"/>
      <c r="R2548" s="1"/>
      <c r="S2548"/>
      <c r="T2548"/>
    </row>
    <row r="2549" spans="1:20" ht="14.4" x14ac:dyDescent="0.3">
      <c r="A2549"/>
      <c r="B2549" s="1"/>
      <c r="C2549"/>
      <c r="D2549"/>
      <c r="E2549"/>
      <c r="F2549"/>
      <c r="G2549" s="45"/>
      <c r="H2549" s="196"/>
      <c r="I2549" s="196"/>
      <c r="J2549" s="196"/>
      <c r="K2549" s="196"/>
      <c r="L2549"/>
      <c r="M2549" s="44"/>
      <c r="N2549" s="1"/>
      <c r="O2549"/>
      <c r="P2549"/>
      <c r="Q2549" s="44"/>
      <c r="R2549" s="1"/>
      <c r="S2549"/>
      <c r="T2549"/>
    </row>
    <row r="2550" spans="1:20" ht="14.4" x14ac:dyDescent="0.3">
      <c r="A2550"/>
      <c r="B2550" s="1"/>
      <c r="C2550"/>
      <c r="D2550"/>
      <c r="E2550"/>
      <c r="F2550"/>
      <c r="G2550" s="45"/>
      <c r="H2550" s="196"/>
      <c r="I2550" s="196"/>
      <c r="J2550" s="196"/>
      <c r="K2550" s="196"/>
      <c r="L2550"/>
      <c r="M2550" s="44"/>
      <c r="N2550" s="1"/>
      <c r="O2550"/>
      <c r="P2550"/>
      <c r="Q2550" s="44"/>
      <c r="R2550" s="1"/>
      <c r="S2550"/>
      <c r="T2550"/>
    </row>
    <row r="2551" spans="1:20" ht="14.4" x14ac:dyDescent="0.3">
      <c r="A2551"/>
      <c r="B2551" s="1"/>
      <c r="C2551"/>
      <c r="D2551"/>
      <c r="E2551"/>
      <c r="F2551"/>
      <c r="G2551" s="45"/>
      <c r="H2551" s="196"/>
      <c r="I2551" s="196"/>
      <c r="J2551" s="196"/>
      <c r="K2551" s="196"/>
      <c r="L2551"/>
      <c r="M2551" s="44"/>
      <c r="N2551" s="1"/>
      <c r="O2551"/>
      <c r="P2551"/>
      <c r="Q2551" s="44"/>
      <c r="R2551" s="1"/>
      <c r="S2551"/>
      <c r="T2551"/>
    </row>
    <row r="2552" spans="1:20" ht="14.4" x14ac:dyDescent="0.3">
      <c r="A2552"/>
      <c r="B2552" s="1"/>
      <c r="C2552"/>
      <c r="D2552"/>
      <c r="E2552"/>
      <c r="F2552"/>
      <c r="G2552" s="45"/>
      <c r="H2552" s="196"/>
      <c r="I2552" s="196"/>
      <c r="J2552" s="196"/>
      <c r="K2552" s="196"/>
      <c r="L2552"/>
      <c r="M2552" s="44"/>
      <c r="N2552" s="1"/>
      <c r="O2552"/>
      <c r="P2552"/>
      <c r="Q2552" s="44"/>
      <c r="R2552" s="1"/>
      <c r="S2552"/>
      <c r="T2552"/>
    </row>
    <row r="2553" spans="1:20" ht="14.4" x14ac:dyDescent="0.3">
      <c r="A2553"/>
      <c r="B2553" s="1"/>
      <c r="C2553"/>
      <c r="D2553"/>
      <c r="E2553"/>
      <c r="F2553"/>
      <c r="G2553" s="45"/>
      <c r="H2553" s="196"/>
      <c r="I2553" s="196"/>
      <c r="J2553" s="196"/>
      <c r="K2553" s="196"/>
      <c r="L2553"/>
      <c r="M2553" s="44"/>
      <c r="N2553" s="1"/>
      <c r="O2553"/>
      <c r="P2553"/>
      <c r="Q2553" s="44"/>
      <c r="R2553" s="1"/>
      <c r="S2553"/>
      <c r="T2553"/>
    </row>
    <row r="2554" spans="1:20" ht="14.4" x14ac:dyDescent="0.3">
      <c r="A2554"/>
      <c r="B2554" s="1"/>
      <c r="C2554"/>
      <c r="D2554"/>
      <c r="E2554"/>
      <c r="F2554"/>
      <c r="G2554" s="45"/>
      <c r="H2554" s="196"/>
      <c r="I2554" s="196"/>
      <c r="J2554" s="196"/>
      <c r="K2554" s="196"/>
      <c r="L2554"/>
      <c r="M2554" s="44"/>
      <c r="N2554" s="1"/>
      <c r="O2554"/>
      <c r="P2554"/>
      <c r="Q2554" s="44"/>
      <c r="R2554" s="1"/>
      <c r="S2554"/>
      <c r="T2554"/>
    </row>
    <row r="2555" spans="1:20" ht="14.4" x14ac:dyDescent="0.3">
      <c r="A2555"/>
      <c r="B2555" s="1"/>
      <c r="C2555"/>
      <c r="D2555"/>
      <c r="E2555"/>
      <c r="F2555"/>
      <c r="G2555" s="45"/>
      <c r="H2555" s="196"/>
      <c r="I2555" s="196"/>
      <c r="J2555" s="196"/>
      <c r="K2555" s="196"/>
      <c r="L2555"/>
      <c r="M2555" s="44"/>
      <c r="N2555" s="1"/>
      <c r="O2555"/>
      <c r="P2555"/>
      <c r="Q2555" s="44"/>
      <c r="R2555" s="1"/>
      <c r="S2555"/>
      <c r="T2555"/>
    </row>
    <row r="2556" spans="1:20" ht="14.4" x14ac:dyDescent="0.3">
      <c r="A2556"/>
      <c r="B2556" s="1"/>
      <c r="C2556"/>
      <c r="D2556"/>
      <c r="E2556"/>
      <c r="F2556"/>
      <c r="G2556" s="45"/>
      <c r="H2556" s="196"/>
      <c r="I2556" s="196"/>
      <c r="J2556" s="196"/>
      <c r="K2556" s="196"/>
      <c r="L2556"/>
      <c r="M2556" s="44"/>
      <c r="N2556" s="1"/>
      <c r="O2556"/>
      <c r="P2556"/>
      <c r="Q2556" s="44"/>
      <c r="R2556" s="1"/>
      <c r="S2556"/>
      <c r="T2556"/>
    </row>
    <row r="2557" spans="1:20" ht="14.4" x14ac:dyDescent="0.3">
      <c r="A2557"/>
      <c r="B2557" s="1"/>
      <c r="C2557"/>
      <c r="D2557"/>
      <c r="E2557"/>
      <c r="F2557"/>
      <c r="G2557" s="45"/>
      <c r="H2557" s="196"/>
      <c r="I2557" s="196"/>
      <c r="J2557" s="196"/>
      <c r="K2557" s="196"/>
      <c r="L2557"/>
      <c r="M2557" s="44"/>
      <c r="N2557" s="1"/>
      <c r="O2557"/>
      <c r="P2557"/>
      <c r="Q2557" s="44"/>
      <c r="R2557" s="1"/>
      <c r="S2557"/>
      <c r="T2557"/>
    </row>
    <row r="2558" spans="1:20" ht="14.4" x14ac:dyDescent="0.3">
      <c r="A2558"/>
      <c r="B2558" s="1"/>
      <c r="C2558"/>
      <c r="D2558"/>
      <c r="E2558"/>
      <c r="F2558"/>
      <c r="G2558" s="45"/>
      <c r="H2558" s="196"/>
      <c r="I2558" s="196"/>
      <c r="J2558" s="196"/>
      <c r="K2558" s="196"/>
      <c r="L2558"/>
      <c r="M2558" s="44"/>
      <c r="N2558" s="1"/>
      <c r="O2558"/>
      <c r="P2558"/>
      <c r="Q2558" s="44"/>
      <c r="R2558" s="1"/>
      <c r="S2558"/>
      <c r="T2558"/>
    </row>
    <row r="2559" spans="1:20" ht="14.4" x14ac:dyDescent="0.3">
      <c r="A2559"/>
      <c r="B2559" s="1"/>
      <c r="C2559"/>
      <c r="D2559"/>
      <c r="E2559"/>
      <c r="F2559"/>
      <c r="G2559" s="45"/>
      <c r="H2559" s="196"/>
      <c r="I2559" s="196"/>
      <c r="J2559" s="196"/>
      <c r="K2559" s="196"/>
      <c r="L2559"/>
      <c r="M2559" s="44"/>
      <c r="N2559" s="1"/>
      <c r="O2559"/>
      <c r="P2559"/>
      <c r="Q2559" s="44"/>
      <c r="R2559" s="1"/>
      <c r="S2559"/>
      <c r="T2559"/>
    </row>
    <row r="2560" spans="1:20" ht="14.4" x14ac:dyDescent="0.3">
      <c r="A2560"/>
      <c r="B2560" s="1"/>
      <c r="C2560"/>
      <c r="D2560"/>
      <c r="E2560"/>
      <c r="F2560"/>
      <c r="G2560" s="45"/>
      <c r="H2560" s="196"/>
      <c r="I2560" s="196"/>
      <c r="J2560" s="196"/>
      <c r="K2560" s="196"/>
      <c r="L2560"/>
      <c r="M2560" s="44"/>
      <c r="N2560" s="1"/>
      <c r="O2560"/>
      <c r="P2560"/>
      <c r="Q2560" s="44"/>
      <c r="R2560" s="1"/>
      <c r="S2560"/>
      <c r="T2560"/>
    </row>
    <row r="2561" spans="1:20" ht="14.4" x14ac:dyDescent="0.3">
      <c r="A2561"/>
      <c r="B2561" s="1"/>
      <c r="C2561"/>
      <c r="D2561"/>
      <c r="E2561"/>
      <c r="F2561"/>
      <c r="G2561" s="45"/>
      <c r="H2561" s="196"/>
      <c r="I2561" s="196"/>
      <c r="J2561" s="196"/>
      <c r="K2561" s="196"/>
      <c r="L2561"/>
      <c r="M2561" s="44"/>
      <c r="N2561" s="1"/>
      <c r="O2561"/>
      <c r="P2561"/>
      <c r="Q2561" s="44"/>
      <c r="R2561" s="1"/>
      <c r="S2561"/>
      <c r="T2561"/>
    </row>
    <row r="2562" spans="1:20" ht="14.4" x14ac:dyDescent="0.3">
      <c r="A2562"/>
      <c r="B2562" s="1"/>
      <c r="C2562"/>
      <c r="D2562"/>
      <c r="E2562"/>
      <c r="F2562"/>
      <c r="G2562" s="45"/>
      <c r="H2562" s="196"/>
      <c r="I2562" s="196"/>
      <c r="J2562" s="196"/>
      <c r="K2562" s="196"/>
      <c r="L2562"/>
      <c r="M2562" s="44"/>
      <c r="N2562" s="1"/>
      <c r="O2562"/>
      <c r="P2562"/>
      <c r="Q2562" s="44"/>
      <c r="R2562" s="1"/>
      <c r="S2562"/>
      <c r="T2562"/>
    </row>
    <row r="2563" spans="1:20" ht="14.4" x14ac:dyDescent="0.3">
      <c r="A2563"/>
      <c r="B2563" s="1"/>
      <c r="C2563"/>
      <c r="D2563"/>
      <c r="E2563"/>
      <c r="F2563"/>
      <c r="G2563" s="45"/>
      <c r="H2563" s="196"/>
      <c r="I2563" s="196"/>
      <c r="J2563" s="196"/>
      <c r="K2563" s="196"/>
      <c r="L2563"/>
      <c r="M2563" s="44"/>
      <c r="N2563" s="1"/>
      <c r="O2563"/>
      <c r="P2563"/>
      <c r="Q2563" s="44"/>
      <c r="R2563" s="1"/>
      <c r="S2563"/>
      <c r="T2563"/>
    </row>
    <row r="2564" spans="1:20" ht="14.4" x14ac:dyDescent="0.3">
      <c r="A2564"/>
      <c r="B2564" s="1"/>
      <c r="C2564"/>
      <c r="D2564"/>
      <c r="E2564"/>
      <c r="F2564"/>
      <c r="G2564" s="45"/>
      <c r="H2564" s="196"/>
      <c r="I2564" s="196"/>
      <c r="J2564" s="196"/>
      <c r="K2564" s="196"/>
      <c r="L2564"/>
      <c r="M2564" s="44"/>
      <c r="N2564" s="1"/>
      <c r="O2564"/>
      <c r="P2564"/>
      <c r="Q2564" s="44"/>
      <c r="R2564" s="1"/>
      <c r="S2564"/>
      <c r="T2564"/>
    </row>
    <row r="2565" spans="1:20" ht="14.4" x14ac:dyDescent="0.3">
      <c r="A2565"/>
      <c r="B2565" s="1"/>
      <c r="C2565"/>
      <c r="D2565"/>
      <c r="E2565"/>
      <c r="F2565"/>
      <c r="G2565" s="45"/>
      <c r="H2565" s="196"/>
      <c r="I2565" s="196"/>
      <c r="J2565" s="196"/>
      <c r="K2565" s="196"/>
      <c r="L2565"/>
      <c r="M2565" s="44"/>
      <c r="N2565" s="1"/>
      <c r="O2565"/>
      <c r="P2565"/>
      <c r="Q2565" s="44"/>
      <c r="R2565" s="1"/>
      <c r="S2565"/>
      <c r="T2565"/>
    </row>
    <row r="2566" spans="1:20" ht="14.4" x14ac:dyDescent="0.3">
      <c r="A2566"/>
      <c r="B2566" s="1"/>
      <c r="C2566"/>
      <c r="D2566"/>
      <c r="E2566"/>
      <c r="F2566"/>
      <c r="G2566" s="45"/>
      <c r="H2566" s="196"/>
      <c r="I2566" s="196"/>
      <c r="J2566" s="196"/>
      <c r="K2566" s="196"/>
      <c r="L2566"/>
      <c r="M2566" s="44"/>
      <c r="N2566" s="1"/>
      <c r="O2566"/>
      <c r="P2566"/>
      <c r="Q2566" s="44"/>
      <c r="R2566" s="1"/>
      <c r="S2566"/>
      <c r="T2566"/>
    </row>
    <row r="2567" spans="1:20" ht="14.4" x14ac:dyDescent="0.3">
      <c r="A2567"/>
      <c r="B2567" s="1"/>
      <c r="C2567"/>
      <c r="D2567"/>
      <c r="E2567"/>
      <c r="F2567"/>
      <c r="G2567" s="45"/>
      <c r="H2567" s="196"/>
      <c r="I2567" s="196"/>
      <c r="J2567" s="196"/>
      <c r="K2567" s="196"/>
      <c r="L2567"/>
      <c r="M2567" s="44"/>
      <c r="N2567" s="1"/>
      <c r="O2567"/>
      <c r="P2567"/>
      <c r="Q2567" s="44"/>
      <c r="R2567" s="1"/>
      <c r="S2567"/>
      <c r="T2567"/>
    </row>
    <row r="2568" spans="1:20" ht="14.4" x14ac:dyDescent="0.3">
      <c r="A2568"/>
      <c r="B2568" s="1"/>
      <c r="C2568"/>
      <c r="D2568"/>
      <c r="E2568"/>
      <c r="F2568"/>
      <c r="G2568" s="45"/>
      <c r="H2568" s="196"/>
      <c r="I2568" s="196"/>
      <c r="J2568" s="196"/>
      <c r="K2568" s="196"/>
      <c r="L2568"/>
      <c r="M2568" s="44"/>
      <c r="N2568" s="1"/>
      <c r="O2568"/>
      <c r="P2568"/>
      <c r="Q2568" s="44"/>
      <c r="R2568" s="1"/>
      <c r="S2568"/>
      <c r="T2568"/>
    </row>
    <row r="2569" spans="1:20" ht="14.4" x14ac:dyDescent="0.3">
      <c r="A2569"/>
      <c r="B2569" s="1"/>
      <c r="C2569"/>
      <c r="D2569"/>
      <c r="E2569"/>
      <c r="F2569"/>
      <c r="G2569" s="45"/>
      <c r="H2569" s="196"/>
      <c r="I2569" s="196"/>
      <c r="J2569" s="196"/>
      <c r="K2569" s="196"/>
      <c r="L2569"/>
      <c r="M2569" s="44"/>
      <c r="N2569" s="1"/>
      <c r="O2569"/>
      <c r="P2569"/>
      <c r="Q2569" s="44"/>
      <c r="R2569" s="1"/>
      <c r="S2569"/>
      <c r="T2569"/>
    </row>
    <row r="2570" spans="1:20" ht="14.4" x14ac:dyDescent="0.3">
      <c r="A2570"/>
      <c r="B2570" s="1"/>
      <c r="C2570"/>
      <c r="D2570"/>
      <c r="E2570"/>
      <c r="F2570"/>
      <c r="G2570" s="45"/>
      <c r="H2570" s="196"/>
      <c r="I2570" s="196"/>
      <c r="J2570" s="196"/>
      <c r="K2570" s="196"/>
      <c r="L2570"/>
      <c r="M2570" s="44"/>
      <c r="N2570" s="1"/>
      <c r="O2570"/>
      <c r="P2570"/>
      <c r="Q2570" s="44"/>
      <c r="R2570" s="1"/>
      <c r="S2570"/>
      <c r="T2570"/>
    </row>
    <row r="2571" spans="1:20" ht="14.4" x14ac:dyDescent="0.3">
      <c r="A2571"/>
      <c r="B2571" s="1"/>
      <c r="C2571"/>
      <c r="D2571"/>
      <c r="E2571"/>
      <c r="F2571"/>
      <c r="G2571" s="45"/>
      <c r="H2571" s="196"/>
      <c r="I2571" s="196"/>
      <c r="J2571" s="196"/>
      <c r="K2571" s="196"/>
      <c r="L2571"/>
      <c r="M2571" s="44"/>
      <c r="N2571" s="1"/>
      <c r="O2571"/>
      <c r="P2571"/>
      <c r="Q2571" s="44"/>
      <c r="R2571" s="1"/>
      <c r="S2571"/>
      <c r="T2571"/>
    </row>
    <row r="2572" spans="1:20" ht="14.4" x14ac:dyDescent="0.3">
      <c r="A2572"/>
      <c r="B2572" s="1"/>
      <c r="C2572"/>
      <c r="D2572"/>
      <c r="E2572"/>
      <c r="F2572"/>
      <c r="G2572" s="45"/>
      <c r="H2572" s="196"/>
      <c r="I2572" s="196"/>
      <c r="J2572" s="196"/>
      <c r="K2572" s="196"/>
      <c r="L2572"/>
      <c r="M2572" s="44"/>
      <c r="N2572" s="1"/>
      <c r="O2572"/>
      <c r="P2572"/>
      <c r="Q2572" s="44"/>
      <c r="R2572" s="1"/>
      <c r="S2572"/>
      <c r="T2572"/>
    </row>
    <row r="2573" spans="1:20" ht="14.4" x14ac:dyDescent="0.3">
      <c r="A2573"/>
      <c r="B2573" s="1"/>
      <c r="C2573"/>
      <c r="D2573"/>
      <c r="E2573"/>
      <c r="F2573"/>
      <c r="G2573" s="45"/>
      <c r="H2573" s="196"/>
      <c r="I2573" s="196"/>
      <c r="J2573" s="196"/>
      <c r="K2573" s="196"/>
      <c r="L2573"/>
      <c r="M2573" s="44"/>
      <c r="N2573" s="1"/>
      <c r="O2573"/>
      <c r="P2573"/>
      <c r="Q2573" s="44"/>
      <c r="R2573" s="1"/>
      <c r="S2573"/>
      <c r="T2573"/>
    </row>
    <row r="2574" spans="1:20" ht="14.4" x14ac:dyDescent="0.3">
      <c r="A2574"/>
      <c r="B2574" s="1"/>
      <c r="C2574"/>
      <c r="D2574"/>
      <c r="E2574"/>
      <c r="F2574"/>
      <c r="G2574" s="45"/>
      <c r="H2574" s="196"/>
      <c r="I2574" s="196"/>
      <c r="J2574" s="196"/>
      <c r="K2574" s="196"/>
      <c r="L2574"/>
      <c r="M2574" s="44"/>
      <c r="N2574" s="1"/>
      <c r="O2574"/>
      <c r="P2574"/>
      <c r="Q2574" s="44"/>
      <c r="R2574" s="1"/>
      <c r="S2574"/>
      <c r="T2574"/>
    </row>
    <row r="2575" spans="1:20" ht="14.4" x14ac:dyDescent="0.3">
      <c r="A2575"/>
      <c r="B2575" s="1"/>
      <c r="C2575"/>
      <c r="D2575"/>
      <c r="E2575"/>
      <c r="F2575"/>
      <c r="G2575" s="45"/>
      <c r="H2575" s="196"/>
      <c r="I2575" s="196"/>
      <c r="J2575" s="196"/>
      <c r="K2575" s="196"/>
      <c r="L2575"/>
      <c r="M2575" s="44"/>
      <c r="N2575" s="1"/>
      <c r="O2575"/>
      <c r="P2575"/>
      <c r="Q2575" s="44"/>
      <c r="R2575" s="1"/>
      <c r="S2575"/>
      <c r="T2575"/>
    </row>
    <row r="2576" spans="1:20" ht="14.4" x14ac:dyDescent="0.3">
      <c r="A2576"/>
      <c r="B2576" s="1"/>
      <c r="C2576"/>
      <c r="D2576"/>
      <c r="E2576"/>
      <c r="F2576"/>
      <c r="G2576" s="45"/>
      <c r="H2576" s="196"/>
      <c r="I2576" s="196"/>
      <c r="J2576" s="196"/>
      <c r="K2576" s="196"/>
      <c r="L2576"/>
      <c r="M2576" s="44"/>
      <c r="N2576" s="1"/>
      <c r="O2576"/>
      <c r="P2576"/>
      <c r="Q2576" s="44"/>
      <c r="R2576" s="1"/>
      <c r="S2576"/>
      <c r="T2576"/>
    </row>
    <row r="2577" spans="1:20" ht="14.4" x14ac:dyDescent="0.3">
      <c r="A2577"/>
      <c r="B2577" s="1"/>
      <c r="C2577"/>
      <c r="D2577"/>
      <c r="E2577"/>
      <c r="F2577"/>
      <c r="G2577" s="45"/>
      <c r="H2577" s="196"/>
      <c r="I2577" s="196"/>
      <c r="J2577" s="196"/>
      <c r="K2577" s="196"/>
      <c r="L2577"/>
      <c r="M2577" s="44"/>
      <c r="N2577" s="1"/>
      <c r="O2577"/>
      <c r="P2577"/>
      <c r="Q2577" s="44"/>
      <c r="R2577" s="1"/>
      <c r="S2577"/>
      <c r="T2577"/>
    </row>
    <row r="2578" spans="1:20" ht="14.4" x14ac:dyDescent="0.3">
      <c r="A2578"/>
      <c r="B2578" s="1"/>
      <c r="C2578"/>
      <c r="D2578"/>
      <c r="E2578"/>
      <c r="F2578"/>
      <c r="G2578" s="45"/>
      <c r="H2578" s="196"/>
      <c r="I2578" s="196"/>
      <c r="J2578" s="196"/>
      <c r="K2578" s="196"/>
      <c r="L2578"/>
      <c r="M2578" s="44"/>
      <c r="N2578" s="1"/>
      <c r="O2578"/>
      <c r="P2578"/>
      <c r="Q2578" s="44"/>
      <c r="R2578" s="1"/>
      <c r="S2578"/>
      <c r="T2578"/>
    </row>
    <row r="2579" spans="1:20" ht="14.4" x14ac:dyDescent="0.3">
      <c r="A2579"/>
      <c r="B2579" s="1"/>
      <c r="C2579"/>
      <c r="D2579"/>
      <c r="E2579"/>
      <c r="F2579"/>
      <c r="G2579" s="45"/>
      <c r="H2579" s="196"/>
      <c r="I2579" s="196"/>
      <c r="J2579" s="196"/>
      <c r="K2579" s="196"/>
      <c r="L2579"/>
      <c r="M2579" s="44"/>
      <c r="N2579" s="1"/>
      <c r="O2579"/>
      <c r="P2579"/>
      <c r="Q2579" s="44"/>
      <c r="R2579" s="1"/>
      <c r="S2579"/>
      <c r="T2579"/>
    </row>
    <row r="2580" spans="1:20" ht="14.4" x14ac:dyDescent="0.3">
      <c r="A2580"/>
      <c r="B2580" s="1"/>
      <c r="C2580"/>
      <c r="D2580"/>
      <c r="E2580"/>
      <c r="F2580"/>
      <c r="G2580" s="45"/>
      <c r="H2580" s="196"/>
      <c r="I2580" s="196"/>
      <c r="J2580" s="196"/>
      <c r="K2580" s="196"/>
      <c r="L2580"/>
      <c r="M2580" s="44"/>
      <c r="N2580" s="1"/>
      <c r="O2580"/>
      <c r="P2580"/>
      <c r="Q2580" s="44"/>
      <c r="R2580" s="1"/>
      <c r="S2580"/>
      <c r="T2580"/>
    </row>
    <row r="2581" spans="1:20" ht="14.4" x14ac:dyDescent="0.3">
      <c r="A2581"/>
      <c r="B2581" s="1"/>
      <c r="C2581"/>
      <c r="D2581"/>
      <c r="E2581"/>
      <c r="F2581"/>
      <c r="G2581" s="45"/>
      <c r="H2581" s="196"/>
      <c r="I2581" s="196"/>
      <c r="J2581" s="196"/>
      <c r="K2581" s="196"/>
      <c r="L2581"/>
      <c r="M2581" s="44"/>
      <c r="N2581" s="1"/>
      <c r="O2581"/>
      <c r="P2581"/>
      <c r="Q2581" s="44"/>
      <c r="R2581" s="1"/>
      <c r="S2581"/>
      <c r="T2581"/>
    </row>
    <row r="2582" spans="1:20" ht="14.4" x14ac:dyDescent="0.3">
      <c r="A2582"/>
      <c r="B2582" s="1"/>
      <c r="C2582"/>
      <c r="D2582"/>
      <c r="E2582"/>
      <c r="F2582"/>
      <c r="G2582" s="45"/>
      <c r="H2582" s="196"/>
      <c r="I2582" s="196"/>
      <c r="J2582" s="196"/>
      <c r="K2582" s="196"/>
      <c r="L2582"/>
      <c r="M2582" s="44"/>
      <c r="N2582" s="1"/>
      <c r="O2582"/>
      <c r="P2582"/>
      <c r="Q2582" s="44"/>
      <c r="R2582" s="1"/>
      <c r="S2582"/>
      <c r="T2582"/>
    </row>
    <row r="2583" spans="1:20" ht="14.4" x14ac:dyDescent="0.3">
      <c r="A2583"/>
      <c r="B2583" s="1"/>
      <c r="C2583"/>
      <c r="D2583"/>
      <c r="E2583"/>
      <c r="F2583"/>
      <c r="G2583" s="45"/>
      <c r="H2583" s="196"/>
      <c r="I2583" s="196"/>
      <c r="J2583" s="196"/>
      <c r="K2583" s="196"/>
      <c r="L2583"/>
      <c r="M2583" s="44"/>
      <c r="N2583" s="1"/>
      <c r="O2583"/>
      <c r="P2583"/>
      <c r="Q2583" s="44"/>
      <c r="R2583" s="1"/>
      <c r="S2583"/>
      <c r="T2583"/>
    </row>
    <row r="2584" spans="1:20" ht="14.4" x14ac:dyDescent="0.3">
      <c r="A2584"/>
      <c r="B2584" s="1"/>
      <c r="C2584"/>
      <c r="D2584"/>
      <c r="E2584"/>
      <c r="F2584"/>
      <c r="G2584" s="45"/>
      <c r="H2584" s="196"/>
      <c r="I2584" s="196"/>
      <c r="J2584" s="196"/>
      <c r="K2584" s="196"/>
      <c r="L2584"/>
      <c r="M2584" s="44"/>
      <c r="N2584" s="1"/>
      <c r="O2584"/>
      <c r="P2584"/>
      <c r="Q2584" s="44"/>
      <c r="R2584" s="1"/>
      <c r="S2584"/>
      <c r="T2584"/>
    </row>
    <row r="2585" spans="1:20" ht="14.4" x14ac:dyDescent="0.3">
      <c r="A2585"/>
      <c r="B2585" s="1"/>
      <c r="C2585"/>
      <c r="D2585"/>
      <c r="E2585"/>
      <c r="F2585"/>
      <c r="G2585" s="45"/>
      <c r="H2585" s="196"/>
      <c r="I2585" s="196"/>
      <c r="J2585" s="196"/>
      <c r="K2585" s="196"/>
      <c r="L2585"/>
      <c r="M2585" s="44"/>
      <c r="N2585" s="1"/>
      <c r="O2585"/>
      <c r="P2585"/>
      <c r="Q2585" s="44"/>
      <c r="R2585" s="1"/>
      <c r="S2585"/>
      <c r="T2585"/>
    </row>
    <row r="2586" spans="1:20" ht="14.4" x14ac:dyDescent="0.3">
      <c r="A2586"/>
      <c r="B2586" s="1"/>
      <c r="C2586"/>
      <c r="D2586"/>
      <c r="E2586"/>
      <c r="F2586"/>
      <c r="G2586" s="45"/>
      <c r="H2586" s="196"/>
      <c r="I2586" s="196"/>
      <c r="J2586" s="196"/>
      <c r="K2586" s="196"/>
      <c r="L2586"/>
      <c r="M2586" s="44"/>
      <c r="N2586" s="1"/>
      <c r="O2586"/>
      <c r="P2586"/>
      <c r="Q2586" s="44"/>
      <c r="R2586" s="1"/>
      <c r="S2586"/>
      <c r="T2586"/>
    </row>
    <row r="2587" spans="1:20" ht="14.4" x14ac:dyDescent="0.3">
      <c r="A2587"/>
      <c r="B2587" s="1"/>
      <c r="C2587"/>
      <c r="D2587"/>
      <c r="E2587"/>
      <c r="F2587"/>
      <c r="G2587" s="45"/>
      <c r="H2587" s="196"/>
      <c r="I2587" s="196"/>
      <c r="J2587" s="196"/>
      <c r="K2587" s="196"/>
      <c r="L2587"/>
      <c r="M2587" s="44"/>
      <c r="N2587" s="1"/>
      <c r="O2587"/>
      <c r="P2587"/>
      <c r="Q2587" s="44"/>
      <c r="R2587" s="1"/>
      <c r="S2587"/>
      <c r="T2587"/>
    </row>
    <row r="2588" spans="1:20" ht="14.4" x14ac:dyDescent="0.3">
      <c r="A2588"/>
      <c r="B2588" s="1"/>
      <c r="C2588"/>
      <c r="D2588"/>
      <c r="E2588"/>
      <c r="F2588"/>
      <c r="G2588" s="45"/>
      <c r="H2588" s="196"/>
      <c r="I2588" s="196"/>
      <c r="J2588" s="196"/>
      <c r="K2588" s="196"/>
      <c r="L2588"/>
      <c r="M2588" s="44"/>
      <c r="N2588" s="1"/>
      <c r="O2588"/>
      <c r="P2588"/>
      <c r="Q2588" s="44"/>
      <c r="R2588" s="1"/>
      <c r="S2588"/>
      <c r="T2588"/>
    </row>
    <row r="2589" spans="1:20" ht="14.4" x14ac:dyDescent="0.3">
      <c r="A2589"/>
      <c r="B2589" s="1"/>
      <c r="C2589"/>
      <c r="D2589"/>
      <c r="E2589"/>
      <c r="F2589"/>
      <c r="G2589" s="45"/>
      <c r="H2589" s="196"/>
      <c r="I2589" s="196"/>
      <c r="J2589" s="196"/>
      <c r="K2589" s="196"/>
      <c r="L2589"/>
      <c r="M2589" s="44"/>
      <c r="N2589" s="1"/>
      <c r="O2589"/>
      <c r="P2589"/>
      <c r="Q2589" s="44"/>
      <c r="R2589" s="1"/>
      <c r="S2589"/>
      <c r="T2589"/>
    </row>
    <row r="2590" spans="1:20" ht="14.4" x14ac:dyDescent="0.3">
      <c r="A2590"/>
      <c r="B2590" s="1"/>
      <c r="C2590"/>
      <c r="D2590"/>
      <c r="E2590"/>
      <c r="F2590"/>
      <c r="G2590" s="45"/>
      <c r="H2590" s="196"/>
      <c r="I2590" s="196"/>
      <c r="J2590" s="196"/>
      <c r="K2590" s="196"/>
      <c r="L2590"/>
      <c r="M2590" s="44"/>
      <c r="N2590" s="1"/>
      <c r="O2590"/>
      <c r="P2590"/>
      <c r="Q2590" s="44"/>
      <c r="R2590" s="1"/>
      <c r="S2590"/>
      <c r="T2590"/>
    </row>
    <row r="2591" spans="1:20" ht="14.4" x14ac:dyDescent="0.3">
      <c r="A2591"/>
      <c r="B2591" s="1"/>
      <c r="C2591"/>
      <c r="D2591"/>
      <c r="E2591"/>
      <c r="F2591"/>
      <c r="G2591" s="45"/>
      <c r="H2591" s="196"/>
      <c r="I2591" s="196"/>
      <c r="J2591" s="196"/>
      <c r="K2591" s="196"/>
      <c r="L2591"/>
      <c r="M2591" s="44"/>
      <c r="N2591" s="1"/>
      <c r="O2591"/>
      <c r="P2591"/>
      <c r="Q2591" s="44"/>
      <c r="R2591" s="1"/>
      <c r="S2591"/>
      <c r="T2591"/>
    </row>
    <row r="2592" spans="1:20" ht="14.4" x14ac:dyDescent="0.3">
      <c r="A2592"/>
      <c r="B2592" s="1"/>
      <c r="C2592"/>
      <c r="D2592"/>
      <c r="E2592"/>
      <c r="F2592"/>
      <c r="G2592" s="45"/>
      <c r="H2592" s="196"/>
      <c r="I2592" s="196"/>
      <c r="J2592" s="196"/>
      <c r="K2592" s="196"/>
      <c r="L2592"/>
      <c r="M2592" s="44"/>
      <c r="N2592" s="1"/>
      <c r="O2592"/>
      <c r="P2592"/>
      <c r="Q2592" s="44"/>
      <c r="R2592" s="1"/>
      <c r="S2592"/>
      <c r="T2592"/>
    </row>
    <row r="2593" spans="1:20" ht="14.4" x14ac:dyDescent="0.3">
      <c r="A2593"/>
      <c r="B2593" s="1"/>
      <c r="C2593"/>
      <c r="D2593"/>
      <c r="E2593"/>
      <c r="F2593"/>
      <c r="G2593" s="45"/>
      <c r="H2593" s="196"/>
      <c r="I2593" s="196"/>
      <c r="J2593" s="196"/>
      <c r="K2593" s="196"/>
      <c r="L2593"/>
      <c r="M2593" s="44"/>
      <c r="N2593" s="1"/>
      <c r="O2593"/>
      <c r="P2593"/>
      <c r="Q2593" s="44"/>
      <c r="R2593" s="1"/>
      <c r="S2593"/>
      <c r="T2593"/>
    </row>
    <row r="2594" spans="1:20" ht="14.4" x14ac:dyDescent="0.3">
      <c r="A2594"/>
      <c r="B2594" s="1"/>
      <c r="C2594"/>
      <c r="D2594"/>
      <c r="E2594"/>
      <c r="F2594"/>
      <c r="G2594" s="45"/>
      <c r="H2594" s="196"/>
      <c r="I2594" s="196"/>
      <c r="J2594" s="196"/>
      <c r="K2594" s="196"/>
      <c r="L2594"/>
      <c r="M2594" s="44"/>
      <c r="N2594" s="1"/>
      <c r="O2594"/>
      <c r="P2594"/>
      <c r="Q2594" s="44"/>
      <c r="R2594" s="1"/>
      <c r="S2594"/>
      <c r="T2594"/>
    </row>
    <row r="2595" spans="1:20" ht="14.4" x14ac:dyDescent="0.3">
      <c r="A2595"/>
      <c r="B2595" s="1"/>
      <c r="C2595"/>
      <c r="D2595"/>
      <c r="E2595"/>
      <c r="F2595"/>
      <c r="G2595" s="45"/>
      <c r="H2595" s="196"/>
      <c r="I2595" s="196"/>
      <c r="J2595" s="196"/>
      <c r="K2595" s="196"/>
      <c r="L2595"/>
      <c r="M2595" s="44"/>
      <c r="N2595" s="1"/>
      <c r="O2595"/>
      <c r="P2595"/>
      <c r="Q2595" s="44"/>
      <c r="R2595" s="1"/>
      <c r="S2595"/>
      <c r="T2595"/>
    </row>
    <row r="2596" spans="1:20" ht="14.4" x14ac:dyDescent="0.3">
      <c r="A2596"/>
      <c r="B2596" s="1"/>
      <c r="C2596"/>
      <c r="D2596"/>
      <c r="E2596"/>
      <c r="F2596"/>
      <c r="G2596" s="45"/>
      <c r="H2596" s="196"/>
      <c r="I2596" s="196"/>
      <c r="J2596" s="196"/>
      <c r="K2596" s="196"/>
      <c r="L2596"/>
      <c r="M2596" s="44"/>
      <c r="N2596" s="1"/>
      <c r="O2596"/>
      <c r="P2596"/>
      <c r="Q2596" s="44"/>
      <c r="R2596" s="1"/>
      <c r="S2596"/>
      <c r="T2596"/>
    </row>
    <row r="2597" spans="1:20" ht="14.4" x14ac:dyDescent="0.3">
      <c r="A2597"/>
      <c r="B2597" s="1"/>
      <c r="C2597"/>
      <c r="D2597"/>
      <c r="E2597"/>
      <c r="F2597"/>
      <c r="G2597" s="45"/>
      <c r="H2597" s="196"/>
      <c r="I2597" s="196"/>
      <c r="J2597" s="196"/>
      <c r="K2597" s="196"/>
      <c r="L2597"/>
      <c r="M2597" s="44"/>
      <c r="N2597" s="1"/>
      <c r="O2597"/>
      <c r="P2597"/>
      <c r="Q2597" s="44"/>
      <c r="R2597" s="1"/>
      <c r="S2597"/>
      <c r="T2597"/>
    </row>
    <row r="2598" spans="1:20" ht="14.4" x14ac:dyDescent="0.3">
      <c r="A2598"/>
      <c r="B2598" s="1"/>
      <c r="C2598"/>
      <c r="D2598"/>
      <c r="E2598"/>
      <c r="F2598"/>
      <c r="G2598" s="45"/>
      <c r="H2598" s="196"/>
      <c r="I2598" s="196"/>
      <c r="J2598" s="196"/>
      <c r="K2598" s="196"/>
      <c r="L2598"/>
      <c r="M2598" s="44"/>
      <c r="N2598" s="1"/>
      <c r="O2598"/>
      <c r="P2598"/>
      <c r="Q2598" s="44"/>
      <c r="R2598" s="1"/>
      <c r="S2598"/>
      <c r="T2598"/>
    </row>
    <row r="2599" spans="1:20" ht="14.4" x14ac:dyDescent="0.3">
      <c r="A2599"/>
      <c r="B2599" s="1"/>
      <c r="C2599"/>
      <c r="D2599"/>
      <c r="E2599"/>
      <c r="F2599"/>
      <c r="G2599" s="45"/>
      <c r="H2599" s="196"/>
      <c r="I2599" s="196"/>
      <c r="J2599" s="196"/>
      <c r="K2599" s="196"/>
      <c r="L2599"/>
      <c r="M2599" s="44"/>
      <c r="N2599" s="1"/>
      <c r="O2599"/>
      <c r="P2599"/>
      <c r="Q2599" s="44"/>
      <c r="R2599" s="1"/>
      <c r="S2599"/>
      <c r="T2599"/>
    </row>
    <row r="2600" spans="1:20" ht="14.4" x14ac:dyDescent="0.3">
      <c r="A2600"/>
      <c r="B2600" s="1"/>
      <c r="C2600"/>
      <c r="D2600"/>
      <c r="E2600"/>
      <c r="F2600"/>
      <c r="G2600" s="45"/>
      <c r="H2600" s="196"/>
      <c r="I2600" s="196"/>
      <c r="J2600" s="196"/>
      <c r="K2600" s="196"/>
      <c r="L2600"/>
      <c r="M2600" s="44"/>
      <c r="N2600" s="1"/>
      <c r="O2600"/>
      <c r="P2600"/>
      <c r="Q2600" s="44"/>
      <c r="R2600" s="1"/>
      <c r="S2600"/>
      <c r="T2600"/>
    </row>
    <row r="2601" spans="1:20" ht="14.4" x14ac:dyDescent="0.3">
      <c r="A2601"/>
      <c r="B2601" s="1"/>
      <c r="C2601"/>
      <c r="D2601"/>
      <c r="E2601"/>
      <c r="F2601"/>
      <c r="G2601" s="45"/>
      <c r="H2601" s="196"/>
      <c r="I2601" s="196"/>
      <c r="J2601" s="196"/>
      <c r="K2601" s="196"/>
      <c r="L2601"/>
      <c r="M2601" s="44"/>
      <c r="N2601" s="1"/>
      <c r="O2601"/>
      <c r="P2601"/>
      <c r="Q2601" s="44"/>
      <c r="R2601" s="1"/>
      <c r="S2601"/>
      <c r="T2601"/>
    </row>
    <row r="2602" spans="1:20" ht="14.4" x14ac:dyDescent="0.3">
      <c r="A2602"/>
      <c r="B2602" s="1"/>
      <c r="C2602"/>
      <c r="D2602"/>
      <c r="E2602"/>
      <c r="F2602"/>
      <c r="G2602" s="45"/>
      <c r="H2602" s="196"/>
      <c r="I2602" s="196"/>
      <c r="J2602" s="196"/>
      <c r="K2602" s="196"/>
      <c r="L2602"/>
      <c r="M2602" s="44"/>
      <c r="N2602" s="1"/>
      <c r="O2602"/>
      <c r="P2602"/>
      <c r="Q2602" s="44"/>
      <c r="R2602" s="1"/>
      <c r="S2602"/>
      <c r="T2602"/>
    </row>
    <row r="2603" spans="1:20" ht="14.4" x14ac:dyDescent="0.3">
      <c r="A2603"/>
      <c r="B2603" s="1"/>
      <c r="C2603"/>
      <c r="D2603"/>
      <c r="E2603"/>
      <c r="F2603"/>
      <c r="G2603" s="45"/>
      <c r="H2603" s="196"/>
      <c r="I2603" s="196"/>
      <c r="J2603" s="196"/>
      <c r="K2603" s="196"/>
      <c r="L2603"/>
      <c r="M2603" s="44"/>
      <c r="N2603" s="1"/>
      <c r="O2603"/>
      <c r="P2603"/>
      <c r="Q2603" s="44"/>
      <c r="R2603" s="1"/>
      <c r="S2603"/>
      <c r="T2603"/>
    </row>
    <row r="2604" spans="1:20" ht="14.4" x14ac:dyDescent="0.3">
      <c r="A2604"/>
      <c r="B2604" s="1"/>
      <c r="C2604"/>
      <c r="D2604"/>
      <c r="E2604"/>
      <c r="F2604"/>
      <c r="G2604" s="45"/>
      <c r="H2604" s="196"/>
      <c r="I2604" s="196"/>
      <c r="J2604" s="196"/>
      <c r="K2604" s="196"/>
      <c r="L2604"/>
      <c r="M2604" s="44"/>
      <c r="N2604" s="1"/>
      <c r="O2604"/>
      <c r="P2604"/>
      <c r="Q2604" s="44"/>
      <c r="R2604" s="1"/>
      <c r="S2604"/>
      <c r="T2604"/>
    </row>
    <row r="2605" spans="1:20" ht="14.4" x14ac:dyDescent="0.3">
      <c r="A2605"/>
      <c r="B2605" s="1"/>
      <c r="C2605"/>
      <c r="D2605"/>
      <c r="E2605"/>
      <c r="F2605"/>
      <c r="G2605" s="45"/>
      <c r="H2605" s="196"/>
      <c r="I2605" s="196"/>
      <c r="J2605" s="196"/>
      <c r="K2605" s="196"/>
      <c r="L2605"/>
      <c r="M2605" s="44"/>
      <c r="N2605" s="1"/>
      <c r="O2605"/>
      <c r="P2605"/>
      <c r="Q2605" s="44"/>
      <c r="R2605" s="1"/>
      <c r="S2605"/>
      <c r="T2605"/>
    </row>
    <row r="2606" spans="1:20" ht="14.4" x14ac:dyDescent="0.3">
      <c r="A2606"/>
      <c r="B2606" s="1"/>
      <c r="C2606"/>
      <c r="D2606"/>
      <c r="E2606"/>
      <c r="F2606"/>
      <c r="G2606" s="45"/>
      <c r="H2606" s="196"/>
      <c r="I2606" s="196"/>
      <c r="J2606" s="196"/>
      <c r="K2606" s="196"/>
      <c r="L2606"/>
      <c r="M2606" s="44"/>
      <c r="N2606" s="1"/>
      <c r="O2606"/>
      <c r="P2606"/>
      <c r="Q2606" s="44"/>
      <c r="R2606" s="1"/>
      <c r="S2606"/>
      <c r="T2606"/>
    </row>
    <row r="2607" spans="1:20" ht="14.4" x14ac:dyDescent="0.3">
      <c r="A2607"/>
      <c r="B2607" s="1"/>
      <c r="C2607"/>
      <c r="D2607"/>
      <c r="E2607"/>
      <c r="F2607"/>
      <c r="G2607" s="45"/>
      <c r="H2607" s="196"/>
      <c r="I2607" s="196"/>
      <c r="J2607" s="196"/>
      <c r="K2607" s="196"/>
      <c r="L2607"/>
      <c r="M2607" s="44"/>
      <c r="N2607" s="1"/>
      <c r="O2607"/>
      <c r="P2607"/>
      <c r="Q2607" s="44"/>
      <c r="R2607" s="1"/>
      <c r="S2607"/>
      <c r="T2607"/>
    </row>
    <row r="2608" spans="1:20" ht="14.4" x14ac:dyDescent="0.3">
      <c r="A2608"/>
      <c r="B2608" s="1"/>
      <c r="C2608"/>
      <c r="D2608"/>
      <c r="E2608"/>
      <c r="F2608"/>
      <c r="G2608" s="45"/>
      <c r="H2608" s="196"/>
      <c r="I2608" s="196"/>
      <c r="J2608" s="196"/>
      <c r="K2608" s="196"/>
      <c r="L2608"/>
      <c r="M2608" s="44"/>
      <c r="N2608" s="1"/>
      <c r="O2608"/>
      <c r="P2608"/>
      <c r="Q2608" s="44"/>
      <c r="R2608" s="1"/>
      <c r="S2608"/>
      <c r="T2608"/>
    </row>
    <row r="2609" spans="1:20" ht="14.4" x14ac:dyDescent="0.3">
      <c r="A2609"/>
      <c r="B2609" s="1"/>
      <c r="C2609"/>
      <c r="D2609"/>
      <c r="E2609"/>
      <c r="F2609"/>
      <c r="G2609" s="45"/>
      <c r="H2609" s="196"/>
      <c r="I2609" s="196"/>
      <c r="J2609" s="196"/>
      <c r="K2609" s="196"/>
      <c r="L2609"/>
      <c r="M2609" s="44"/>
      <c r="N2609" s="1"/>
      <c r="O2609"/>
      <c r="P2609"/>
      <c r="Q2609" s="44"/>
      <c r="R2609" s="1"/>
      <c r="S2609"/>
      <c r="T2609"/>
    </row>
    <row r="2610" spans="1:20" ht="14.4" x14ac:dyDescent="0.3">
      <c r="A2610"/>
      <c r="B2610" s="1"/>
      <c r="C2610"/>
      <c r="D2610"/>
      <c r="E2610"/>
      <c r="F2610"/>
      <c r="G2610" s="45"/>
      <c r="H2610" s="196"/>
      <c r="I2610" s="196"/>
      <c r="J2610" s="196"/>
      <c r="K2610" s="196"/>
      <c r="L2610"/>
      <c r="M2610" s="44"/>
      <c r="N2610" s="1"/>
      <c r="O2610"/>
      <c r="P2610"/>
      <c r="Q2610" s="44"/>
      <c r="R2610" s="1"/>
      <c r="S2610"/>
      <c r="T2610"/>
    </row>
    <row r="2611" spans="1:20" ht="14.4" x14ac:dyDescent="0.3">
      <c r="A2611"/>
      <c r="B2611" s="1"/>
      <c r="C2611"/>
      <c r="D2611"/>
      <c r="E2611"/>
      <c r="F2611"/>
      <c r="G2611" s="45"/>
      <c r="H2611" s="196"/>
      <c r="I2611" s="196"/>
      <c r="J2611" s="196"/>
      <c r="K2611" s="196"/>
      <c r="L2611"/>
      <c r="M2611" s="44"/>
      <c r="N2611" s="1"/>
      <c r="O2611"/>
      <c r="P2611"/>
      <c r="Q2611" s="44"/>
      <c r="R2611" s="1"/>
      <c r="S2611"/>
      <c r="T2611"/>
    </row>
    <row r="2612" spans="1:20" ht="14.4" x14ac:dyDescent="0.3">
      <c r="A2612"/>
      <c r="B2612" s="1"/>
      <c r="C2612"/>
      <c r="D2612"/>
      <c r="E2612"/>
      <c r="F2612"/>
      <c r="G2612" s="45"/>
      <c r="H2612" s="196"/>
      <c r="I2612" s="196"/>
      <c r="J2612" s="196"/>
      <c r="K2612" s="196"/>
      <c r="L2612"/>
      <c r="M2612" s="44"/>
      <c r="N2612" s="1"/>
      <c r="O2612"/>
      <c r="P2612"/>
      <c r="Q2612" s="44"/>
      <c r="R2612" s="1"/>
      <c r="S2612"/>
      <c r="T2612"/>
    </row>
    <row r="2613" spans="1:20" ht="14.4" x14ac:dyDescent="0.3">
      <c r="A2613"/>
      <c r="B2613" s="1"/>
      <c r="C2613"/>
      <c r="D2613"/>
      <c r="E2613"/>
      <c r="F2613"/>
      <c r="G2613" s="45"/>
      <c r="H2613" s="196"/>
      <c r="I2613" s="196"/>
      <c r="J2613" s="196"/>
      <c r="K2613" s="196"/>
      <c r="L2613"/>
      <c r="M2613" s="44"/>
      <c r="N2613" s="1"/>
      <c r="O2613"/>
      <c r="P2613"/>
      <c r="Q2613" s="44"/>
      <c r="R2613" s="1"/>
      <c r="S2613"/>
      <c r="T2613"/>
    </row>
    <row r="2614" spans="1:20" ht="14.4" x14ac:dyDescent="0.3">
      <c r="A2614"/>
      <c r="B2614" s="1"/>
      <c r="C2614"/>
      <c r="D2614"/>
      <c r="E2614"/>
      <c r="F2614"/>
      <c r="G2614" s="45"/>
      <c r="H2614" s="196"/>
      <c r="I2614" s="196"/>
      <c r="J2614" s="196"/>
      <c r="K2614" s="196"/>
      <c r="L2614"/>
      <c r="M2614" s="44"/>
      <c r="N2614" s="1"/>
      <c r="O2614"/>
      <c r="P2614"/>
      <c r="Q2614" s="44"/>
      <c r="R2614" s="1"/>
      <c r="S2614"/>
      <c r="T2614"/>
    </row>
    <row r="2615" spans="1:20" ht="14.4" x14ac:dyDescent="0.3">
      <c r="A2615"/>
      <c r="B2615" s="1"/>
      <c r="C2615"/>
      <c r="D2615"/>
      <c r="E2615"/>
      <c r="F2615"/>
      <c r="G2615" s="45"/>
      <c r="H2615" s="196"/>
      <c r="I2615" s="196"/>
      <c r="J2615" s="196"/>
      <c r="K2615" s="196"/>
      <c r="L2615"/>
      <c r="M2615" s="44"/>
      <c r="N2615" s="1"/>
      <c r="O2615"/>
      <c r="P2615"/>
      <c r="Q2615" s="44"/>
      <c r="R2615" s="1"/>
      <c r="S2615"/>
      <c r="T2615"/>
    </row>
    <row r="2616" spans="1:20" ht="14.4" x14ac:dyDescent="0.3">
      <c r="A2616"/>
      <c r="B2616" s="1"/>
      <c r="C2616"/>
      <c r="D2616"/>
      <c r="E2616"/>
      <c r="F2616"/>
      <c r="G2616" s="45"/>
      <c r="H2616" s="196"/>
      <c r="I2616" s="196"/>
      <c r="J2616" s="196"/>
      <c r="K2616" s="196"/>
      <c r="L2616"/>
      <c r="M2616" s="44"/>
      <c r="N2616" s="1"/>
      <c r="O2616"/>
      <c r="P2616"/>
      <c r="Q2616" s="44"/>
      <c r="R2616" s="1"/>
      <c r="S2616"/>
      <c r="T2616"/>
    </row>
    <row r="2617" spans="1:20" ht="14.4" x14ac:dyDescent="0.3">
      <c r="A2617"/>
      <c r="B2617" s="1"/>
      <c r="C2617"/>
      <c r="D2617"/>
      <c r="E2617"/>
      <c r="F2617"/>
      <c r="G2617" s="45"/>
      <c r="H2617" s="196"/>
      <c r="I2617" s="196"/>
      <c r="J2617" s="196"/>
      <c r="K2617" s="196"/>
      <c r="L2617"/>
      <c r="M2617" s="44"/>
      <c r="N2617" s="1"/>
      <c r="O2617"/>
      <c r="P2617"/>
      <c r="Q2617" s="44"/>
      <c r="R2617" s="1"/>
      <c r="S2617"/>
      <c r="T2617"/>
    </row>
    <row r="2618" spans="1:20" ht="14.4" x14ac:dyDescent="0.3">
      <c r="A2618"/>
      <c r="B2618" s="1"/>
      <c r="C2618"/>
      <c r="D2618"/>
      <c r="E2618"/>
      <c r="F2618"/>
      <c r="G2618" s="45"/>
      <c r="H2618" s="196"/>
      <c r="I2618" s="196"/>
      <c r="J2618" s="196"/>
      <c r="K2618" s="196"/>
      <c r="L2618"/>
      <c r="M2618" s="44"/>
      <c r="N2618" s="1"/>
      <c r="O2618"/>
      <c r="P2618"/>
      <c r="Q2618" s="44"/>
      <c r="R2618" s="1"/>
      <c r="S2618"/>
      <c r="T2618"/>
    </row>
    <row r="2619" spans="1:20" ht="14.4" x14ac:dyDescent="0.3">
      <c r="A2619"/>
      <c r="B2619" s="1"/>
      <c r="C2619"/>
      <c r="D2619"/>
      <c r="E2619"/>
      <c r="F2619"/>
      <c r="G2619" s="45"/>
      <c r="H2619" s="196"/>
      <c r="I2619" s="196"/>
      <c r="J2619" s="196"/>
      <c r="K2619" s="196"/>
      <c r="L2619"/>
      <c r="M2619" s="44"/>
      <c r="N2619" s="1"/>
      <c r="O2619"/>
      <c r="P2619"/>
      <c r="Q2619" s="44"/>
      <c r="R2619" s="1"/>
      <c r="S2619"/>
      <c r="T2619"/>
    </row>
    <row r="2620" spans="1:20" ht="14.4" x14ac:dyDescent="0.3">
      <c r="A2620"/>
      <c r="B2620" s="1"/>
      <c r="C2620"/>
      <c r="D2620"/>
      <c r="E2620"/>
      <c r="F2620"/>
      <c r="G2620" s="45"/>
      <c r="H2620" s="196"/>
      <c r="I2620" s="196"/>
      <c r="J2620" s="196"/>
      <c r="K2620" s="196"/>
      <c r="L2620"/>
      <c r="M2620" s="44"/>
      <c r="N2620" s="1"/>
      <c r="O2620"/>
      <c r="P2620"/>
      <c r="Q2620" s="44"/>
      <c r="R2620" s="1"/>
      <c r="S2620"/>
      <c r="T2620"/>
    </row>
    <row r="2621" spans="1:20" ht="14.4" x14ac:dyDescent="0.3">
      <c r="A2621"/>
      <c r="B2621" s="1"/>
      <c r="C2621"/>
      <c r="D2621"/>
      <c r="E2621"/>
      <c r="F2621"/>
      <c r="G2621" s="45"/>
      <c r="H2621" s="196"/>
      <c r="I2621" s="196"/>
      <c r="J2621" s="196"/>
      <c r="K2621" s="196"/>
      <c r="L2621"/>
      <c r="M2621" s="44"/>
      <c r="N2621" s="1"/>
      <c r="O2621"/>
      <c r="P2621"/>
      <c r="Q2621" s="44"/>
      <c r="R2621" s="1"/>
      <c r="S2621"/>
      <c r="T2621"/>
    </row>
    <row r="2622" spans="1:20" ht="14.4" x14ac:dyDescent="0.3">
      <c r="A2622"/>
      <c r="B2622" s="1"/>
      <c r="C2622"/>
      <c r="D2622"/>
      <c r="E2622"/>
      <c r="F2622"/>
      <c r="G2622" s="45"/>
      <c r="H2622" s="196"/>
      <c r="I2622" s="196"/>
      <c r="J2622" s="196"/>
      <c r="K2622" s="196"/>
      <c r="L2622"/>
      <c r="M2622" s="44"/>
      <c r="N2622" s="1"/>
      <c r="O2622"/>
      <c r="P2622"/>
      <c r="Q2622" s="44"/>
      <c r="R2622" s="1"/>
      <c r="S2622"/>
      <c r="T2622"/>
    </row>
    <row r="2623" spans="1:20" ht="14.4" x14ac:dyDescent="0.3">
      <c r="A2623"/>
      <c r="B2623" s="1"/>
      <c r="C2623"/>
      <c r="D2623"/>
      <c r="E2623"/>
      <c r="F2623"/>
      <c r="G2623" s="45"/>
      <c r="H2623" s="196"/>
      <c r="I2623" s="196"/>
      <c r="J2623" s="196"/>
      <c r="K2623" s="196"/>
      <c r="L2623"/>
      <c r="M2623" s="44"/>
      <c r="N2623" s="1"/>
      <c r="O2623"/>
      <c r="P2623"/>
      <c r="Q2623" s="44"/>
      <c r="R2623" s="1"/>
      <c r="S2623"/>
      <c r="T2623"/>
    </row>
    <row r="2624" spans="1:20" ht="14.4" x14ac:dyDescent="0.3">
      <c r="A2624"/>
      <c r="B2624" s="1"/>
      <c r="C2624"/>
      <c r="D2624"/>
      <c r="E2624"/>
      <c r="F2624"/>
      <c r="G2624" s="45"/>
      <c r="H2624" s="196"/>
      <c r="I2624" s="196"/>
      <c r="J2624" s="196"/>
      <c r="K2624" s="196"/>
      <c r="L2624"/>
      <c r="M2624" s="44"/>
      <c r="N2624" s="1"/>
      <c r="O2624"/>
      <c r="P2624"/>
      <c r="Q2624" s="44"/>
      <c r="R2624" s="1"/>
      <c r="S2624"/>
      <c r="T2624"/>
    </row>
    <row r="2625" spans="1:20" ht="14.4" x14ac:dyDescent="0.3">
      <c r="A2625"/>
      <c r="B2625" s="1"/>
      <c r="C2625"/>
      <c r="D2625"/>
      <c r="E2625"/>
      <c r="F2625"/>
      <c r="G2625" s="45"/>
      <c r="H2625" s="196"/>
      <c r="I2625" s="196"/>
      <c r="J2625" s="196"/>
      <c r="K2625" s="196"/>
      <c r="L2625"/>
      <c r="M2625" s="44"/>
      <c r="N2625" s="1"/>
      <c r="O2625"/>
      <c r="P2625"/>
      <c r="Q2625" s="44"/>
      <c r="R2625" s="1"/>
      <c r="S2625"/>
      <c r="T2625"/>
    </row>
    <row r="2626" spans="1:20" ht="14.4" x14ac:dyDescent="0.3">
      <c r="A2626"/>
      <c r="B2626" s="1"/>
      <c r="C2626"/>
      <c r="D2626"/>
      <c r="E2626"/>
      <c r="F2626"/>
      <c r="G2626" s="45"/>
      <c r="H2626" s="196"/>
      <c r="I2626" s="196"/>
      <c r="J2626" s="196"/>
      <c r="K2626" s="196"/>
      <c r="L2626"/>
      <c r="M2626" s="44"/>
      <c r="N2626" s="1"/>
      <c r="O2626"/>
      <c r="P2626"/>
      <c r="Q2626" s="44"/>
      <c r="R2626" s="1"/>
      <c r="S2626"/>
      <c r="T2626"/>
    </row>
    <row r="2627" spans="1:20" ht="14.4" x14ac:dyDescent="0.3">
      <c r="A2627"/>
      <c r="B2627" s="1"/>
      <c r="C2627"/>
      <c r="D2627"/>
      <c r="E2627"/>
      <c r="F2627"/>
      <c r="G2627" s="45"/>
      <c r="H2627" s="196"/>
      <c r="I2627" s="196"/>
      <c r="J2627" s="196"/>
      <c r="K2627" s="196"/>
      <c r="L2627"/>
      <c r="M2627" s="44"/>
      <c r="N2627" s="1"/>
      <c r="O2627"/>
      <c r="P2627"/>
      <c r="Q2627" s="44"/>
      <c r="R2627" s="1"/>
      <c r="S2627"/>
      <c r="T2627"/>
    </row>
    <row r="2628" spans="1:20" ht="14.4" x14ac:dyDescent="0.3">
      <c r="A2628"/>
      <c r="B2628" s="1"/>
      <c r="C2628"/>
      <c r="D2628"/>
      <c r="E2628"/>
      <c r="F2628"/>
      <c r="G2628" s="45"/>
      <c r="H2628" s="196"/>
      <c r="I2628" s="196"/>
      <c r="J2628" s="196"/>
      <c r="K2628" s="196"/>
      <c r="L2628"/>
      <c r="M2628" s="44"/>
      <c r="N2628" s="1"/>
      <c r="O2628"/>
      <c r="P2628"/>
      <c r="Q2628" s="44"/>
      <c r="R2628" s="1"/>
      <c r="S2628"/>
      <c r="T2628"/>
    </row>
    <row r="2629" spans="1:20" ht="14.4" x14ac:dyDescent="0.3">
      <c r="A2629"/>
      <c r="B2629" s="1"/>
      <c r="C2629"/>
      <c r="D2629"/>
      <c r="E2629"/>
      <c r="F2629"/>
      <c r="G2629" s="45"/>
      <c r="H2629" s="196"/>
      <c r="I2629" s="196"/>
      <c r="J2629" s="196"/>
      <c r="K2629" s="196"/>
      <c r="L2629"/>
      <c r="M2629" s="44"/>
      <c r="N2629" s="1"/>
      <c r="O2629"/>
      <c r="P2629"/>
      <c r="Q2629" s="44"/>
      <c r="R2629" s="1"/>
      <c r="S2629"/>
      <c r="T2629"/>
    </row>
    <row r="2630" spans="1:20" ht="14.4" x14ac:dyDescent="0.3">
      <c r="A2630"/>
      <c r="B2630" s="1"/>
      <c r="C2630"/>
      <c r="D2630"/>
      <c r="E2630"/>
      <c r="F2630"/>
      <c r="G2630" s="45"/>
      <c r="H2630" s="196"/>
      <c r="I2630" s="196"/>
      <c r="J2630" s="196"/>
      <c r="K2630" s="196"/>
      <c r="L2630"/>
      <c r="M2630" s="44"/>
      <c r="N2630" s="1"/>
      <c r="O2630"/>
      <c r="P2630"/>
      <c r="Q2630" s="44"/>
      <c r="R2630" s="1"/>
      <c r="S2630"/>
      <c r="T2630"/>
    </row>
    <row r="2631" spans="1:20" ht="14.4" x14ac:dyDescent="0.3">
      <c r="A2631"/>
      <c r="B2631" s="1"/>
      <c r="C2631"/>
      <c r="D2631"/>
      <c r="E2631"/>
      <c r="F2631"/>
      <c r="G2631" s="45"/>
      <c r="H2631" s="196"/>
      <c r="I2631" s="196"/>
      <c r="J2631" s="196"/>
      <c r="K2631" s="196"/>
      <c r="L2631"/>
      <c r="M2631" s="44"/>
      <c r="N2631" s="1"/>
      <c r="O2631"/>
      <c r="P2631"/>
      <c r="Q2631" s="44"/>
      <c r="R2631" s="1"/>
      <c r="S2631"/>
      <c r="T2631"/>
    </row>
    <row r="2632" spans="1:20" ht="14.4" x14ac:dyDescent="0.3">
      <c r="A2632"/>
      <c r="B2632" s="1"/>
      <c r="C2632"/>
      <c r="D2632"/>
      <c r="E2632"/>
      <c r="F2632"/>
      <c r="G2632" s="45"/>
      <c r="H2632" s="196"/>
      <c r="I2632" s="196"/>
      <c r="J2632" s="196"/>
      <c r="K2632" s="196"/>
      <c r="L2632"/>
      <c r="M2632" s="44"/>
      <c r="N2632" s="1"/>
      <c r="O2632"/>
      <c r="P2632"/>
      <c r="Q2632" s="44"/>
      <c r="R2632" s="1"/>
      <c r="S2632"/>
      <c r="T2632"/>
    </row>
    <row r="2633" spans="1:20" ht="14.4" x14ac:dyDescent="0.3">
      <c r="A2633"/>
      <c r="B2633" s="1"/>
      <c r="C2633"/>
      <c r="D2633"/>
      <c r="E2633"/>
      <c r="F2633"/>
      <c r="G2633" s="45"/>
      <c r="H2633" s="196"/>
      <c r="I2633" s="196"/>
      <c r="J2633" s="196"/>
      <c r="K2633" s="196"/>
      <c r="L2633"/>
      <c r="M2633" s="44"/>
      <c r="N2633" s="1"/>
      <c r="O2633"/>
      <c r="P2633"/>
      <c r="Q2633" s="44"/>
      <c r="R2633" s="1"/>
      <c r="S2633"/>
      <c r="T2633"/>
    </row>
    <row r="2634" spans="1:20" ht="14.4" x14ac:dyDescent="0.3">
      <c r="A2634"/>
      <c r="B2634" s="1"/>
      <c r="C2634"/>
      <c r="D2634"/>
      <c r="E2634"/>
      <c r="F2634"/>
      <c r="G2634" s="45"/>
      <c r="H2634" s="196"/>
      <c r="I2634" s="196"/>
      <c r="J2634" s="196"/>
      <c r="K2634" s="196"/>
      <c r="L2634"/>
      <c r="M2634" s="44"/>
      <c r="N2634" s="1"/>
      <c r="O2634"/>
      <c r="P2634"/>
      <c r="Q2634" s="44"/>
      <c r="R2634" s="1"/>
      <c r="S2634"/>
      <c r="T2634"/>
    </row>
    <row r="2635" spans="1:20" ht="14.4" x14ac:dyDescent="0.3">
      <c r="A2635"/>
      <c r="B2635" s="1"/>
      <c r="C2635"/>
      <c r="D2635"/>
      <c r="E2635"/>
      <c r="F2635"/>
      <c r="G2635" s="45"/>
      <c r="H2635" s="196"/>
      <c r="I2635" s="196"/>
      <c r="J2635" s="196"/>
      <c r="K2635" s="196"/>
      <c r="L2635"/>
      <c r="M2635" s="44"/>
      <c r="N2635" s="1"/>
      <c r="O2635"/>
      <c r="P2635"/>
      <c r="Q2635" s="44"/>
      <c r="R2635" s="1"/>
      <c r="S2635"/>
      <c r="T2635"/>
    </row>
    <row r="2636" spans="1:20" ht="14.4" x14ac:dyDescent="0.3">
      <c r="A2636"/>
      <c r="B2636" s="1"/>
      <c r="C2636"/>
      <c r="D2636"/>
      <c r="E2636"/>
      <c r="F2636"/>
      <c r="G2636" s="45"/>
      <c r="H2636" s="196"/>
      <c r="I2636" s="196"/>
      <c r="J2636" s="196"/>
      <c r="K2636" s="196"/>
      <c r="L2636"/>
      <c r="M2636" s="44"/>
      <c r="N2636" s="1"/>
      <c r="O2636"/>
      <c r="P2636"/>
      <c r="Q2636" s="44"/>
      <c r="R2636" s="1"/>
      <c r="S2636"/>
      <c r="T2636"/>
    </row>
    <row r="2637" spans="1:20" ht="14.4" x14ac:dyDescent="0.3">
      <c r="A2637"/>
      <c r="B2637" s="1"/>
      <c r="C2637"/>
      <c r="D2637"/>
      <c r="E2637"/>
      <c r="F2637"/>
      <c r="G2637" s="45"/>
      <c r="H2637" s="196"/>
      <c r="I2637" s="196"/>
      <c r="J2637" s="196"/>
      <c r="K2637" s="196"/>
      <c r="L2637"/>
      <c r="M2637" s="44"/>
      <c r="N2637" s="1"/>
      <c r="O2637"/>
      <c r="P2637"/>
      <c r="Q2637" s="44"/>
      <c r="R2637" s="1"/>
      <c r="S2637"/>
      <c r="T2637"/>
    </row>
    <row r="2638" spans="1:20" ht="14.4" x14ac:dyDescent="0.3">
      <c r="A2638"/>
      <c r="B2638" s="1"/>
      <c r="C2638"/>
      <c r="D2638"/>
      <c r="E2638"/>
      <c r="F2638"/>
      <c r="G2638" s="45"/>
      <c r="H2638" s="196"/>
      <c r="I2638" s="196"/>
      <c r="J2638" s="196"/>
      <c r="K2638" s="196"/>
      <c r="L2638"/>
      <c r="M2638" s="44"/>
      <c r="N2638" s="1"/>
      <c r="O2638"/>
      <c r="P2638"/>
      <c r="Q2638" s="44"/>
      <c r="R2638" s="1"/>
      <c r="S2638"/>
      <c r="T2638"/>
    </row>
    <row r="2639" spans="1:20" ht="14.4" x14ac:dyDescent="0.3">
      <c r="A2639"/>
      <c r="B2639" s="1"/>
      <c r="C2639"/>
      <c r="D2639"/>
      <c r="E2639"/>
      <c r="F2639"/>
      <c r="G2639" s="45"/>
      <c r="H2639" s="196"/>
      <c r="I2639" s="196"/>
      <c r="J2639" s="196"/>
      <c r="K2639" s="196"/>
      <c r="L2639"/>
      <c r="M2639" s="44"/>
      <c r="N2639" s="1"/>
      <c r="O2639"/>
      <c r="P2639"/>
      <c r="Q2639" s="44"/>
      <c r="R2639" s="1"/>
      <c r="S2639"/>
      <c r="T2639"/>
    </row>
    <row r="2640" spans="1:20" ht="14.4" x14ac:dyDescent="0.3">
      <c r="A2640"/>
      <c r="B2640" s="1"/>
      <c r="C2640"/>
      <c r="D2640"/>
      <c r="E2640"/>
      <c r="F2640"/>
      <c r="G2640" s="45"/>
      <c r="H2640" s="196"/>
      <c r="I2640" s="196"/>
      <c r="J2640" s="196"/>
      <c r="K2640" s="196"/>
      <c r="L2640"/>
      <c r="M2640" s="44"/>
      <c r="N2640" s="1"/>
      <c r="O2640"/>
      <c r="P2640"/>
      <c r="Q2640" s="44"/>
      <c r="R2640" s="1"/>
      <c r="S2640"/>
      <c r="T2640"/>
    </row>
    <row r="2641" spans="1:20" ht="14.4" x14ac:dyDescent="0.3">
      <c r="A2641"/>
      <c r="B2641" s="1"/>
      <c r="C2641"/>
      <c r="D2641"/>
      <c r="E2641"/>
      <c r="F2641"/>
      <c r="G2641" s="45"/>
      <c r="H2641" s="196"/>
      <c r="I2641" s="196"/>
      <c r="J2641" s="196"/>
      <c r="K2641" s="196"/>
      <c r="L2641"/>
      <c r="M2641" s="44"/>
      <c r="N2641" s="1"/>
      <c r="O2641"/>
      <c r="P2641"/>
      <c r="Q2641" s="44"/>
      <c r="R2641" s="1"/>
      <c r="S2641"/>
      <c r="T2641"/>
    </row>
    <row r="2642" spans="1:20" ht="14.4" x14ac:dyDescent="0.3">
      <c r="A2642"/>
      <c r="B2642" s="1"/>
      <c r="C2642"/>
      <c r="D2642"/>
      <c r="E2642"/>
      <c r="F2642"/>
      <c r="G2642" s="45"/>
      <c r="H2642" s="196"/>
      <c r="I2642" s="196"/>
      <c r="J2642" s="196"/>
      <c r="K2642" s="196"/>
      <c r="L2642"/>
      <c r="M2642" s="44"/>
      <c r="N2642" s="1"/>
      <c r="O2642"/>
      <c r="P2642"/>
      <c r="Q2642" s="44"/>
      <c r="R2642" s="1"/>
      <c r="S2642"/>
      <c r="T2642"/>
    </row>
    <row r="2643" spans="1:20" ht="14.4" x14ac:dyDescent="0.3">
      <c r="A2643"/>
      <c r="B2643" s="1"/>
      <c r="C2643"/>
      <c r="D2643"/>
      <c r="E2643"/>
      <c r="F2643"/>
      <c r="G2643" s="45"/>
      <c r="H2643" s="196"/>
      <c r="I2643" s="196"/>
      <c r="J2643" s="196"/>
      <c r="K2643" s="196"/>
      <c r="L2643"/>
      <c r="M2643" s="44"/>
      <c r="N2643" s="1"/>
      <c r="O2643"/>
      <c r="P2643"/>
      <c r="Q2643" s="44"/>
      <c r="R2643" s="1"/>
      <c r="S2643"/>
      <c r="T2643"/>
    </row>
    <row r="2644" spans="1:20" ht="14.4" x14ac:dyDescent="0.3">
      <c r="A2644"/>
      <c r="B2644" s="1"/>
      <c r="C2644"/>
      <c r="D2644"/>
      <c r="E2644"/>
      <c r="F2644"/>
      <c r="G2644" s="45"/>
      <c r="H2644" s="196"/>
      <c r="I2644" s="196"/>
      <c r="J2644" s="196"/>
      <c r="K2644" s="196"/>
      <c r="L2644"/>
      <c r="M2644" s="44"/>
      <c r="N2644" s="1"/>
      <c r="O2644"/>
      <c r="P2644"/>
      <c r="Q2644" s="44"/>
      <c r="R2644" s="1"/>
      <c r="S2644"/>
      <c r="T2644"/>
    </row>
    <row r="2645" spans="1:20" ht="14.4" x14ac:dyDescent="0.3">
      <c r="A2645"/>
      <c r="B2645" s="1"/>
      <c r="C2645"/>
      <c r="D2645"/>
      <c r="E2645"/>
      <c r="F2645"/>
      <c r="G2645" s="45"/>
      <c r="H2645" s="196"/>
      <c r="I2645" s="196"/>
      <c r="J2645" s="196"/>
      <c r="K2645" s="196"/>
      <c r="L2645"/>
      <c r="M2645" s="44"/>
      <c r="N2645" s="1"/>
      <c r="O2645"/>
      <c r="P2645"/>
      <c r="Q2645" s="44"/>
      <c r="R2645" s="1"/>
      <c r="S2645"/>
      <c r="T2645"/>
    </row>
    <row r="2646" spans="1:20" ht="14.4" x14ac:dyDescent="0.3">
      <c r="A2646"/>
      <c r="B2646" s="1"/>
      <c r="C2646"/>
      <c r="D2646"/>
      <c r="E2646"/>
      <c r="F2646"/>
      <c r="G2646" s="45"/>
      <c r="H2646" s="196"/>
      <c r="I2646" s="196"/>
      <c r="J2646" s="196"/>
      <c r="K2646" s="196"/>
      <c r="L2646"/>
      <c r="M2646" s="44"/>
      <c r="N2646" s="1"/>
      <c r="O2646"/>
      <c r="P2646"/>
      <c r="Q2646" s="44"/>
      <c r="R2646" s="1"/>
      <c r="S2646"/>
      <c r="T2646"/>
    </row>
    <row r="2647" spans="1:20" ht="14.4" x14ac:dyDescent="0.3">
      <c r="A2647"/>
      <c r="B2647" s="1"/>
      <c r="C2647"/>
      <c r="D2647"/>
      <c r="E2647"/>
      <c r="F2647"/>
      <c r="G2647" s="45"/>
      <c r="H2647" s="196"/>
      <c r="I2647" s="196"/>
      <c r="J2647" s="196"/>
      <c r="K2647" s="196"/>
      <c r="L2647"/>
      <c r="M2647" s="44"/>
      <c r="N2647" s="1"/>
      <c r="O2647"/>
      <c r="P2647"/>
      <c r="Q2647" s="44"/>
      <c r="R2647" s="1"/>
      <c r="S2647"/>
      <c r="T2647"/>
    </row>
    <row r="2648" spans="1:20" ht="14.4" x14ac:dyDescent="0.3">
      <c r="A2648"/>
      <c r="B2648" s="1"/>
      <c r="C2648"/>
      <c r="D2648"/>
      <c r="E2648"/>
      <c r="F2648"/>
      <c r="G2648" s="45"/>
      <c r="H2648" s="196"/>
      <c r="I2648" s="196"/>
      <c r="J2648" s="196"/>
      <c r="K2648" s="196"/>
      <c r="L2648"/>
      <c r="M2648" s="44"/>
      <c r="N2648" s="1"/>
      <c r="O2648"/>
      <c r="P2648"/>
      <c r="Q2648" s="44"/>
      <c r="R2648" s="1"/>
      <c r="S2648"/>
      <c r="T2648"/>
    </row>
    <row r="2649" spans="1:20" ht="14.4" x14ac:dyDescent="0.3">
      <c r="A2649"/>
      <c r="B2649" s="1"/>
      <c r="C2649"/>
      <c r="D2649"/>
      <c r="E2649"/>
      <c r="F2649"/>
      <c r="G2649" s="45"/>
      <c r="H2649" s="196"/>
      <c r="I2649" s="196"/>
      <c r="J2649" s="196"/>
      <c r="K2649" s="196"/>
      <c r="L2649"/>
      <c r="M2649" s="44"/>
      <c r="N2649" s="1"/>
      <c r="O2649"/>
      <c r="P2649"/>
      <c r="Q2649" s="44"/>
      <c r="R2649" s="1"/>
      <c r="S2649"/>
      <c r="T2649"/>
    </row>
    <row r="2650" spans="1:20" ht="14.4" x14ac:dyDescent="0.3">
      <c r="A2650"/>
      <c r="B2650" s="1"/>
      <c r="C2650"/>
      <c r="D2650"/>
      <c r="E2650"/>
      <c r="F2650"/>
      <c r="G2650" s="45"/>
      <c r="H2650" s="196"/>
      <c r="I2650" s="196"/>
      <c r="J2650" s="196"/>
      <c r="K2650" s="196"/>
      <c r="L2650"/>
      <c r="M2650" s="44"/>
      <c r="N2650" s="1"/>
      <c r="O2650"/>
      <c r="P2650"/>
      <c r="Q2650" s="44"/>
      <c r="R2650" s="1"/>
      <c r="S2650"/>
      <c r="T2650"/>
    </row>
    <row r="2651" spans="1:20" ht="14.4" x14ac:dyDescent="0.3">
      <c r="A2651"/>
      <c r="B2651" s="1"/>
      <c r="C2651"/>
      <c r="D2651"/>
      <c r="E2651"/>
      <c r="F2651"/>
      <c r="G2651" s="45"/>
      <c r="H2651" s="196"/>
      <c r="I2651" s="196"/>
      <c r="J2651" s="196"/>
      <c r="K2651" s="196"/>
      <c r="L2651"/>
      <c r="M2651" s="44"/>
      <c r="N2651" s="1"/>
      <c r="O2651"/>
      <c r="P2651"/>
      <c r="Q2651" s="44"/>
      <c r="R2651" s="1"/>
      <c r="S2651"/>
      <c r="T2651"/>
    </row>
    <row r="2652" spans="1:20" ht="14.4" x14ac:dyDescent="0.3">
      <c r="A2652"/>
      <c r="B2652" s="1"/>
      <c r="C2652"/>
      <c r="D2652"/>
      <c r="E2652"/>
      <c r="F2652"/>
      <c r="G2652" s="45"/>
      <c r="H2652" s="196"/>
      <c r="I2652" s="196"/>
      <c r="J2652" s="196"/>
      <c r="K2652" s="196"/>
      <c r="L2652"/>
      <c r="M2652" s="44"/>
      <c r="N2652" s="1"/>
      <c r="O2652"/>
      <c r="P2652"/>
      <c r="Q2652" s="44"/>
      <c r="R2652" s="1"/>
      <c r="S2652"/>
      <c r="T2652"/>
    </row>
    <row r="2653" spans="1:20" ht="14.4" x14ac:dyDescent="0.3">
      <c r="A2653"/>
      <c r="B2653" s="1"/>
      <c r="C2653"/>
      <c r="D2653"/>
      <c r="E2653"/>
      <c r="F2653"/>
      <c r="G2653" s="45"/>
      <c r="H2653" s="196"/>
      <c r="I2653" s="196"/>
      <c r="J2653" s="196"/>
      <c r="K2653" s="196"/>
      <c r="L2653"/>
      <c r="M2653" s="44"/>
      <c r="N2653" s="1"/>
      <c r="O2653"/>
      <c r="P2653"/>
      <c r="Q2653" s="44"/>
      <c r="R2653" s="1"/>
      <c r="S2653"/>
      <c r="T2653"/>
    </row>
    <row r="2654" spans="1:20" ht="14.4" x14ac:dyDescent="0.3">
      <c r="A2654"/>
      <c r="B2654" s="1"/>
      <c r="C2654"/>
      <c r="D2654"/>
      <c r="E2654"/>
      <c r="F2654"/>
      <c r="G2654" s="45"/>
      <c r="H2654" s="196"/>
      <c r="I2654" s="196"/>
      <c r="J2654" s="196"/>
      <c r="K2654" s="196"/>
      <c r="L2654"/>
      <c r="M2654" s="44"/>
      <c r="N2654" s="1"/>
      <c r="O2654"/>
      <c r="P2654"/>
      <c r="Q2654" s="44"/>
      <c r="R2654" s="1"/>
      <c r="S2654"/>
      <c r="T2654"/>
    </row>
    <row r="2655" spans="1:20" ht="14.4" x14ac:dyDescent="0.3">
      <c r="A2655"/>
      <c r="B2655" s="1"/>
      <c r="C2655"/>
      <c r="D2655"/>
      <c r="E2655"/>
      <c r="F2655"/>
      <c r="G2655" s="45"/>
      <c r="H2655" s="196"/>
      <c r="I2655" s="196"/>
      <c r="J2655" s="196"/>
      <c r="K2655" s="196"/>
      <c r="L2655"/>
      <c r="M2655" s="44"/>
      <c r="N2655" s="1"/>
      <c r="O2655"/>
      <c r="P2655"/>
      <c r="Q2655" s="44"/>
      <c r="R2655" s="1"/>
      <c r="S2655"/>
      <c r="T2655"/>
    </row>
    <row r="2656" spans="1:20" ht="14.4" x14ac:dyDescent="0.3">
      <c r="A2656"/>
      <c r="B2656" s="1"/>
      <c r="C2656"/>
      <c r="D2656"/>
      <c r="E2656"/>
      <c r="F2656"/>
      <c r="G2656" s="45"/>
      <c r="H2656" s="196"/>
      <c r="I2656" s="196"/>
      <c r="J2656" s="196"/>
      <c r="K2656" s="196"/>
      <c r="L2656"/>
      <c r="M2656" s="44"/>
      <c r="N2656" s="1"/>
      <c r="O2656"/>
      <c r="P2656"/>
      <c r="Q2656" s="44"/>
      <c r="R2656" s="1"/>
      <c r="S2656"/>
      <c r="T2656"/>
    </row>
    <row r="2657" spans="1:20" ht="14.4" x14ac:dyDescent="0.3">
      <c r="A2657"/>
      <c r="B2657" s="1"/>
      <c r="C2657"/>
      <c r="D2657"/>
      <c r="E2657"/>
      <c r="F2657"/>
      <c r="G2657" s="45"/>
      <c r="H2657" s="196"/>
      <c r="I2657" s="196"/>
      <c r="J2657" s="196"/>
      <c r="K2657" s="196"/>
      <c r="L2657"/>
      <c r="M2657" s="44"/>
      <c r="N2657" s="1"/>
      <c r="O2657"/>
      <c r="P2657"/>
      <c r="Q2657" s="44"/>
      <c r="R2657" s="1"/>
      <c r="S2657"/>
      <c r="T2657"/>
    </row>
    <row r="2658" spans="1:20" ht="14.4" x14ac:dyDescent="0.3">
      <c r="A2658"/>
      <c r="B2658" s="1"/>
      <c r="C2658"/>
      <c r="D2658"/>
      <c r="E2658"/>
      <c r="F2658"/>
      <c r="G2658" s="45"/>
      <c r="H2658" s="196"/>
      <c r="I2658" s="196"/>
      <c r="J2658" s="196"/>
      <c r="K2658" s="196"/>
      <c r="L2658"/>
      <c r="M2658" s="44"/>
      <c r="N2658" s="1"/>
      <c r="O2658"/>
      <c r="P2658"/>
      <c r="Q2658" s="44"/>
      <c r="R2658" s="1"/>
      <c r="S2658"/>
      <c r="T2658"/>
    </row>
    <row r="2659" spans="1:20" ht="14.4" x14ac:dyDescent="0.3">
      <c r="A2659"/>
      <c r="B2659" s="1"/>
      <c r="C2659"/>
      <c r="D2659"/>
      <c r="E2659"/>
      <c r="F2659"/>
      <c r="G2659" s="45"/>
      <c r="H2659" s="196"/>
      <c r="I2659" s="196"/>
      <c r="J2659" s="196"/>
      <c r="K2659" s="196"/>
      <c r="L2659"/>
      <c r="M2659" s="44"/>
      <c r="N2659" s="1"/>
      <c r="O2659"/>
      <c r="P2659"/>
      <c r="Q2659" s="44"/>
      <c r="R2659" s="1"/>
      <c r="S2659"/>
      <c r="T2659"/>
    </row>
    <row r="2660" spans="1:20" ht="14.4" x14ac:dyDescent="0.3">
      <c r="A2660"/>
      <c r="B2660" s="1"/>
      <c r="C2660"/>
      <c r="D2660"/>
      <c r="E2660"/>
      <c r="F2660"/>
      <c r="G2660" s="45"/>
      <c r="H2660" s="196"/>
      <c r="I2660" s="196"/>
      <c r="J2660" s="196"/>
      <c r="K2660" s="196"/>
      <c r="L2660"/>
      <c r="M2660" s="44"/>
      <c r="N2660" s="1"/>
      <c r="O2660"/>
      <c r="P2660"/>
      <c r="Q2660" s="44"/>
      <c r="R2660" s="1"/>
      <c r="S2660"/>
      <c r="T2660"/>
    </row>
    <row r="2661" spans="1:20" ht="14.4" x14ac:dyDescent="0.3">
      <c r="A2661"/>
      <c r="B2661" s="1"/>
      <c r="C2661"/>
      <c r="D2661"/>
      <c r="E2661"/>
      <c r="F2661"/>
      <c r="G2661" s="45"/>
      <c r="H2661" s="196"/>
      <c r="I2661" s="196"/>
      <c r="J2661" s="196"/>
      <c r="K2661" s="196"/>
      <c r="L2661"/>
      <c r="M2661" s="44"/>
      <c r="N2661" s="1"/>
      <c r="O2661"/>
      <c r="P2661"/>
      <c r="Q2661" s="44"/>
      <c r="R2661" s="1"/>
      <c r="S2661"/>
      <c r="T2661"/>
    </row>
    <row r="2662" spans="1:20" ht="14.4" x14ac:dyDescent="0.3">
      <c r="A2662"/>
      <c r="B2662" s="1"/>
      <c r="C2662"/>
      <c r="D2662"/>
      <c r="E2662"/>
      <c r="F2662"/>
      <c r="G2662" s="45"/>
      <c r="H2662" s="196"/>
      <c r="I2662" s="196"/>
      <c r="J2662" s="196"/>
      <c r="K2662" s="196"/>
      <c r="L2662"/>
      <c r="M2662" s="44"/>
      <c r="N2662" s="1"/>
      <c r="O2662"/>
      <c r="P2662"/>
      <c r="Q2662" s="44"/>
      <c r="R2662" s="1"/>
      <c r="S2662"/>
      <c r="T2662"/>
    </row>
    <row r="2663" spans="1:20" ht="14.4" x14ac:dyDescent="0.3">
      <c r="A2663"/>
      <c r="B2663" s="1"/>
      <c r="C2663"/>
      <c r="D2663"/>
      <c r="E2663"/>
      <c r="F2663"/>
      <c r="G2663" s="45"/>
      <c r="H2663" s="196"/>
      <c r="I2663" s="196"/>
      <c r="J2663" s="196"/>
      <c r="K2663" s="196"/>
      <c r="L2663"/>
      <c r="M2663" s="44"/>
      <c r="N2663" s="1"/>
      <c r="O2663"/>
      <c r="P2663"/>
      <c r="Q2663" s="44"/>
      <c r="R2663" s="1"/>
      <c r="S2663"/>
      <c r="T2663"/>
    </row>
    <row r="2664" spans="1:20" ht="14.4" x14ac:dyDescent="0.3">
      <c r="A2664"/>
      <c r="B2664" s="1"/>
      <c r="C2664"/>
      <c r="D2664"/>
      <c r="E2664"/>
      <c r="F2664"/>
      <c r="G2664" s="45"/>
      <c r="H2664" s="196"/>
      <c r="I2664" s="196"/>
      <c r="J2664" s="196"/>
      <c r="K2664" s="196"/>
      <c r="L2664"/>
      <c r="M2664" s="44"/>
      <c r="N2664" s="1"/>
      <c r="O2664"/>
      <c r="P2664"/>
      <c r="Q2664" s="44"/>
      <c r="R2664" s="1"/>
      <c r="S2664"/>
      <c r="T2664"/>
    </row>
    <row r="2665" spans="1:20" ht="14.4" x14ac:dyDescent="0.3">
      <c r="A2665"/>
      <c r="B2665" s="1"/>
      <c r="C2665"/>
      <c r="D2665"/>
      <c r="E2665"/>
      <c r="F2665"/>
      <c r="G2665" s="45"/>
      <c r="H2665" s="196"/>
      <c r="I2665" s="196"/>
      <c r="J2665" s="196"/>
      <c r="K2665" s="196"/>
      <c r="L2665"/>
      <c r="M2665" s="44"/>
      <c r="N2665" s="1"/>
      <c r="O2665"/>
      <c r="P2665"/>
      <c r="Q2665" s="44"/>
      <c r="R2665" s="1"/>
      <c r="S2665"/>
      <c r="T2665"/>
    </row>
    <row r="2666" spans="1:20" ht="14.4" x14ac:dyDescent="0.3">
      <c r="A2666"/>
      <c r="B2666" s="1"/>
      <c r="C2666"/>
      <c r="D2666"/>
      <c r="E2666"/>
      <c r="F2666"/>
      <c r="G2666" s="45"/>
      <c r="H2666" s="196"/>
      <c r="I2666" s="196"/>
      <c r="J2666" s="196"/>
      <c r="K2666" s="196"/>
      <c r="L2666"/>
      <c r="M2666" s="44"/>
      <c r="N2666" s="1"/>
      <c r="O2666"/>
      <c r="P2666"/>
      <c r="Q2666" s="44"/>
      <c r="R2666" s="1"/>
      <c r="S2666"/>
      <c r="T2666"/>
    </row>
    <row r="2667" spans="1:20" ht="14.4" x14ac:dyDescent="0.3">
      <c r="A2667"/>
      <c r="B2667" s="1"/>
      <c r="C2667"/>
      <c r="D2667"/>
      <c r="E2667"/>
      <c r="F2667"/>
      <c r="G2667" s="45"/>
      <c r="H2667" s="196"/>
      <c r="I2667" s="196"/>
      <c r="J2667" s="196"/>
      <c r="K2667" s="196"/>
      <c r="L2667"/>
      <c r="M2667" s="44"/>
      <c r="N2667" s="1"/>
      <c r="O2667"/>
      <c r="P2667"/>
      <c r="Q2667" s="44"/>
      <c r="R2667" s="1"/>
      <c r="S2667"/>
      <c r="T2667"/>
    </row>
    <row r="2668" spans="1:20" ht="14.4" x14ac:dyDescent="0.3">
      <c r="A2668"/>
      <c r="B2668" s="1"/>
      <c r="C2668"/>
      <c r="D2668"/>
      <c r="E2668"/>
      <c r="F2668"/>
      <c r="G2668" s="45"/>
      <c r="H2668" s="196"/>
      <c r="I2668" s="196"/>
      <c r="J2668" s="196"/>
      <c r="K2668" s="196"/>
      <c r="L2668"/>
      <c r="M2668" s="44"/>
      <c r="N2668" s="1"/>
      <c r="O2668"/>
      <c r="P2668"/>
      <c r="Q2668" s="44"/>
      <c r="R2668" s="1"/>
      <c r="S2668"/>
      <c r="T2668"/>
    </row>
    <row r="2669" spans="1:20" ht="14.4" x14ac:dyDescent="0.3">
      <c r="A2669"/>
      <c r="B2669" s="1"/>
      <c r="C2669"/>
      <c r="D2669"/>
      <c r="E2669"/>
      <c r="F2669"/>
      <c r="G2669" s="45"/>
      <c r="H2669" s="196"/>
      <c r="I2669" s="196"/>
      <c r="J2669" s="196"/>
      <c r="K2669" s="196"/>
      <c r="L2669"/>
      <c r="M2669" s="44"/>
      <c r="N2669" s="1"/>
      <c r="O2669"/>
      <c r="P2669"/>
      <c r="Q2669" s="44"/>
      <c r="R2669" s="1"/>
      <c r="S2669"/>
      <c r="T2669"/>
    </row>
    <row r="2670" spans="1:20" ht="14.4" x14ac:dyDescent="0.3">
      <c r="A2670"/>
      <c r="B2670" s="1"/>
      <c r="C2670"/>
      <c r="D2670"/>
      <c r="E2670"/>
      <c r="F2670"/>
      <c r="G2670" s="45"/>
      <c r="H2670" s="196"/>
      <c r="I2670" s="196"/>
      <c r="J2670" s="196"/>
      <c r="K2670" s="196"/>
      <c r="L2670"/>
      <c r="M2670" s="44"/>
      <c r="N2670" s="1"/>
      <c r="O2670"/>
      <c r="P2670"/>
      <c r="Q2670" s="44"/>
      <c r="R2670" s="1"/>
      <c r="S2670"/>
      <c r="T2670"/>
    </row>
    <row r="2671" spans="1:20" ht="14.4" x14ac:dyDescent="0.3">
      <c r="A2671"/>
      <c r="B2671" s="1"/>
      <c r="C2671"/>
      <c r="D2671"/>
      <c r="E2671"/>
      <c r="F2671"/>
      <c r="G2671" s="45"/>
      <c r="H2671" s="196"/>
      <c r="I2671" s="196"/>
      <c r="J2671" s="196"/>
      <c r="K2671" s="196"/>
      <c r="L2671"/>
      <c r="M2671" s="44"/>
      <c r="N2671" s="1"/>
      <c r="O2671"/>
      <c r="P2671"/>
      <c r="Q2671" s="44"/>
      <c r="R2671" s="1"/>
      <c r="S2671"/>
      <c r="T2671"/>
    </row>
    <row r="2672" spans="1:20" ht="14.4" x14ac:dyDescent="0.3">
      <c r="A2672"/>
      <c r="B2672" s="1"/>
      <c r="C2672"/>
      <c r="D2672"/>
      <c r="E2672"/>
      <c r="F2672"/>
      <c r="G2672" s="45"/>
      <c r="H2672" s="196"/>
      <c r="I2672" s="196"/>
      <c r="J2672" s="196"/>
      <c r="K2672" s="196"/>
      <c r="L2672"/>
      <c r="M2672" s="44"/>
      <c r="N2672" s="1"/>
      <c r="O2672"/>
      <c r="P2672"/>
      <c r="Q2672" s="44"/>
      <c r="R2672" s="1"/>
      <c r="S2672"/>
      <c r="T2672"/>
    </row>
    <row r="2673" spans="1:20" ht="14.4" x14ac:dyDescent="0.3">
      <c r="A2673"/>
      <c r="B2673" s="1"/>
      <c r="C2673"/>
      <c r="D2673"/>
      <c r="E2673"/>
      <c r="F2673"/>
      <c r="G2673" s="45"/>
      <c r="H2673" s="196"/>
      <c r="I2673" s="196"/>
      <c r="J2673" s="196"/>
      <c r="K2673" s="196"/>
      <c r="L2673"/>
      <c r="M2673" s="44"/>
      <c r="N2673" s="1"/>
      <c r="O2673"/>
      <c r="P2673"/>
      <c r="Q2673" s="44"/>
      <c r="R2673" s="1"/>
      <c r="S2673"/>
      <c r="T2673"/>
    </row>
    <row r="2674" spans="1:20" ht="14.4" x14ac:dyDescent="0.3">
      <c r="A2674"/>
      <c r="B2674" s="1"/>
      <c r="C2674"/>
      <c r="D2674"/>
      <c r="E2674"/>
      <c r="F2674"/>
      <c r="G2674" s="45"/>
      <c r="H2674" s="196"/>
      <c r="I2674" s="196"/>
      <c r="J2674" s="196"/>
      <c r="K2674" s="196"/>
      <c r="L2674"/>
      <c r="M2674" s="44"/>
      <c r="N2674" s="1"/>
      <c r="O2674"/>
      <c r="P2674"/>
      <c r="Q2674" s="44"/>
      <c r="R2674" s="1"/>
      <c r="S2674"/>
      <c r="T2674"/>
    </row>
    <row r="2675" spans="1:20" ht="14.4" x14ac:dyDescent="0.3">
      <c r="A2675"/>
      <c r="B2675" s="1"/>
      <c r="C2675"/>
      <c r="D2675"/>
      <c r="E2675"/>
      <c r="F2675"/>
      <c r="G2675" s="45"/>
      <c r="H2675" s="196"/>
      <c r="I2675" s="196"/>
      <c r="J2675" s="196"/>
      <c r="K2675" s="196"/>
      <c r="L2675"/>
      <c r="M2675" s="44"/>
      <c r="N2675" s="1"/>
      <c r="O2675"/>
      <c r="P2675"/>
      <c r="Q2675" s="44"/>
      <c r="R2675" s="1"/>
      <c r="S2675"/>
      <c r="T2675"/>
    </row>
    <row r="2676" spans="1:20" ht="14.4" x14ac:dyDescent="0.3">
      <c r="A2676"/>
      <c r="B2676" s="1"/>
      <c r="C2676"/>
      <c r="D2676"/>
      <c r="E2676"/>
      <c r="F2676"/>
      <c r="G2676" s="45"/>
      <c r="H2676" s="196"/>
      <c r="I2676" s="196"/>
      <c r="J2676" s="196"/>
      <c r="K2676" s="196"/>
      <c r="L2676"/>
      <c r="M2676" s="44"/>
      <c r="N2676" s="1"/>
      <c r="O2676"/>
      <c r="P2676"/>
      <c r="Q2676" s="44"/>
      <c r="R2676" s="1"/>
      <c r="S2676"/>
      <c r="T2676"/>
    </row>
    <row r="2677" spans="1:20" ht="14.4" x14ac:dyDescent="0.3">
      <c r="A2677"/>
      <c r="B2677" s="1"/>
      <c r="C2677"/>
      <c r="D2677"/>
      <c r="E2677"/>
      <c r="F2677"/>
      <c r="G2677" s="45"/>
      <c r="H2677" s="196"/>
      <c r="I2677" s="196"/>
      <c r="J2677" s="196"/>
      <c r="K2677" s="196"/>
      <c r="L2677"/>
      <c r="M2677" s="44"/>
      <c r="N2677" s="1"/>
      <c r="O2677"/>
      <c r="P2677"/>
      <c r="Q2677" s="44"/>
      <c r="R2677" s="1"/>
      <c r="S2677"/>
      <c r="T2677"/>
    </row>
    <row r="2678" spans="1:20" ht="14.4" x14ac:dyDescent="0.3">
      <c r="A2678"/>
      <c r="B2678" s="1"/>
      <c r="C2678"/>
      <c r="D2678"/>
      <c r="E2678"/>
      <c r="F2678"/>
      <c r="G2678" s="45"/>
      <c r="H2678" s="196"/>
      <c r="I2678" s="196"/>
      <c r="J2678" s="196"/>
      <c r="K2678" s="196"/>
      <c r="L2678"/>
      <c r="M2678" s="44"/>
      <c r="N2678" s="1"/>
      <c r="O2678"/>
      <c r="P2678"/>
      <c r="Q2678" s="44"/>
      <c r="R2678" s="1"/>
      <c r="S2678"/>
      <c r="T2678"/>
    </row>
    <row r="2679" spans="1:20" ht="14.4" x14ac:dyDescent="0.3">
      <c r="A2679"/>
      <c r="B2679" s="1"/>
      <c r="C2679"/>
      <c r="D2679"/>
      <c r="E2679"/>
      <c r="F2679"/>
      <c r="G2679" s="45"/>
      <c r="H2679" s="196"/>
      <c r="I2679" s="196"/>
      <c r="J2679" s="196"/>
      <c r="K2679" s="196"/>
      <c r="L2679"/>
      <c r="M2679" s="44"/>
      <c r="N2679" s="1"/>
      <c r="O2679"/>
      <c r="P2679"/>
      <c r="Q2679" s="44"/>
      <c r="R2679" s="1"/>
      <c r="S2679"/>
      <c r="T2679"/>
    </row>
    <row r="2680" spans="1:20" ht="14.4" x14ac:dyDescent="0.3">
      <c r="A2680"/>
      <c r="B2680" s="1"/>
      <c r="C2680"/>
      <c r="D2680"/>
      <c r="E2680"/>
      <c r="F2680"/>
      <c r="G2680" s="45"/>
      <c r="H2680" s="196"/>
      <c r="I2680" s="196"/>
      <c r="J2680" s="196"/>
      <c r="K2680" s="196"/>
      <c r="L2680"/>
      <c r="M2680" s="44"/>
      <c r="N2680" s="1"/>
      <c r="O2680"/>
      <c r="P2680"/>
      <c r="Q2680" s="44"/>
      <c r="R2680" s="1"/>
      <c r="S2680"/>
      <c r="T2680"/>
    </row>
    <row r="2681" spans="1:20" ht="14.4" x14ac:dyDescent="0.3">
      <c r="A2681"/>
      <c r="B2681" s="1"/>
      <c r="C2681"/>
      <c r="D2681"/>
      <c r="E2681"/>
      <c r="F2681"/>
      <c r="G2681" s="45"/>
      <c r="H2681" s="196"/>
      <c r="I2681" s="196"/>
      <c r="J2681" s="196"/>
      <c r="K2681" s="196"/>
      <c r="L2681"/>
      <c r="M2681" s="44"/>
      <c r="N2681" s="1"/>
      <c r="O2681"/>
      <c r="P2681"/>
      <c r="Q2681" s="44"/>
      <c r="R2681" s="1"/>
      <c r="S2681"/>
      <c r="T2681"/>
    </row>
    <row r="2682" spans="1:20" ht="14.4" x14ac:dyDescent="0.3">
      <c r="A2682"/>
      <c r="B2682" s="1"/>
      <c r="C2682"/>
      <c r="D2682"/>
      <c r="E2682"/>
      <c r="F2682"/>
      <c r="G2682" s="45"/>
      <c r="H2682" s="196"/>
      <c r="I2682" s="196"/>
      <c r="J2682" s="196"/>
      <c r="K2682" s="196"/>
      <c r="L2682"/>
      <c r="M2682" s="44"/>
      <c r="N2682" s="1"/>
      <c r="O2682"/>
      <c r="P2682"/>
      <c r="Q2682" s="44"/>
      <c r="R2682" s="1"/>
      <c r="S2682"/>
      <c r="T2682"/>
    </row>
    <row r="2683" spans="1:20" ht="14.4" x14ac:dyDescent="0.3">
      <c r="A2683"/>
      <c r="B2683" s="1"/>
      <c r="C2683"/>
      <c r="D2683"/>
      <c r="E2683"/>
      <c r="F2683"/>
      <c r="G2683" s="45"/>
      <c r="H2683" s="196"/>
      <c r="I2683" s="196"/>
      <c r="J2683" s="196"/>
      <c r="K2683" s="196"/>
      <c r="L2683"/>
      <c r="M2683" s="44"/>
      <c r="N2683" s="1"/>
      <c r="O2683"/>
      <c r="P2683"/>
      <c r="Q2683" s="44"/>
      <c r="R2683" s="1"/>
      <c r="S2683"/>
      <c r="T2683"/>
    </row>
    <row r="2684" spans="1:20" ht="14.4" x14ac:dyDescent="0.3">
      <c r="A2684"/>
      <c r="B2684" s="1"/>
      <c r="C2684"/>
      <c r="D2684"/>
      <c r="E2684"/>
      <c r="F2684"/>
      <c r="G2684" s="45"/>
      <c r="H2684" s="196"/>
      <c r="I2684" s="196"/>
      <c r="J2684" s="196"/>
      <c r="K2684" s="196"/>
      <c r="L2684"/>
      <c r="M2684" s="44"/>
      <c r="N2684" s="1"/>
      <c r="O2684"/>
      <c r="P2684"/>
      <c r="Q2684" s="44"/>
      <c r="R2684" s="1"/>
      <c r="S2684"/>
      <c r="T2684"/>
    </row>
    <row r="2685" spans="1:20" ht="14.4" x14ac:dyDescent="0.3">
      <c r="A2685"/>
      <c r="B2685" s="1"/>
      <c r="C2685"/>
      <c r="D2685"/>
      <c r="E2685"/>
      <c r="F2685"/>
      <c r="G2685" s="45"/>
      <c r="H2685" s="196"/>
      <c r="I2685" s="196"/>
      <c r="J2685" s="196"/>
      <c r="K2685" s="196"/>
      <c r="L2685"/>
      <c r="M2685" s="44"/>
      <c r="N2685" s="1"/>
      <c r="O2685"/>
      <c r="P2685"/>
      <c r="Q2685" s="44"/>
      <c r="R2685" s="1"/>
      <c r="S2685"/>
      <c r="T2685"/>
    </row>
    <row r="2686" spans="1:20" ht="14.4" x14ac:dyDescent="0.3">
      <c r="A2686"/>
      <c r="B2686" s="1"/>
      <c r="C2686"/>
      <c r="D2686"/>
      <c r="E2686"/>
      <c r="F2686"/>
      <c r="G2686" s="45"/>
      <c r="H2686" s="196"/>
      <c r="I2686" s="196"/>
      <c r="J2686" s="196"/>
      <c r="K2686" s="196"/>
      <c r="L2686"/>
      <c r="M2686" s="44"/>
      <c r="N2686" s="1"/>
      <c r="O2686"/>
      <c r="P2686"/>
      <c r="Q2686" s="44"/>
      <c r="R2686" s="1"/>
      <c r="S2686"/>
      <c r="T2686"/>
    </row>
    <row r="2687" spans="1:20" ht="14.4" x14ac:dyDescent="0.3">
      <c r="A2687"/>
      <c r="B2687" s="1"/>
      <c r="C2687"/>
      <c r="D2687"/>
      <c r="E2687"/>
      <c r="F2687"/>
      <c r="G2687" s="45"/>
      <c r="H2687" s="196"/>
      <c r="I2687" s="196"/>
      <c r="J2687" s="196"/>
      <c r="K2687" s="196"/>
      <c r="L2687"/>
      <c r="M2687" s="44"/>
      <c r="N2687" s="1"/>
      <c r="O2687"/>
      <c r="P2687"/>
      <c r="Q2687" s="44"/>
      <c r="R2687" s="1"/>
      <c r="S2687"/>
      <c r="T2687"/>
    </row>
    <row r="2688" spans="1:20" ht="14.4" x14ac:dyDescent="0.3">
      <c r="A2688"/>
      <c r="B2688" s="1"/>
      <c r="C2688"/>
      <c r="D2688"/>
      <c r="E2688"/>
      <c r="F2688"/>
      <c r="G2688" s="45"/>
      <c r="H2688" s="196"/>
      <c r="I2688" s="196"/>
      <c r="J2688" s="196"/>
      <c r="K2688" s="196"/>
      <c r="L2688"/>
      <c r="M2688" s="44"/>
      <c r="N2688" s="1"/>
      <c r="O2688"/>
      <c r="P2688"/>
      <c r="Q2688" s="44"/>
      <c r="R2688" s="1"/>
      <c r="S2688"/>
      <c r="T2688"/>
    </row>
    <row r="2689" spans="1:20" ht="14.4" x14ac:dyDescent="0.3">
      <c r="A2689"/>
      <c r="B2689" s="1"/>
      <c r="C2689"/>
      <c r="D2689"/>
      <c r="E2689"/>
      <c r="F2689"/>
      <c r="G2689" s="45"/>
      <c r="H2689" s="196"/>
      <c r="I2689" s="196"/>
      <c r="J2689" s="196"/>
      <c r="K2689" s="196"/>
      <c r="L2689"/>
      <c r="M2689" s="44"/>
      <c r="N2689" s="1"/>
      <c r="O2689"/>
      <c r="P2689"/>
      <c r="Q2689" s="44"/>
      <c r="R2689" s="1"/>
      <c r="S2689"/>
      <c r="T2689"/>
    </row>
    <row r="2690" spans="1:20" ht="14.4" x14ac:dyDescent="0.3">
      <c r="A2690"/>
      <c r="B2690" s="1"/>
      <c r="C2690"/>
      <c r="D2690"/>
      <c r="E2690"/>
      <c r="F2690"/>
      <c r="G2690" s="45"/>
      <c r="H2690" s="196"/>
      <c r="I2690" s="196"/>
      <c r="J2690" s="196"/>
      <c r="K2690" s="196"/>
      <c r="L2690"/>
      <c r="M2690" s="44"/>
      <c r="N2690" s="1"/>
      <c r="O2690"/>
      <c r="P2690"/>
      <c r="Q2690" s="44"/>
      <c r="R2690" s="1"/>
      <c r="S2690"/>
      <c r="T2690"/>
    </row>
    <row r="2691" spans="1:20" ht="14.4" x14ac:dyDescent="0.3">
      <c r="A2691"/>
      <c r="B2691" s="1"/>
      <c r="C2691"/>
      <c r="D2691"/>
      <c r="E2691"/>
      <c r="F2691"/>
      <c r="G2691" s="45"/>
      <c r="H2691" s="196"/>
      <c r="I2691" s="196"/>
      <c r="J2691" s="196"/>
      <c r="K2691" s="196"/>
      <c r="L2691"/>
      <c r="M2691" s="44"/>
      <c r="N2691" s="1"/>
      <c r="O2691"/>
      <c r="P2691"/>
      <c r="Q2691" s="44"/>
      <c r="R2691" s="1"/>
      <c r="S2691"/>
      <c r="T2691"/>
    </row>
    <row r="2692" spans="1:20" ht="14.4" x14ac:dyDescent="0.3">
      <c r="A2692"/>
      <c r="B2692" s="1"/>
      <c r="C2692"/>
      <c r="D2692"/>
      <c r="E2692"/>
      <c r="F2692"/>
      <c r="G2692" s="45"/>
      <c r="H2692" s="196"/>
      <c r="I2692" s="196"/>
      <c r="J2692" s="196"/>
      <c r="K2692" s="196"/>
      <c r="L2692"/>
      <c r="M2692" s="44"/>
      <c r="N2692" s="1"/>
      <c r="O2692"/>
      <c r="P2692"/>
      <c r="Q2692" s="44"/>
      <c r="R2692" s="1"/>
      <c r="S2692"/>
      <c r="T2692"/>
    </row>
    <row r="2693" spans="1:20" ht="14.4" x14ac:dyDescent="0.3">
      <c r="A2693"/>
      <c r="B2693" s="1"/>
      <c r="C2693"/>
      <c r="D2693"/>
      <c r="E2693"/>
      <c r="F2693"/>
      <c r="G2693" s="45"/>
      <c r="H2693" s="196"/>
      <c r="I2693" s="196"/>
      <c r="J2693" s="196"/>
      <c r="K2693" s="196"/>
      <c r="L2693"/>
      <c r="M2693" s="44"/>
      <c r="N2693" s="1"/>
      <c r="O2693"/>
      <c r="P2693"/>
      <c r="Q2693" s="44"/>
      <c r="R2693" s="1"/>
      <c r="S2693"/>
      <c r="T2693"/>
    </row>
    <row r="2694" spans="1:20" ht="14.4" x14ac:dyDescent="0.3">
      <c r="A2694"/>
      <c r="B2694" s="1"/>
      <c r="C2694"/>
      <c r="D2694"/>
      <c r="E2694"/>
      <c r="F2694"/>
      <c r="G2694" s="45"/>
      <c r="H2694" s="196"/>
      <c r="I2694" s="196"/>
      <c r="J2694" s="196"/>
      <c r="K2694" s="196"/>
      <c r="L2694"/>
      <c r="M2694" s="44"/>
      <c r="N2694" s="1"/>
      <c r="O2694"/>
      <c r="P2694"/>
      <c r="Q2694" s="44"/>
      <c r="R2694" s="1"/>
      <c r="S2694"/>
      <c r="T2694"/>
    </row>
    <row r="2695" spans="1:20" ht="14.4" x14ac:dyDescent="0.3">
      <c r="A2695"/>
      <c r="B2695" s="1"/>
      <c r="C2695"/>
      <c r="D2695"/>
      <c r="E2695"/>
      <c r="F2695"/>
      <c r="G2695" s="45"/>
      <c r="H2695" s="196"/>
      <c r="I2695" s="196"/>
      <c r="J2695" s="196"/>
      <c r="K2695" s="196"/>
      <c r="L2695"/>
      <c r="M2695" s="44"/>
      <c r="N2695" s="1"/>
      <c r="O2695"/>
      <c r="P2695"/>
      <c r="Q2695" s="44"/>
      <c r="R2695" s="1"/>
      <c r="S2695"/>
      <c r="T2695"/>
    </row>
    <row r="2696" spans="1:20" ht="14.4" x14ac:dyDescent="0.3">
      <c r="A2696"/>
      <c r="B2696" s="1"/>
      <c r="C2696"/>
      <c r="D2696"/>
      <c r="E2696"/>
      <c r="F2696"/>
      <c r="G2696" s="45"/>
      <c r="H2696" s="196"/>
      <c r="I2696" s="196"/>
      <c r="J2696" s="196"/>
      <c r="K2696" s="196"/>
      <c r="L2696"/>
      <c r="M2696" s="44"/>
      <c r="N2696" s="1"/>
      <c r="O2696"/>
      <c r="P2696"/>
      <c r="Q2696" s="44"/>
      <c r="R2696" s="1"/>
      <c r="S2696"/>
      <c r="T2696"/>
    </row>
    <row r="2697" spans="1:20" ht="14.4" x14ac:dyDescent="0.3">
      <c r="A2697"/>
      <c r="B2697" s="1"/>
      <c r="C2697"/>
      <c r="D2697"/>
      <c r="E2697"/>
      <c r="F2697"/>
      <c r="G2697" s="45"/>
      <c r="H2697" s="196"/>
      <c r="I2697" s="196"/>
      <c r="J2697" s="196"/>
      <c r="K2697" s="196"/>
      <c r="L2697"/>
      <c r="M2697" s="44"/>
      <c r="N2697" s="1"/>
      <c r="O2697"/>
      <c r="P2697"/>
      <c r="Q2697" s="44"/>
      <c r="R2697" s="1"/>
      <c r="S2697"/>
      <c r="T2697"/>
    </row>
    <row r="2698" spans="1:20" ht="14.4" x14ac:dyDescent="0.3">
      <c r="A2698"/>
      <c r="B2698" s="1"/>
      <c r="C2698"/>
      <c r="D2698"/>
      <c r="E2698"/>
      <c r="F2698"/>
      <c r="G2698" s="45"/>
      <c r="H2698" s="196"/>
      <c r="I2698" s="196"/>
      <c r="J2698" s="196"/>
      <c r="K2698" s="196"/>
      <c r="L2698"/>
      <c r="M2698" s="44"/>
      <c r="N2698" s="1"/>
      <c r="O2698"/>
      <c r="P2698"/>
      <c r="Q2698" s="44"/>
      <c r="R2698" s="1"/>
      <c r="S2698"/>
      <c r="T2698"/>
    </row>
    <row r="2699" spans="1:20" ht="14.4" x14ac:dyDescent="0.3">
      <c r="A2699"/>
      <c r="B2699" s="1"/>
      <c r="C2699"/>
      <c r="D2699"/>
      <c r="E2699"/>
      <c r="F2699"/>
      <c r="G2699" s="45"/>
      <c r="H2699" s="196"/>
      <c r="I2699" s="196"/>
      <c r="J2699" s="196"/>
      <c r="K2699" s="196"/>
      <c r="L2699"/>
      <c r="M2699" s="44"/>
      <c r="N2699" s="1"/>
      <c r="O2699"/>
      <c r="P2699"/>
      <c r="Q2699" s="44"/>
      <c r="R2699" s="1"/>
      <c r="S2699"/>
      <c r="T2699"/>
    </row>
    <row r="2700" spans="1:20" ht="14.4" x14ac:dyDescent="0.3">
      <c r="A2700"/>
      <c r="B2700" s="1"/>
      <c r="C2700"/>
      <c r="D2700"/>
      <c r="E2700"/>
      <c r="F2700"/>
      <c r="G2700" s="45"/>
      <c r="H2700" s="196"/>
      <c r="I2700" s="196"/>
      <c r="J2700" s="196"/>
      <c r="K2700" s="196"/>
      <c r="L2700"/>
      <c r="M2700" s="44"/>
      <c r="N2700" s="1"/>
      <c r="O2700"/>
      <c r="P2700"/>
      <c r="Q2700" s="44"/>
      <c r="R2700" s="1"/>
      <c r="S2700"/>
      <c r="T2700"/>
    </row>
    <row r="2701" spans="1:20" ht="14.4" x14ac:dyDescent="0.3">
      <c r="A2701"/>
      <c r="B2701" s="1"/>
      <c r="C2701"/>
      <c r="D2701"/>
      <c r="E2701"/>
      <c r="F2701"/>
      <c r="G2701" s="45"/>
      <c r="H2701" s="196"/>
      <c r="I2701" s="196"/>
      <c r="J2701" s="196"/>
      <c r="K2701" s="196"/>
      <c r="L2701"/>
      <c r="M2701" s="44"/>
      <c r="N2701" s="1"/>
      <c r="O2701"/>
      <c r="P2701"/>
      <c r="Q2701" s="44"/>
      <c r="R2701" s="1"/>
      <c r="S2701"/>
      <c r="T2701"/>
    </row>
    <row r="2702" spans="1:20" ht="14.4" x14ac:dyDescent="0.3">
      <c r="A2702"/>
      <c r="B2702" s="1"/>
      <c r="C2702"/>
      <c r="D2702"/>
      <c r="E2702"/>
      <c r="F2702"/>
      <c r="G2702" s="45"/>
      <c r="H2702" s="196"/>
      <c r="I2702" s="196"/>
      <c r="J2702" s="196"/>
      <c r="K2702" s="196"/>
      <c r="L2702"/>
      <c r="M2702" s="44"/>
      <c r="N2702" s="1"/>
      <c r="O2702"/>
      <c r="P2702"/>
      <c r="Q2702" s="44"/>
      <c r="R2702" s="1"/>
      <c r="S2702"/>
      <c r="T2702"/>
    </row>
    <row r="2703" spans="1:20" ht="14.4" x14ac:dyDescent="0.3">
      <c r="A2703"/>
      <c r="B2703" s="1"/>
      <c r="C2703"/>
      <c r="D2703"/>
      <c r="E2703"/>
      <c r="F2703"/>
      <c r="G2703" s="45"/>
      <c r="H2703" s="196"/>
      <c r="I2703" s="196"/>
      <c r="J2703" s="196"/>
      <c r="K2703" s="196"/>
      <c r="L2703"/>
      <c r="M2703" s="44"/>
      <c r="N2703" s="1"/>
      <c r="O2703"/>
      <c r="P2703"/>
      <c r="Q2703" s="44"/>
      <c r="R2703" s="1"/>
      <c r="S2703"/>
      <c r="T2703"/>
    </row>
    <row r="2704" spans="1:20" ht="14.4" x14ac:dyDescent="0.3">
      <c r="A2704"/>
      <c r="B2704" s="1"/>
      <c r="C2704"/>
      <c r="D2704"/>
      <c r="E2704"/>
      <c r="F2704"/>
      <c r="G2704" s="45"/>
      <c r="H2704" s="196"/>
      <c r="I2704" s="196"/>
      <c r="J2704" s="196"/>
      <c r="K2704" s="196"/>
      <c r="L2704"/>
      <c r="M2704" s="44"/>
      <c r="N2704" s="1"/>
      <c r="O2704"/>
      <c r="P2704"/>
      <c r="Q2704" s="44"/>
      <c r="R2704" s="1"/>
      <c r="S2704"/>
      <c r="T2704"/>
    </row>
    <row r="2705" spans="1:20" ht="14.4" x14ac:dyDescent="0.3">
      <c r="A2705"/>
      <c r="B2705" s="1"/>
      <c r="C2705"/>
      <c r="D2705"/>
      <c r="E2705"/>
      <c r="F2705"/>
      <c r="G2705" s="45"/>
      <c r="H2705" s="196"/>
      <c r="I2705" s="196"/>
      <c r="J2705" s="196"/>
      <c r="K2705" s="196"/>
      <c r="L2705"/>
      <c r="M2705" s="44"/>
      <c r="N2705" s="1"/>
      <c r="O2705"/>
      <c r="P2705"/>
      <c r="Q2705" s="44"/>
      <c r="R2705" s="1"/>
      <c r="S2705"/>
      <c r="T2705"/>
    </row>
    <row r="2706" spans="1:20" ht="14.4" x14ac:dyDescent="0.3">
      <c r="A2706"/>
      <c r="B2706" s="1"/>
      <c r="C2706"/>
      <c r="D2706"/>
      <c r="E2706"/>
      <c r="F2706"/>
      <c r="G2706" s="45"/>
      <c r="H2706" s="196"/>
      <c r="I2706" s="196"/>
      <c r="J2706" s="196"/>
      <c r="K2706" s="196"/>
      <c r="L2706"/>
      <c r="M2706" s="44"/>
      <c r="N2706" s="1"/>
      <c r="O2706"/>
      <c r="P2706"/>
      <c r="Q2706" s="44"/>
      <c r="R2706" s="1"/>
      <c r="S2706"/>
      <c r="T2706"/>
    </row>
    <row r="2707" spans="1:20" ht="14.4" x14ac:dyDescent="0.3">
      <c r="A2707"/>
      <c r="B2707" s="1"/>
      <c r="C2707"/>
      <c r="D2707"/>
      <c r="E2707"/>
      <c r="F2707"/>
      <c r="G2707" s="45"/>
      <c r="H2707" s="196"/>
      <c r="I2707" s="196"/>
      <c r="J2707" s="196"/>
      <c r="K2707" s="196"/>
      <c r="L2707"/>
      <c r="M2707" s="44"/>
      <c r="N2707" s="1"/>
      <c r="O2707"/>
      <c r="P2707"/>
      <c r="Q2707" s="44"/>
      <c r="R2707" s="1"/>
      <c r="S2707"/>
      <c r="T2707"/>
    </row>
    <row r="2708" spans="1:20" ht="14.4" x14ac:dyDescent="0.3">
      <c r="A2708"/>
      <c r="B2708" s="1"/>
      <c r="C2708"/>
      <c r="D2708"/>
      <c r="E2708"/>
      <c r="F2708"/>
      <c r="G2708" s="45"/>
      <c r="H2708" s="196"/>
      <c r="I2708" s="196"/>
      <c r="J2708" s="196"/>
      <c r="K2708" s="196"/>
      <c r="L2708"/>
      <c r="M2708" s="44"/>
      <c r="N2708" s="1"/>
      <c r="O2708"/>
      <c r="P2708"/>
      <c r="Q2708" s="44"/>
      <c r="R2708" s="1"/>
      <c r="S2708"/>
      <c r="T2708"/>
    </row>
    <row r="2709" spans="1:20" ht="14.4" x14ac:dyDescent="0.3">
      <c r="A2709"/>
      <c r="B2709" s="1"/>
      <c r="C2709"/>
      <c r="D2709"/>
      <c r="E2709"/>
      <c r="F2709"/>
      <c r="G2709" s="45"/>
      <c r="H2709" s="196"/>
      <c r="I2709" s="196"/>
      <c r="J2709" s="196"/>
      <c r="K2709" s="196"/>
      <c r="L2709"/>
      <c r="M2709" s="44"/>
      <c r="N2709" s="1"/>
      <c r="O2709"/>
      <c r="P2709"/>
      <c r="Q2709" s="44"/>
      <c r="R2709" s="1"/>
      <c r="S2709"/>
      <c r="T2709"/>
    </row>
    <row r="2710" spans="1:20" ht="14.4" x14ac:dyDescent="0.3">
      <c r="A2710"/>
      <c r="B2710" s="1"/>
      <c r="C2710"/>
      <c r="D2710"/>
      <c r="E2710"/>
      <c r="F2710"/>
      <c r="G2710" s="45"/>
      <c r="H2710" s="196"/>
      <c r="I2710" s="196"/>
      <c r="J2710" s="196"/>
      <c r="K2710" s="196"/>
      <c r="L2710"/>
      <c r="M2710" s="44"/>
      <c r="N2710" s="1"/>
      <c r="O2710"/>
      <c r="P2710"/>
      <c r="Q2710" s="44"/>
      <c r="R2710" s="1"/>
      <c r="S2710"/>
      <c r="T2710"/>
    </row>
    <row r="2711" spans="1:20" ht="14.4" x14ac:dyDescent="0.3">
      <c r="A2711"/>
      <c r="B2711" s="1"/>
      <c r="C2711"/>
      <c r="D2711"/>
      <c r="E2711"/>
      <c r="F2711"/>
      <c r="G2711" s="45"/>
      <c r="H2711" s="196"/>
      <c r="I2711" s="196"/>
      <c r="J2711" s="196"/>
      <c r="K2711" s="196"/>
      <c r="L2711"/>
      <c r="M2711" s="44"/>
      <c r="N2711" s="1"/>
      <c r="O2711"/>
      <c r="P2711"/>
      <c r="Q2711" s="44"/>
      <c r="R2711" s="1"/>
      <c r="S2711"/>
      <c r="T2711"/>
    </row>
    <row r="2712" spans="1:20" ht="14.4" x14ac:dyDescent="0.3">
      <c r="A2712"/>
      <c r="B2712" s="1"/>
      <c r="C2712"/>
      <c r="D2712"/>
      <c r="E2712"/>
      <c r="F2712"/>
      <c r="G2712" s="45"/>
      <c r="H2712" s="196"/>
      <c r="I2712" s="196"/>
      <c r="J2712" s="196"/>
      <c r="K2712" s="196"/>
      <c r="L2712"/>
      <c r="M2712" s="44"/>
      <c r="N2712" s="1"/>
      <c r="O2712"/>
      <c r="P2712"/>
      <c r="Q2712" s="44"/>
      <c r="R2712" s="1"/>
      <c r="S2712"/>
      <c r="T2712"/>
    </row>
    <row r="2713" spans="1:20" ht="14.4" x14ac:dyDescent="0.3">
      <c r="A2713"/>
      <c r="B2713" s="1"/>
      <c r="C2713"/>
      <c r="D2713"/>
      <c r="E2713"/>
      <c r="F2713"/>
      <c r="G2713" s="45"/>
      <c r="H2713" s="196"/>
      <c r="I2713" s="196"/>
      <c r="J2713" s="196"/>
      <c r="K2713" s="196"/>
      <c r="L2713"/>
      <c r="M2713" s="44"/>
      <c r="N2713" s="1"/>
      <c r="O2713"/>
      <c r="P2713"/>
      <c r="Q2713" s="44"/>
      <c r="R2713" s="1"/>
      <c r="S2713"/>
      <c r="T2713"/>
    </row>
    <row r="2714" spans="1:20" ht="14.4" x14ac:dyDescent="0.3">
      <c r="A2714"/>
      <c r="B2714" s="1"/>
      <c r="C2714"/>
      <c r="D2714"/>
      <c r="E2714"/>
      <c r="F2714"/>
      <c r="G2714" s="45"/>
      <c r="H2714" s="196"/>
      <c r="I2714" s="196"/>
      <c r="J2714" s="196"/>
      <c r="K2714" s="196"/>
      <c r="L2714"/>
      <c r="M2714" s="44"/>
      <c r="N2714" s="1"/>
      <c r="O2714"/>
      <c r="P2714"/>
      <c r="Q2714" s="44"/>
      <c r="R2714" s="1"/>
      <c r="S2714"/>
      <c r="T2714"/>
    </row>
    <row r="2715" spans="1:20" ht="14.4" x14ac:dyDescent="0.3">
      <c r="A2715"/>
      <c r="B2715" s="1"/>
      <c r="C2715"/>
      <c r="D2715"/>
      <c r="E2715"/>
      <c r="F2715"/>
      <c r="G2715" s="45"/>
      <c r="H2715" s="196"/>
      <c r="I2715" s="196"/>
      <c r="J2715" s="196"/>
      <c r="K2715" s="196"/>
      <c r="L2715"/>
      <c r="M2715" s="44"/>
      <c r="N2715" s="1"/>
      <c r="O2715"/>
      <c r="P2715"/>
      <c r="Q2715" s="44"/>
      <c r="R2715" s="1"/>
      <c r="S2715"/>
      <c r="T2715"/>
    </row>
    <row r="2716" spans="1:20" ht="14.4" x14ac:dyDescent="0.3">
      <c r="A2716"/>
      <c r="B2716" s="1"/>
      <c r="C2716"/>
      <c r="D2716"/>
      <c r="E2716"/>
      <c r="F2716"/>
      <c r="G2716" s="45"/>
      <c r="H2716" s="196"/>
      <c r="I2716" s="196"/>
      <c r="J2716" s="196"/>
      <c r="K2716" s="196"/>
      <c r="L2716"/>
      <c r="M2716" s="44"/>
      <c r="N2716" s="1"/>
      <c r="O2716"/>
      <c r="P2716"/>
      <c r="Q2716" s="44"/>
      <c r="R2716" s="1"/>
      <c r="S2716"/>
      <c r="T2716"/>
    </row>
    <row r="2717" spans="1:20" ht="14.4" x14ac:dyDescent="0.3">
      <c r="A2717"/>
      <c r="B2717" s="1"/>
      <c r="C2717"/>
      <c r="D2717"/>
      <c r="E2717"/>
      <c r="F2717"/>
      <c r="G2717" s="45"/>
      <c r="H2717" s="196"/>
      <c r="I2717" s="196"/>
      <c r="J2717" s="196"/>
      <c r="K2717" s="196"/>
      <c r="L2717"/>
      <c r="M2717" s="44"/>
      <c r="N2717" s="1"/>
      <c r="O2717"/>
      <c r="P2717"/>
      <c r="Q2717" s="44"/>
      <c r="R2717" s="1"/>
      <c r="S2717"/>
      <c r="T2717"/>
    </row>
    <row r="2718" spans="1:20" ht="14.4" x14ac:dyDescent="0.3">
      <c r="A2718"/>
      <c r="B2718" s="1"/>
      <c r="C2718"/>
      <c r="D2718"/>
      <c r="E2718"/>
      <c r="F2718"/>
      <c r="G2718" s="45"/>
      <c r="H2718" s="196"/>
      <c r="I2718" s="196"/>
      <c r="J2718" s="196"/>
      <c r="K2718" s="196"/>
      <c r="L2718"/>
      <c r="M2718" s="44"/>
      <c r="N2718" s="1"/>
      <c r="O2718"/>
      <c r="P2718"/>
      <c r="Q2718" s="44"/>
      <c r="R2718" s="1"/>
      <c r="S2718"/>
      <c r="T2718"/>
    </row>
    <row r="2719" spans="1:20" ht="14.4" x14ac:dyDescent="0.3">
      <c r="A2719"/>
      <c r="B2719" s="1"/>
      <c r="C2719"/>
      <c r="D2719"/>
      <c r="E2719"/>
      <c r="F2719"/>
      <c r="G2719" s="45"/>
      <c r="H2719" s="196"/>
      <c r="I2719" s="196"/>
      <c r="J2719" s="196"/>
      <c r="K2719" s="196"/>
      <c r="L2719"/>
      <c r="M2719" s="44"/>
      <c r="N2719" s="1"/>
      <c r="O2719"/>
      <c r="P2719"/>
      <c r="Q2719" s="44"/>
      <c r="R2719" s="1"/>
      <c r="S2719"/>
      <c r="T2719"/>
    </row>
    <row r="2720" spans="1:20" ht="14.4" x14ac:dyDescent="0.3">
      <c r="A2720"/>
      <c r="B2720" s="1"/>
      <c r="C2720"/>
      <c r="D2720"/>
      <c r="E2720"/>
      <c r="F2720"/>
      <c r="G2720" s="45"/>
      <c r="H2720" s="196"/>
      <c r="I2720" s="196"/>
      <c r="J2720" s="196"/>
      <c r="K2720" s="196"/>
      <c r="L2720"/>
      <c r="M2720" s="44"/>
      <c r="N2720" s="1"/>
      <c r="O2720"/>
      <c r="P2720"/>
      <c r="Q2720" s="44"/>
      <c r="R2720" s="1"/>
      <c r="S2720"/>
      <c r="T2720"/>
    </row>
    <row r="2721" spans="1:20" ht="14.4" x14ac:dyDescent="0.3">
      <c r="A2721"/>
      <c r="B2721" s="1"/>
      <c r="C2721"/>
      <c r="D2721"/>
      <c r="E2721"/>
      <c r="F2721"/>
      <c r="G2721" s="45"/>
      <c r="H2721" s="196"/>
      <c r="I2721" s="196"/>
      <c r="J2721" s="196"/>
      <c r="K2721" s="196"/>
      <c r="L2721"/>
      <c r="M2721" s="44"/>
      <c r="N2721" s="1"/>
      <c r="O2721"/>
      <c r="P2721"/>
      <c r="Q2721" s="44"/>
      <c r="R2721" s="1"/>
      <c r="S2721"/>
      <c r="T2721"/>
    </row>
    <row r="2722" spans="1:20" ht="14.4" x14ac:dyDescent="0.3">
      <c r="A2722"/>
      <c r="B2722" s="1"/>
      <c r="C2722"/>
      <c r="D2722"/>
      <c r="E2722"/>
      <c r="F2722"/>
      <c r="G2722" s="45"/>
      <c r="H2722" s="196"/>
      <c r="I2722" s="196"/>
      <c r="J2722" s="196"/>
      <c r="K2722" s="196"/>
      <c r="L2722"/>
      <c r="M2722" s="44"/>
      <c r="N2722" s="1"/>
      <c r="O2722"/>
      <c r="P2722"/>
      <c r="Q2722" s="44"/>
      <c r="R2722" s="1"/>
      <c r="S2722"/>
      <c r="T2722"/>
    </row>
    <row r="2723" spans="1:20" ht="14.4" x14ac:dyDescent="0.3">
      <c r="A2723"/>
      <c r="B2723" s="1"/>
      <c r="C2723"/>
      <c r="D2723"/>
      <c r="E2723"/>
      <c r="F2723"/>
      <c r="G2723" s="45"/>
      <c r="H2723" s="196"/>
      <c r="I2723" s="196"/>
      <c r="J2723" s="196"/>
      <c r="K2723" s="196"/>
      <c r="L2723"/>
      <c r="M2723" s="44"/>
      <c r="N2723" s="1"/>
      <c r="O2723"/>
      <c r="P2723"/>
      <c r="Q2723" s="44"/>
      <c r="R2723" s="1"/>
      <c r="S2723"/>
      <c r="T2723"/>
    </row>
    <row r="2724" spans="1:20" ht="14.4" x14ac:dyDescent="0.3">
      <c r="A2724"/>
      <c r="B2724" s="1"/>
      <c r="C2724"/>
      <c r="D2724"/>
      <c r="E2724"/>
      <c r="F2724"/>
      <c r="G2724" s="45"/>
      <c r="H2724" s="196"/>
      <c r="I2724" s="196"/>
      <c r="J2724" s="196"/>
      <c r="K2724" s="196"/>
      <c r="L2724"/>
      <c r="M2724" s="44"/>
      <c r="N2724" s="1"/>
      <c r="O2724"/>
      <c r="P2724"/>
      <c r="Q2724" s="44"/>
      <c r="R2724" s="1"/>
      <c r="S2724"/>
      <c r="T2724"/>
    </row>
    <row r="2725" spans="1:20" ht="14.4" x14ac:dyDescent="0.3">
      <c r="A2725"/>
      <c r="B2725" s="1"/>
      <c r="C2725"/>
      <c r="D2725"/>
      <c r="E2725"/>
      <c r="F2725"/>
      <c r="G2725" s="45"/>
      <c r="H2725" s="196"/>
      <c r="I2725" s="196"/>
      <c r="J2725" s="196"/>
      <c r="K2725" s="196"/>
      <c r="L2725"/>
      <c r="M2725" s="44"/>
      <c r="N2725" s="1"/>
      <c r="O2725"/>
      <c r="P2725"/>
      <c r="Q2725" s="44"/>
      <c r="R2725" s="1"/>
      <c r="S2725"/>
      <c r="T2725"/>
    </row>
    <row r="2726" spans="1:20" ht="14.4" x14ac:dyDescent="0.3">
      <c r="A2726"/>
      <c r="B2726" s="1"/>
      <c r="C2726"/>
      <c r="D2726"/>
      <c r="E2726"/>
      <c r="F2726"/>
      <c r="G2726" s="45"/>
      <c r="H2726" s="196"/>
      <c r="I2726" s="196"/>
      <c r="J2726" s="196"/>
      <c r="K2726" s="196"/>
      <c r="L2726"/>
      <c r="M2726" s="44"/>
      <c r="N2726" s="1"/>
      <c r="O2726"/>
      <c r="P2726"/>
      <c r="Q2726" s="44"/>
      <c r="R2726" s="1"/>
      <c r="S2726"/>
      <c r="T2726"/>
    </row>
    <row r="2727" spans="1:20" ht="14.4" x14ac:dyDescent="0.3">
      <c r="A2727"/>
      <c r="B2727" s="1"/>
      <c r="C2727"/>
      <c r="D2727"/>
      <c r="E2727"/>
      <c r="F2727"/>
      <c r="G2727" s="45"/>
      <c r="H2727" s="196"/>
      <c r="I2727" s="196"/>
      <c r="J2727" s="196"/>
      <c r="K2727" s="196"/>
      <c r="L2727"/>
      <c r="M2727" s="44"/>
      <c r="N2727" s="1"/>
      <c r="O2727"/>
      <c r="P2727"/>
      <c r="Q2727" s="44"/>
      <c r="R2727" s="1"/>
      <c r="S2727"/>
      <c r="T2727"/>
    </row>
    <row r="2728" spans="1:20" ht="14.4" x14ac:dyDescent="0.3">
      <c r="A2728"/>
      <c r="B2728" s="1"/>
      <c r="C2728"/>
      <c r="D2728"/>
      <c r="E2728"/>
      <c r="F2728"/>
      <c r="G2728" s="45"/>
      <c r="H2728" s="196"/>
      <c r="I2728" s="196"/>
      <c r="J2728" s="196"/>
      <c r="K2728" s="196"/>
      <c r="L2728"/>
      <c r="M2728" s="44"/>
      <c r="N2728" s="1"/>
      <c r="O2728"/>
      <c r="P2728"/>
      <c r="Q2728" s="44"/>
      <c r="R2728" s="1"/>
      <c r="S2728"/>
      <c r="T2728"/>
    </row>
    <row r="2729" spans="1:20" ht="14.4" x14ac:dyDescent="0.3">
      <c r="A2729"/>
      <c r="B2729" s="1"/>
      <c r="C2729"/>
      <c r="D2729"/>
      <c r="E2729"/>
      <c r="F2729"/>
      <c r="G2729" s="45"/>
      <c r="H2729" s="196"/>
      <c r="I2729" s="196"/>
      <c r="J2729" s="196"/>
      <c r="K2729" s="196"/>
      <c r="L2729"/>
      <c r="M2729" s="44"/>
      <c r="N2729" s="1"/>
      <c r="O2729"/>
      <c r="P2729"/>
      <c r="Q2729" s="44"/>
      <c r="R2729" s="1"/>
      <c r="S2729"/>
      <c r="T2729"/>
    </row>
    <row r="2730" spans="1:20" ht="14.4" x14ac:dyDescent="0.3">
      <c r="A2730"/>
      <c r="B2730" s="1"/>
      <c r="C2730"/>
      <c r="D2730"/>
      <c r="E2730"/>
      <c r="F2730"/>
      <c r="G2730" s="45"/>
      <c r="H2730" s="196"/>
      <c r="I2730" s="196"/>
      <c r="J2730" s="196"/>
      <c r="K2730" s="196"/>
      <c r="L2730"/>
      <c r="M2730" s="44"/>
      <c r="N2730" s="1"/>
      <c r="O2730"/>
      <c r="P2730"/>
      <c r="Q2730" s="44"/>
      <c r="R2730" s="1"/>
      <c r="S2730"/>
      <c r="T2730"/>
    </row>
    <row r="2731" spans="1:20" ht="14.4" x14ac:dyDescent="0.3">
      <c r="A2731"/>
      <c r="B2731" s="1"/>
      <c r="C2731"/>
      <c r="D2731"/>
      <c r="E2731"/>
      <c r="F2731"/>
      <c r="G2731" s="45"/>
      <c r="H2731" s="196"/>
      <c r="I2731" s="196"/>
      <c r="J2731" s="196"/>
      <c r="K2731" s="196"/>
      <c r="L2731"/>
      <c r="M2731" s="44"/>
      <c r="N2731" s="1"/>
      <c r="O2731"/>
      <c r="P2731"/>
      <c r="Q2731" s="44"/>
      <c r="R2731" s="1"/>
      <c r="S2731"/>
      <c r="T2731"/>
    </row>
    <row r="2732" spans="1:20" ht="14.4" x14ac:dyDescent="0.3">
      <c r="A2732"/>
      <c r="B2732" s="1"/>
      <c r="C2732"/>
      <c r="D2732"/>
      <c r="E2732"/>
      <c r="F2732"/>
      <c r="G2732" s="45"/>
      <c r="H2732" s="196"/>
      <c r="I2732" s="196"/>
      <c r="J2732" s="196"/>
      <c r="K2732" s="196"/>
      <c r="L2732"/>
      <c r="M2732" s="44"/>
      <c r="N2732" s="1"/>
      <c r="O2732"/>
      <c r="P2732"/>
      <c r="Q2732" s="44"/>
      <c r="R2732" s="1"/>
      <c r="S2732"/>
      <c r="T2732"/>
    </row>
    <row r="2733" spans="1:20" ht="14.4" x14ac:dyDescent="0.3">
      <c r="A2733"/>
      <c r="B2733" s="1"/>
      <c r="C2733"/>
      <c r="D2733"/>
      <c r="E2733"/>
      <c r="F2733"/>
      <c r="G2733" s="45"/>
      <c r="H2733" s="196"/>
      <c r="I2733" s="196"/>
      <c r="J2733" s="196"/>
      <c r="K2733" s="196"/>
      <c r="L2733"/>
      <c r="M2733" s="44"/>
      <c r="N2733" s="1"/>
      <c r="O2733"/>
      <c r="P2733"/>
      <c r="Q2733" s="44"/>
      <c r="R2733" s="1"/>
      <c r="S2733"/>
      <c r="T2733"/>
    </row>
    <row r="2734" spans="1:20" ht="14.4" x14ac:dyDescent="0.3">
      <c r="A2734"/>
      <c r="B2734" s="1"/>
      <c r="C2734"/>
      <c r="D2734"/>
      <c r="E2734"/>
      <c r="F2734"/>
      <c r="G2734" s="45"/>
      <c r="H2734" s="196"/>
      <c r="I2734" s="196"/>
      <c r="J2734" s="196"/>
      <c r="K2734" s="196"/>
      <c r="L2734"/>
      <c r="M2734" s="44"/>
      <c r="N2734" s="1"/>
      <c r="O2734"/>
      <c r="P2734"/>
      <c r="Q2734" s="44"/>
      <c r="R2734" s="1"/>
      <c r="S2734"/>
      <c r="T2734"/>
    </row>
    <row r="2735" spans="1:20" ht="14.4" x14ac:dyDescent="0.3">
      <c r="A2735"/>
      <c r="B2735" s="1"/>
      <c r="C2735"/>
      <c r="D2735"/>
      <c r="E2735"/>
      <c r="F2735"/>
      <c r="G2735" s="45"/>
      <c r="H2735" s="196"/>
      <c r="I2735" s="196"/>
      <c r="J2735" s="196"/>
      <c r="K2735" s="196"/>
      <c r="L2735"/>
      <c r="M2735" s="44"/>
      <c r="N2735" s="1"/>
      <c r="O2735"/>
      <c r="P2735"/>
      <c r="Q2735" s="44"/>
      <c r="R2735" s="1"/>
      <c r="S2735"/>
      <c r="T2735"/>
    </row>
    <row r="2736" spans="1:20" ht="14.4" x14ac:dyDescent="0.3">
      <c r="A2736"/>
      <c r="B2736" s="1"/>
      <c r="C2736"/>
      <c r="D2736"/>
      <c r="E2736"/>
      <c r="F2736"/>
      <c r="G2736" s="45"/>
      <c r="H2736" s="196"/>
      <c r="I2736" s="196"/>
      <c r="J2736" s="196"/>
      <c r="K2736" s="196"/>
      <c r="L2736"/>
      <c r="M2736" s="44"/>
      <c r="N2736" s="1"/>
      <c r="O2736"/>
      <c r="P2736"/>
      <c r="Q2736" s="44"/>
      <c r="R2736" s="1"/>
      <c r="S2736"/>
      <c r="T2736"/>
    </row>
    <row r="2737" spans="1:20" ht="14.4" x14ac:dyDescent="0.3">
      <c r="A2737"/>
      <c r="B2737" s="1"/>
      <c r="C2737"/>
      <c r="D2737"/>
      <c r="E2737"/>
      <c r="F2737"/>
      <c r="G2737" s="45"/>
      <c r="H2737" s="196"/>
      <c r="I2737" s="196"/>
      <c r="J2737" s="196"/>
      <c r="K2737" s="196"/>
      <c r="L2737"/>
      <c r="M2737" s="44"/>
      <c r="N2737" s="1"/>
      <c r="O2737"/>
      <c r="P2737"/>
      <c r="Q2737" s="44"/>
      <c r="R2737" s="1"/>
      <c r="S2737"/>
      <c r="T2737"/>
    </row>
    <row r="2738" spans="1:20" ht="14.4" x14ac:dyDescent="0.3">
      <c r="A2738"/>
      <c r="B2738" s="1"/>
      <c r="C2738"/>
      <c r="D2738"/>
      <c r="E2738"/>
      <c r="F2738"/>
      <c r="G2738" s="45"/>
      <c r="H2738" s="196"/>
      <c r="I2738" s="196"/>
      <c r="J2738" s="196"/>
      <c r="K2738" s="196"/>
      <c r="L2738"/>
      <c r="M2738" s="44"/>
      <c r="N2738" s="1"/>
      <c r="O2738"/>
      <c r="P2738"/>
      <c r="Q2738" s="44"/>
      <c r="R2738" s="1"/>
      <c r="S2738"/>
      <c r="T2738"/>
    </row>
    <row r="2739" spans="1:20" ht="14.4" x14ac:dyDescent="0.3">
      <c r="A2739"/>
      <c r="B2739" s="1"/>
      <c r="C2739"/>
      <c r="D2739"/>
      <c r="E2739"/>
      <c r="F2739"/>
      <c r="G2739" s="45"/>
      <c r="H2739" s="196"/>
      <c r="I2739" s="196"/>
      <c r="J2739" s="196"/>
      <c r="K2739" s="196"/>
      <c r="L2739"/>
      <c r="M2739" s="44"/>
      <c r="N2739" s="1"/>
      <c r="O2739"/>
      <c r="P2739"/>
      <c r="Q2739" s="44"/>
      <c r="R2739" s="1"/>
      <c r="S2739"/>
      <c r="T2739"/>
    </row>
    <row r="2740" spans="1:20" ht="14.4" x14ac:dyDescent="0.3">
      <c r="A2740"/>
      <c r="B2740" s="1"/>
      <c r="C2740"/>
      <c r="D2740"/>
      <c r="E2740"/>
      <c r="F2740"/>
      <c r="G2740" s="45"/>
      <c r="H2740" s="196"/>
      <c r="I2740" s="196"/>
      <c r="J2740" s="196"/>
      <c r="K2740" s="196"/>
      <c r="L2740"/>
      <c r="M2740" s="44"/>
      <c r="N2740" s="1"/>
      <c r="O2740"/>
      <c r="P2740"/>
      <c r="Q2740" s="44"/>
      <c r="R2740" s="1"/>
      <c r="S2740"/>
      <c r="T2740"/>
    </row>
    <row r="2741" spans="1:20" ht="14.4" x14ac:dyDescent="0.3">
      <c r="A2741"/>
      <c r="B2741" s="1"/>
      <c r="C2741"/>
      <c r="D2741"/>
      <c r="E2741"/>
      <c r="F2741"/>
      <c r="G2741" s="45"/>
      <c r="H2741" s="196"/>
      <c r="I2741" s="196"/>
      <c r="J2741" s="196"/>
      <c r="K2741" s="196"/>
      <c r="L2741"/>
      <c r="M2741" s="44"/>
      <c r="N2741" s="1"/>
      <c r="O2741"/>
      <c r="P2741"/>
      <c r="Q2741" s="44"/>
      <c r="R2741" s="1"/>
      <c r="S2741"/>
      <c r="T2741"/>
    </row>
    <row r="2742" spans="1:20" ht="14.4" x14ac:dyDescent="0.3">
      <c r="A2742"/>
      <c r="B2742" s="1"/>
      <c r="C2742"/>
      <c r="D2742"/>
      <c r="E2742"/>
      <c r="F2742"/>
      <c r="G2742" s="45"/>
      <c r="H2742" s="196"/>
      <c r="I2742" s="196"/>
      <c r="J2742" s="196"/>
      <c r="K2742" s="196"/>
      <c r="L2742"/>
      <c r="M2742" s="44"/>
      <c r="N2742" s="1"/>
      <c r="O2742"/>
      <c r="P2742"/>
      <c r="Q2742" s="44"/>
      <c r="R2742" s="1"/>
      <c r="S2742"/>
      <c r="T2742"/>
    </row>
    <row r="2743" spans="1:20" ht="14.4" x14ac:dyDescent="0.3">
      <c r="A2743"/>
      <c r="B2743" s="1"/>
      <c r="C2743"/>
      <c r="D2743"/>
      <c r="E2743"/>
      <c r="F2743"/>
      <c r="G2743" s="45"/>
      <c r="H2743" s="196"/>
      <c r="I2743" s="196"/>
      <c r="J2743" s="196"/>
      <c r="K2743" s="196"/>
      <c r="L2743"/>
      <c r="M2743" s="44"/>
      <c r="N2743" s="1"/>
      <c r="O2743"/>
      <c r="P2743"/>
      <c r="Q2743" s="44"/>
      <c r="R2743" s="1"/>
      <c r="S2743"/>
      <c r="T2743"/>
    </row>
    <row r="2744" spans="1:20" ht="14.4" x14ac:dyDescent="0.3">
      <c r="A2744"/>
      <c r="B2744" s="1"/>
      <c r="C2744"/>
      <c r="D2744"/>
      <c r="E2744"/>
      <c r="F2744"/>
      <c r="G2744" s="45"/>
      <c r="H2744" s="196"/>
      <c r="I2744" s="196"/>
      <c r="J2744" s="196"/>
      <c r="K2744" s="196"/>
      <c r="L2744"/>
      <c r="M2744" s="44"/>
      <c r="N2744" s="1"/>
      <c r="O2744"/>
      <c r="P2744"/>
      <c r="Q2744" s="44"/>
      <c r="R2744" s="1"/>
      <c r="S2744"/>
      <c r="T2744"/>
    </row>
    <row r="2745" spans="1:20" ht="14.4" x14ac:dyDescent="0.3">
      <c r="A2745"/>
      <c r="B2745" s="1"/>
      <c r="C2745"/>
      <c r="D2745"/>
      <c r="E2745"/>
      <c r="F2745"/>
      <c r="G2745" s="45"/>
      <c r="H2745" s="196"/>
      <c r="I2745" s="196"/>
      <c r="J2745" s="196"/>
      <c r="K2745" s="196"/>
      <c r="L2745"/>
      <c r="M2745" s="44"/>
      <c r="N2745" s="1"/>
      <c r="O2745"/>
      <c r="P2745"/>
      <c r="Q2745" s="44"/>
      <c r="R2745" s="1"/>
      <c r="S2745"/>
      <c r="T2745"/>
    </row>
    <row r="2746" spans="1:20" ht="14.4" x14ac:dyDescent="0.3">
      <c r="A2746"/>
      <c r="B2746" s="1"/>
      <c r="C2746"/>
      <c r="D2746"/>
      <c r="E2746"/>
      <c r="F2746"/>
      <c r="G2746" s="45"/>
      <c r="H2746" s="196"/>
      <c r="I2746" s="196"/>
      <c r="J2746" s="196"/>
      <c r="K2746" s="196"/>
      <c r="L2746"/>
      <c r="M2746" s="44"/>
      <c r="N2746" s="1"/>
      <c r="O2746"/>
      <c r="P2746"/>
      <c r="Q2746" s="44"/>
      <c r="R2746" s="1"/>
      <c r="S2746"/>
      <c r="T2746"/>
    </row>
    <row r="2747" spans="1:20" ht="14.4" x14ac:dyDescent="0.3">
      <c r="A2747"/>
      <c r="B2747" s="1"/>
      <c r="C2747"/>
      <c r="D2747"/>
      <c r="E2747"/>
      <c r="F2747"/>
      <c r="G2747" s="45"/>
      <c r="H2747" s="196"/>
      <c r="I2747" s="196"/>
      <c r="J2747" s="196"/>
      <c r="K2747" s="196"/>
      <c r="L2747"/>
      <c r="M2747" s="44"/>
      <c r="N2747" s="1"/>
      <c r="O2747"/>
      <c r="P2747"/>
      <c r="Q2747" s="44"/>
      <c r="R2747" s="1"/>
      <c r="S2747"/>
      <c r="T2747"/>
    </row>
    <row r="2748" spans="1:20" ht="14.4" x14ac:dyDescent="0.3">
      <c r="A2748"/>
      <c r="B2748" s="1"/>
      <c r="C2748"/>
      <c r="D2748"/>
      <c r="E2748"/>
      <c r="F2748"/>
      <c r="G2748" s="45"/>
      <c r="H2748" s="196"/>
      <c r="I2748" s="196"/>
      <c r="J2748" s="196"/>
      <c r="K2748" s="196"/>
      <c r="L2748"/>
      <c r="M2748" s="44"/>
      <c r="N2748" s="1"/>
      <c r="O2748"/>
      <c r="P2748"/>
      <c r="Q2748" s="44"/>
      <c r="R2748" s="1"/>
      <c r="S2748"/>
      <c r="T2748"/>
    </row>
    <row r="2749" spans="1:20" ht="14.4" x14ac:dyDescent="0.3">
      <c r="A2749"/>
      <c r="B2749" s="1"/>
      <c r="C2749"/>
      <c r="D2749"/>
      <c r="E2749"/>
      <c r="F2749"/>
      <c r="G2749" s="45"/>
      <c r="H2749" s="196"/>
      <c r="I2749" s="196"/>
      <c r="J2749" s="196"/>
      <c r="K2749" s="196"/>
      <c r="L2749"/>
      <c r="M2749" s="44"/>
      <c r="N2749" s="1"/>
      <c r="O2749"/>
      <c r="P2749"/>
      <c r="Q2749" s="44"/>
      <c r="R2749" s="1"/>
      <c r="S2749"/>
      <c r="T2749"/>
    </row>
    <row r="2750" spans="1:20" ht="14.4" x14ac:dyDescent="0.3">
      <c r="A2750"/>
      <c r="B2750" s="1"/>
      <c r="C2750"/>
      <c r="D2750"/>
      <c r="E2750"/>
      <c r="F2750"/>
      <c r="G2750" s="45"/>
      <c r="H2750" s="196"/>
      <c r="I2750" s="196"/>
      <c r="J2750" s="196"/>
      <c r="K2750" s="196"/>
      <c r="L2750"/>
      <c r="M2750" s="44"/>
      <c r="N2750" s="1"/>
      <c r="O2750"/>
      <c r="P2750"/>
      <c r="Q2750" s="44"/>
      <c r="R2750" s="1"/>
      <c r="S2750"/>
      <c r="T2750"/>
    </row>
    <row r="2751" spans="1:20" ht="14.4" x14ac:dyDescent="0.3">
      <c r="A2751"/>
      <c r="B2751" s="1"/>
      <c r="C2751"/>
      <c r="D2751"/>
      <c r="E2751"/>
      <c r="F2751"/>
      <c r="G2751" s="45"/>
      <c r="H2751" s="196"/>
      <c r="I2751" s="196"/>
      <c r="J2751" s="196"/>
      <c r="K2751" s="196"/>
      <c r="L2751"/>
      <c r="M2751" s="44"/>
      <c r="N2751" s="1"/>
      <c r="O2751"/>
      <c r="P2751"/>
      <c r="Q2751" s="44"/>
      <c r="R2751" s="1"/>
      <c r="S2751"/>
      <c r="T2751"/>
    </row>
    <row r="2752" spans="1:20" ht="14.4" x14ac:dyDescent="0.3">
      <c r="A2752"/>
      <c r="B2752" s="1"/>
      <c r="C2752"/>
      <c r="D2752"/>
      <c r="E2752"/>
      <c r="F2752"/>
      <c r="G2752" s="45"/>
      <c r="H2752" s="196"/>
      <c r="I2752" s="196"/>
      <c r="J2752" s="196"/>
      <c r="K2752" s="196"/>
      <c r="L2752"/>
      <c r="M2752" s="44"/>
      <c r="N2752" s="1"/>
      <c r="O2752"/>
      <c r="P2752"/>
      <c r="Q2752" s="44"/>
      <c r="R2752" s="1"/>
      <c r="S2752"/>
      <c r="T2752"/>
    </row>
    <row r="2753" spans="1:20" ht="14.4" x14ac:dyDescent="0.3">
      <c r="A2753"/>
      <c r="B2753" s="1"/>
      <c r="C2753"/>
      <c r="D2753"/>
      <c r="E2753"/>
      <c r="F2753"/>
      <c r="G2753" s="45"/>
      <c r="H2753" s="196"/>
      <c r="I2753" s="196"/>
      <c r="J2753" s="196"/>
      <c r="K2753" s="196"/>
      <c r="L2753"/>
      <c r="M2753" s="44"/>
      <c r="N2753" s="1"/>
      <c r="O2753"/>
      <c r="P2753"/>
      <c r="Q2753" s="44"/>
      <c r="R2753" s="1"/>
      <c r="S2753"/>
      <c r="T2753"/>
    </row>
    <row r="2754" spans="1:20" ht="14.4" x14ac:dyDescent="0.3">
      <c r="A2754"/>
      <c r="B2754" s="1"/>
      <c r="C2754"/>
      <c r="D2754"/>
      <c r="E2754"/>
      <c r="F2754"/>
      <c r="G2754" s="45"/>
      <c r="H2754" s="196"/>
      <c r="I2754" s="196"/>
      <c r="J2754" s="196"/>
      <c r="K2754" s="196"/>
      <c r="L2754"/>
      <c r="M2754" s="44"/>
      <c r="N2754" s="1"/>
      <c r="O2754"/>
      <c r="P2754"/>
      <c r="Q2754" s="44"/>
      <c r="R2754" s="1"/>
      <c r="S2754"/>
      <c r="T2754"/>
    </row>
    <row r="2755" spans="1:20" ht="14.4" x14ac:dyDescent="0.3">
      <c r="A2755"/>
      <c r="B2755" s="1"/>
      <c r="C2755"/>
      <c r="D2755"/>
      <c r="E2755"/>
      <c r="F2755"/>
      <c r="G2755" s="45"/>
      <c r="H2755" s="196"/>
      <c r="I2755" s="196"/>
      <c r="J2755" s="196"/>
      <c r="K2755" s="196"/>
      <c r="L2755"/>
      <c r="M2755" s="44"/>
      <c r="N2755" s="1"/>
      <c r="O2755"/>
      <c r="P2755"/>
      <c r="Q2755" s="44"/>
      <c r="R2755" s="1"/>
      <c r="S2755"/>
      <c r="T2755"/>
    </row>
    <row r="2756" spans="1:20" ht="14.4" x14ac:dyDescent="0.3">
      <c r="A2756"/>
      <c r="B2756" s="1"/>
      <c r="C2756"/>
      <c r="D2756"/>
      <c r="E2756"/>
      <c r="F2756"/>
      <c r="G2756" s="45"/>
      <c r="H2756" s="196"/>
      <c r="I2756" s="196"/>
      <c r="J2756" s="196"/>
      <c r="K2756" s="196"/>
      <c r="L2756"/>
      <c r="M2756" s="44"/>
      <c r="N2756" s="1"/>
      <c r="O2756"/>
      <c r="P2756"/>
      <c r="Q2756" s="44"/>
      <c r="R2756" s="1"/>
      <c r="S2756"/>
      <c r="T2756"/>
    </row>
    <row r="2757" spans="1:20" ht="14.4" x14ac:dyDescent="0.3">
      <c r="A2757"/>
      <c r="B2757" s="1"/>
      <c r="C2757"/>
      <c r="D2757"/>
      <c r="E2757"/>
      <c r="F2757"/>
      <c r="G2757" s="45"/>
      <c r="H2757" s="196"/>
      <c r="I2757" s="196"/>
      <c r="J2757" s="196"/>
      <c r="K2757" s="196"/>
      <c r="L2757"/>
      <c r="M2757" s="44"/>
      <c r="N2757" s="1"/>
      <c r="O2757"/>
      <c r="P2757"/>
      <c r="Q2757" s="44"/>
      <c r="R2757" s="1"/>
      <c r="S2757"/>
      <c r="T2757"/>
    </row>
    <row r="2758" spans="1:20" ht="14.4" x14ac:dyDescent="0.3">
      <c r="A2758"/>
      <c r="B2758" s="1"/>
      <c r="C2758"/>
      <c r="D2758"/>
      <c r="E2758"/>
      <c r="F2758"/>
      <c r="G2758" s="45"/>
      <c r="H2758" s="196"/>
      <c r="I2758" s="196"/>
      <c r="J2758" s="196"/>
      <c r="K2758" s="196"/>
      <c r="L2758"/>
      <c r="M2758" s="44"/>
      <c r="N2758" s="1"/>
      <c r="O2758"/>
      <c r="P2758"/>
      <c r="Q2758" s="44"/>
      <c r="R2758" s="1"/>
      <c r="S2758"/>
      <c r="T2758"/>
    </row>
    <row r="2759" spans="1:20" ht="14.4" x14ac:dyDescent="0.3">
      <c r="A2759"/>
      <c r="B2759" s="1"/>
      <c r="C2759"/>
      <c r="D2759"/>
      <c r="E2759"/>
      <c r="F2759"/>
      <c r="G2759" s="45"/>
      <c r="H2759" s="196"/>
      <c r="I2759" s="196"/>
      <c r="J2759" s="196"/>
      <c r="K2759" s="196"/>
      <c r="L2759"/>
      <c r="M2759" s="44"/>
      <c r="N2759" s="1"/>
      <c r="O2759"/>
      <c r="P2759"/>
      <c r="Q2759" s="44"/>
      <c r="R2759" s="1"/>
      <c r="S2759"/>
      <c r="T2759"/>
    </row>
    <row r="2760" spans="1:20" ht="14.4" x14ac:dyDescent="0.3">
      <c r="A2760"/>
      <c r="B2760" s="1"/>
      <c r="C2760"/>
      <c r="D2760"/>
      <c r="E2760"/>
      <c r="F2760"/>
      <c r="G2760" s="45"/>
      <c r="H2760" s="196"/>
      <c r="I2760" s="196"/>
      <c r="J2760" s="196"/>
      <c r="K2760" s="196"/>
      <c r="L2760"/>
      <c r="M2760" s="44"/>
      <c r="N2760" s="1"/>
      <c r="O2760"/>
      <c r="P2760"/>
      <c r="Q2760" s="44"/>
      <c r="R2760" s="1"/>
      <c r="S2760"/>
      <c r="T2760"/>
    </row>
    <row r="2761" spans="1:20" ht="14.4" x14ac:dyDescent="0.3">
      <c r="A2761"/>
      <c r="B2761" s="1"/>
      <c r="C2761"/>
      <c r="D2761"/>
      <c r="E2761"/>
      <c r="F2761"/>
      <c r="G2761" s="45"/>
      <c r="H2761" s="196"/>
      <c r="I2761" s="196"/>
      <c r="J2761" s="196"/>
      <c r="K2761" s="196"/>
      <c r="L2761"/>
      <c r="M2761" s="44"/>
      <c r="N2761" s="1"/>
      <c r="O2761"/>
      <c r="P2761"/>
      <c r="Q2761" s="44"/>
      <c r="R2761" s="1"/>
      <c r="S2761"/>
      <c r="T2761"/>
    </row>
    <row r="2762" spans="1:20" ht="14.4" x14ac:dyDescent="0.3">
      <c r="A2762"/>
      <c r="B2762" s="1"/>
      <c r="C2762"/>
      <c r="D2762"/>
      <c r="E2762"/>
      <c r="F2762"/>
      <c r="G2762" s="45"/>
      <c r="H2762" s="196"/>
      <c r="I2762" s="196"/>
      <c r="J2762" s="196"/>
      <c r="K2762" s="196"/>
      <c r="L2762"/>
      <c r="M2762" s="44"/>
      <c r="N2762" s="1"/>
      <c r="O2762"/>
      <c r="P2762"/>
      <c r="Q2762" s="44"/>
      <c r="R2762" s="1"/>
      <c r="S2762"/>
      <c r="T2762"/>
    </row>
    <row r="2763" spans="1:20" ht="14.4" x14ac:dyDescent="0.3">
      <c r="A2763"/>
      <c r="B2763" s="1"/>
      <c r="C2763"/>
      <c r="D2763"/>
      <c r="E2763"/>
      <c r="F2763"/>
      <c r="G2763" s="45"/>
      <c r="H2763" s="196"/>
      <c r="I2763" s="196"/>
      <c r="J2763" s="196"/>
      <c r="K2763" s="196"/>
      <c r="L2763"/>
      <c r="M2763" s="44"/>
      <c r="N2763" s="1"/>
      <c r="O2763"/>
      <c r="P2763"/>
      <c r="Q2763" s="44"/>
      <c r="R2763" s="1"/>
      <c r="S2763"/>
      <c r="T2763"/>
    </row>
    <row r="2764" spans="1:20" ht="14.4" x14ac:dyDescent="0.3">
      <c r="A2764"/>
      <c r="B2764" s="1"/>
      <c r="C2764"/>
      <c r="D2764"/>
      <c r="E2764"/>
      <c r="F2764"/>
      <c r="G2764" s="45"/>
      <c r="H2764" s="196"/>
      <c r="I2764" s="196"/>
      <c r="J2764" s="196"/>
      <c r="K2764" s="196"/>
      <c r="L2764"/>
      <c r="M2764" s="44"/>
      <c r="N2764" s="1"/>
      <c r="O2764"/>
      <c r="P2764"/>
      <c r="Q2764" s="44"/>
      <c r="R2764" s="1"/>
      <c r="S2764"/>
      <c r="T2764"/>
    </row>
    <row r="2765" spans="1:20" ht="14.4" x14ac:dyDescent="0.3">
      <c r="A2765"/>
      <c r="B2765" s="1"/>
      <c r="C2765"/>
      <c r="D2765"/>
      <c r="E2765"/>
      <c r="F2765"/>
      <c r="G2765" s="45"/>
      <c r="H2765" s="196"/>
      <c r="I2765" s="196"/>
      <c r="J2765" s="196"/>
      <c r="K2765" s="196"/>
      <c r="L2765"/>
      <c r="M2765" s="44"/>
      <c r="N2765" s="1"/>
      <c r="O2765"/>
      <c r="P2765"/>
      <c r="Q2765" s="44"/>
      <c r="R2765" s="1"/>
      <c r="S2765"/>
      <c r="T2765"/>
    </row>
    <row r="2766" spans="1:20" ht="14.4" x14ac:dyDescent="0.3">
      <c r="A2766"/>
      <c r="B2766" s="1"/>
      <c r="C2766"/>
      <c r="D2766"/>
      <c r="E2766"/>
      <c r="F2766"/>
      <c r="G2766" s="45"/>
      <c r="H2766" s="196"/>
      <c r="I2766" s="196"/>
      <c r="J2766" s="196"/>
      <c r="K2766" s="196"/>
      <c r="L2766"/>
      <c r="M2766" s="44"/>
      <c r="N2766" s="1"/>
      <c r="O2766"/>
      <c r="P2766"/>
      <c r="Q2766" s="44"/>
      <c r="R2766" s="1"/>
      <c r="S2766"/>
      <c r="T2766"/>
    </row>
    <row r="2767" spans="1:20" ht="14.4" x14ac:dyDescent="0.3">
      <c r="A2767"/>
      <c r="B2767" s="1"/>
      <c r="C2767"/>
      <c r="D2767"/>
      <c r="E2767"/>
      <c r="F2767"/>
      <c r="G2767" s="45"/>
      <c r="H2767" s="196"/>
      <c r="I2767" s="196"/>
      <c r="J2767" s="196"/>
      <c r="K2767" s="196"/>
      <c r="L2767"/>
      <c r="M2767" s="44"/>
      <c r="N2767" s="1"/>
      <c r="O2767"/>
      <c r="P2767"/>
      <c r="Q2767" s="44"/>
      <c r="R2767" s="1"/>
      <c r="S2767"/>
      <c r="T2767"/>
    </row>
    <row r="2768" spans="1:20" ht="14.4" x14ac:dyDescent="0.3">
      <c r="A2768"/>
      <c r="B2768" s="1"/>
      <c r="C2768"/>
      <c r="D2768"/>
      <c r="E2768"/>
      <c r="F2768"/>
      <c r="G2768" s="45"/>
      <c r="H2768" s="196"/>
      <c r="I2768" s="196"/>
      <c r="J2768" s="196"/>
      <c r="K2768" s="196"/>
      <c r="L2768"/>
      <c r="M2768" s="44"/>
      <c r="N2768" s="1"/>
      <c r="O2768"/>
      <c r="P2768"/>
      <c r="Q2768" s="44"/>
      <c r="R2768" s="1"/>
      <c r="S2768"/>
      <c r="T2768"/>
    </row>
    <row r="2769" spans="1:20" ht="14.4" x14ac:dyDescent="0.3">
      <c r="A2769"/>
      <c r="B2769" s="1"/>
      <c r="C2769"/>
      <c r="D2769"/>
      <c r="E2769"/>
      <c r="F2769"/>
      <c r="G2769" s="45"/>
      <c r="H2769" s="196"/>
      <c r="I2769" s="196"/>
      <c r="J2769" s="196"/>
      <c r="K2769" s="196"/>
      <c r="L2769"/>
      <c r="M2769" s="44"/>
      <c r="N2769" s="1"/>
      <c r="O2769"/>
      <c r="P2769"/>
      <c r="Q2769" s="44"/>
      <c r="R2769" s="1"/>
      <c r="S2769"/>
      <c r="T2769"/>
    </row>
    <row r="2770" spans="1:20" ht="14.4" x14ac:dyDescent="0.3">
      <c r="A2770"/>
      <c r="B2770" s="1"/>
      <c r="C2770"/>
      <c r="D2770"/>
      <c r="E2770"/>
      <c r="F2770"/>
      <c r="G2770" s="45"/>
      <c r="H2770" s="196"/>
      <c r="I2770" s="196"/>
      <c r="J2770" s="196"/>
      <c r="K2770" s="196"/>
      <c r="L2770"/>
      <c r="M2770" s="44"/>
      <c r="N2770" s="1"/>
      <c r="O2770"/>
      <c r="P2770"/>
      <c r="Q2770" s="44"/>
      <c r="R2770" s="1"/>
      <c r="S2770"/>
      <c r="T2770"/>
    </row>
    <row r="2771" spans="1:20" ht="14.4" x14ac:dyDescent="0.3">
      <c r="A2771"/>
      <c r="B2771" s="1"/>
      <c r="C2771"/>
      <c r="D2771"/>
      <c r="E2771"/>
      <c r="F2771"/>
      <c r="G2771" s="45"/>
      <c r="H2771" s="196"/>
      <c r="I2771" s="196"/>
      <c r="J2771" s="196"/>
      <c r="K2771" s="196"/>
      <c r="L2771"/>
      <c r="M2771" s="44"/>
      <c r="N2771" s="1"/>
      <c r="O2771"/>
      <c r="P2771"/>
      <c r="Q2771" s="44"/>
      <c r="R2771" s="1"/>
      <c r="S2771"/>
      <c r="T2771"/>
    </row>
    <row r="2772" spans="1:20" ht="14.4" x14ac:dyDescent="0.3">
      <c r="A2772"/>
      <c r="B2772" s="1"/>
      <c r="C2772"/>
      <c r="D2772"/>
      <c r="E2772"/>
      <c r="F2772"/>
      <c r="G2772" s="45"/>
      <c r="H2772" s="196"/>
      <c r="I2772" s="196"/>
      <c r="J2772" s="196"/>
      <c r="K2772" s="196"/>
      <c r="L2772"/>
      <c r="M2772" s="44"/>
      <c r="N2772" s="1"/>
      <c r="O2772"/>
      <c r="P2772"/>
      <c r="Q2772" s="44"/>
      <c r="R2772" s="1"/>
      <c r="S2772"/>
      <c r="T2772"/>
    </row>
    <row r="2773" spans="1:20" ht="14.4" x14ac:dyDescent="0.3">
      <c r="A2773"/>
      <c r="B2773" s="1"/>
      <c r="C2773"/>
      <c r="D2773"/>
      <c r="E2773"/>
      <c r="F2773"/>
      <c r="G2773" s="45"/>
      <c r="H2773" s="196"/>
      <c r="I2773" s="196"/>
      <c r="J2773" s="196"/>
      <c r="K2773" s="196"/>
      <c r="L2773"/>
      <c r="M2773" s="44"/>
      <c r="N2773" s="1"/>
      <c r="O2773"/>
      <c r="P2773"/>
      <c r="Q2773" s="44"/>
      <c r="R2773" s="1"/>
      <c r="S2773"/>
      <c r="T2773"/>
    </row>
    <row r="2774" spans="1:20" ht="14.4" x14ac:dyDescent="0.3">
      <c r="A2774"/>
      <c r="B2774" s="1"/>
      <c r="C2774"/>
      <c r="D2774"/>
      <c r="E2774"/>
      <c r="F2774"/>
      <c r="G2774" s="45"/>
      <c r="H2774" s="196"/>
      <c r="I2774" s="196"/>
      <c r="J2774" s="196"/>
      <c r="K2774" s="196"/>
      <c r="L2774"/>
      <c r="M2774" s="44"/>
      <c r="N2774" s="1"/>
      <c r="O2774"/>
      <c r="P2774"/>
      <c r="Q2774" s="44"/>
      <c r="R2774" s="1"/>
      <c r="S2774"/>
      <c r="T2774"/>
    </row>
    <row r="2775" spans="1:20" ht="14.4" x14ac:dyDescent="0.3">
      <c r="A2775"/>
      <c r="B2775" s="1"/>
      <c r="C2775"/>
      <c r="D2775"/>
      <c r="E2775"/>
      <c r="F2775"/>
      <c r="G2775" s="45"/>
      <c r="H2775" s="196"/>
      <c r="I2775" s="196"/>
      <c r="J2775" s="196"/>
      <c r="K2775" s="196"/>
      <c r="L2775"/>
      <c r="M2775" s="44"/>
      <c r="N2775" s="1"/>
      <c r="O2775"/>
      <c r="P2775"/>
      <c r="Q2775" s="44"/>
      <c r="R2775" s="1"/>
      <c r="S2775"/>
      <c r="T2775"/>
    </row>
    <row r="2776" spans="1:20" ht="14.4" x14ac:dyDescent="0.3">
      <c r="A2776"/>
      <c r="B2776" s="1"/>
      <c r="C2776"/>
      <c r="D2776"/>
      <c r="E2776"/>
      <c r="F2776"/>
      <c r="G2776" s="45"/>
      <c r="H2776" s="196"/>
      <c r="I2776" s="196"/>
      <c r="J2776" s="196"/>
      <c r="K2776" s="196"/>
      <c r="L2776"/>
      <c r="M2776" s="44"/>
      <c r="N2776" s="1"/>
      <c r="O2776"/>
      <c r="P2776"/>
      <c r="Q2776" s="44"/>
      <c r="R2776" s="1"/>
      <c r="S2776"/>
      <c r="T2776"/>
    </row>
    <row r="2777" spans="1:20" ht="14.4" x14ac:dyDescent="0.3">
      <c r="A2777"/>
      <c r="B2777" s="1"/>
      <c r="C2777"/>
      <c r="D2777"/>
      <c r="E2777"/>
      <c r="F2777"/>
      <c r="G2777" s="45"/>
      <c r="H2777" s="196"/>
      <c r="I2777" s="196"/>
      <c r="J2777" s="196"/>
      <c r="K2777" s="196"/>
      <c r="L2777"/>
      <c r="M2777" s="44"/>
      <c r="N2777" s="1"/>
      <c r="O2777"/>
      <c r="P2777"/>
      <c r="Q2777" s="44"/>
      <c r="R2777" s="1"/>
      <c r="S2777"/>
      <c r="T2777"/>
    </row>
    <row r="2778" spans="1:20" ht="14.4" x14ac:dyDescent="0.3">
      <c r="A2778"/>
      <c r="B2778" s="1"/>
      <c r="C2778"/>
      <c r="D2778"/>
      <c r="E2778"/>
      <c r="F2778"/>
      <c r="G2778" s="45"/>
      <c r="H2778" s="196"/>
      <c r="I2778" s="196"/>
      <c r="J2778" s="196"/>
      <c r="K2778" s="196"/>
      <c r="L2778"/>
      <c r="M2778" s="44"/>
      <c r="N2778" s="1"/>
      <c r="O2778"/>
      <c r="P2778"/>
      <c r="Q2778" s="44"/>
      <c r="R2778" s="1"/>
      <c r="S2778"/>
      <c r="T2778"/>
    </row>
    <row r="2779" spans="1:20" ht="14.4" x14ac:dyDescent="0.3">
      <c r="A2779"/>
      <c r="B2779" s="1"/>
      <c r="C2779"/>
      <c r="D2779"/>
      <c r="E2779"/>
      <c r="F2779"/>
      <c r="G2779" s="45"/>
      <c r="H2779" s="196"/>
      <c r="I2779" s="196"/>
      <c r="J2779" s="196"/>
      <c r="K2779" s="196"/>
      <c r="L2779"/>
      <c r="M2779" s="44"/>
      <c r="N2779" s="1"/>
      <c r="O2779"/>
      <c r="P2779"/>
      <c r="Q2779" s="44"/>
      <c r="R2779" s="1"/>
      <c r="S2779"/>
      <c r="T2779"/>
    </row>
    <row r="2780" spans="1:20" ht="14.4" x14ac:dyDescent="0.3">
      <c r="A2780"/>
      <c r="B2780" s="1"/>
      <c r="C2780"/>
      <c r="D2780"/>
      <c r="E2780"/>
      <c r="F2780"/>
      <c r="G2780" s="45"/>
      <c r="H2780" s="196"/>
      <c r="I2780" s="196"/>
      <c r="J2780" s="196"/>
      <c r="K2780" s="196"/>
      <c r="L2780"/>
      <c r="M2780" s="44"/>
      <c r="N2780" s="1"/>
      <c r="O2780"/>
      <c r="P2780"/>
      <c r="Q2780" s="44"/>
      <c r="R2780" s="1"/>
      <c r="S2780"/>
      <c r="T2780"/>
    </row>
    <row r="2781" spans="1:20" ht="14.4" x14ac:dyDescent="0.3">
      <c r="A2781"/>
      <c r="B2781" s="1"/>
      <c r="C2781"/>
      <c r="D2781"/>
      <c r="E2781"/>
      <c r="F2781"/>
      <c r="G2781" s="45"/>
      <c r="H2781" s="196"/>
      <c r="I2781" s="196"/>
      <c r="J2781" s="196"/>
      <c r="K2781" s="196"/>
      <c r="L2781"/>
      <c r="M2781" s="44"/>
      <c r="N2781" s="1"/>
      <c r="O2781"/>
      <c r="P2781"/>
      <c r="Q2781" s="44"/>
      <c r="R2781" s="1"/>
      <c r="S2781"/>
      <c r="T2781"/>
    </row>
    <row r="2782" spans="1:20" ht="14.4" x14ac:dyDescent="0.3">
      <c r="A2782"/>
      <c r="B2782" s="1"/>
      <c r="C2782"/>
      <c r="D2782"/>
      <c r="E2782"/>
      <c r="F2782"/>
      <c r="G2782" s="45"/>
      <c r="H2782" s="196"/>
      <c r="I2782" s="196"/>
      <c r="J2782" s="196"/>
      <c r="K2782" s="196"/>
      <c r="L2782"/>
      <c r="M2782" s="44"/>
      <c r="N2782" s="1"/>
      <c r="O2782"/>
      <c r="P2782"/>
      <c r="Q2782" s="44"/>
      <c r="R2782" s="1"/>
      <c r="S2782"/>
      <c r="T2782"/>
    </row>
    <row r="2783" spans="1:20" ht="14.4" x14ac:dyDescent="0.3">
      <c r="A2783"/>
      <c r="B2783" s="1"/>
      <c r="C2783"/>
      <c r="D2783"/>
      <c r="E2783"/>
      <c r="F2783"/>
      <c r="G2783" s="45"/>
      <c r="H2783" s="196"/>
      <c r="I2783" s="196"/>
      <c r="J2783" s="196"/>
      <c r="K2783" s="196"/>
      <c r="L2783"/>
      <c r="M2783" s="44"/>
      <c r="N2783" s="1"/>
      <c r="O2783"/>
      <c r="P2783"/>
      <c r="Q2783" s="44"/>
      <c r="R2783" s="1"/>
      <c r="S2783"/>
      <c r="T2783"/>
    </row>
    <row r="2784" spans="1:20" ht="14.4" x14ac:dyDescent="0.3">
      <c r="A2784"/>
      <c r="B2784" s="1"/>
      <c r="C2784"/>
      <c r="D2784"/>
      <c r="E2784"/>
      <c r="F2784"/>
      <c r="G2784" s="45"/>
      <c r="H2784" s="196"/>
      <c r="I2784" s="196"/>
      <c r="J2784" s="196"/>
      <c r="K2784" s="196"/>
      <c r="L2784"/>
      <c r="M2784" s="44"/>
      <c r="N2784" s="1"/>
      <c r="O2784"/>
      <c r="P2784"/>
      <c r="Q2784" s="44"/>
      <c r="R2784" s="1"/>
      <c r="S2784"/>
      <c r="T2784"/>
    </row>
    <row r="2785" spans="1:20" ht="14.4" x14ac:dyDescent="0.3">
      <c r="A2785"/>
      <c r="B2785" s="1"/>
      <c r="C2785"/>
      <c r="D2785"/>
      <c r="E2785"/>
      <c r="F2785"/>
      <c r="G2785" s="45"/>
      <c r="H2785" s="196"/>
      <c r="I2785" s="196"/>
      <c r="J2785" s="196"/>
      <c r="K2785" s="196"/>
      <c r="L2785"/>
      <c r="M2785" s="44"/>
      <c r="N2785" s="1"/>
      <c r="O2785"/>
      <c r="P2785"/>
      <c r="Q2785" s="44"/>
      <c r="R2785" s="1"/>
      <c r="S2785"/>
      <c r="T2785"/>
    </row>
    <row r="2786" spans="1:20" ht="14.4" x14ac:dyDescent="0.3">
      <c r="A2786"/>
      <c r="B2786" s="1"/>
      <c r="C2786"/>
      <c r="D2786"/>
      <c r="E2786"/>
      <c r="F2786"/>
      <c r="G2786" s="45"/>
      <c r="H2786" s="196"/>
      <c r="I2786" s="196"/>
      <c r="J2786" s="196"/>
      <c r="K2786" s="196"/>
      <c r="L2786"/>
      <c r="M2786" s="44"/>
      <c r="N2786" s="1"/>
      <c r="O2786"/>
      <c r="P2786"/>
      <c r="Q2786" s="44"/>
      <c r="R2786" s="1"/>
      <c r="S2786"/>
      <c r="T2786"/>
    </row>
    <row r="2787" spans="1:20" ht="14.4" x14ac:dyDescent="0.3">
      <c r="A2787"/>
      <c r="B2787" s="1"/>
      <c r="C2787"/>
      <c r="D2787"/>
      <c r="E2787"/>
      <c r="F2787"/>
      <c r="G2787" s="45"/>
      <c r="H2787" s="196"/>
      <c r="I2787" s="196"/>
      <c r="J2787" s="196"/>
      <c r="K2787" s="196"/>
      <c r="L2787"/>
      <c r="M2787" s="44"/>
      <c r="N2787" s="1"/>
      <c r="O2787"/>
      <c r="P2787"/>
      <c r="Q2787" s="44"/>
      <c r="R2787" s="1"/>
      <c r="S2787"/>
      <c r="T2787"/>
    </row>
    <row r="2788" spans="1:20" ht="14.4" x14ac:dyDescent="0.3">
      <c r="A2788"/>
      <c r="B2788" s="1"/>
      <c r="C2788"/>
      <c r="D2788"/>
      <c r="E2788"/>
      <c r="F2788"/>
      <c r="G2788" s="45"/>
      <c r="H2788" s="196"/>
      <c r="I2788" s="196"/>
      <c r="J2788" s="196"/>
      <c r="K2788" s="196"/>
      <c r="L2788"/>
      <c r="M2788" s="44"/>
      <c r="N2788" s="1"/>
      <c r="O2788"/>
      <c r="P2788"/>
      <c r="Q2788" s="44"/>
      <c r="R2788" s="1"/>
      <c r="S2788"/>
      <c r="T2788"/>
    </row>
    <row r="2789" spans="1:20" ht="14.4" x14ac:dyDescent="0.3">
      <c r="A2789"/>
      <c r="B2789" s="1"/>
      <c r="C2789"/>
      <c r="D2789"/>
      <c r="E2789"/>
      <c r="F2789"/>
      <c r="G2789" s="45"/>
      <c r="H2789" s="196"/>
      <c r="I2789" s="196"/>
      <c r="J2789" s="196"/>
      <c r="K2789" s="196"/>
      <c r="L2789"/>
      <c r="M2789" s="44"/>
      <c r="N2789" s="1"/>
      <c r="O2789"/>
      <c r="P2789"/>
      <c r="Q2789" s="44"/>
      <c r="R2789" s="1"/>
      <c r="S2789"/>
      <c r="T2789"/>
    </row>
    <row r="2790" spans="1:20" ht="14.4" x14ac:dyDescent="0.3">
      <c r="A2790"/>
      <c r="B2790" s="1"/>
      <c r="C2790"/>
      <c r="D2790"/>
      <c r="E2790"/>
      <c r="F2790"/>
      <c r="G2790" s="45"/>
      <c r="H2790" s="196"/>
      <c r="I2790" s="196"/>
      <c r="J2790" s="196"/>
      <c r="K2790" s="196"/>
      <c r="L2790"/>
      <c r="M2790" s="44"/>
      <c r="N2790" s="1"/>
      <c r="O2790"/>
      <c r="P2790"/>
      <c r="Q2790" s="44"/>
      <c r="R2790" s="1"/>
      <c r="S2790"/>
      <c r="T2790"/>
    </row>
    <row r="2791" spans="1:20" ht="14.4" x14ac:dyDescent="0.3">
      <c r="A2791"/>
      <c r="B2791" s="1"/>
      <c r="C2791"/>
      <c r="D2791"/>
      <c r="E2791"/>
      <c r="F2791"/>
      <c r="G2791" s="45"/>
      <c r="H2791" s="196"/>
      <c r="I2791" s="196"/>
      <c r="J2791" s="196"/>
      <c r="K2791" s="196"/>
      <c r="L2791"/>
      <c r="M2791" s="44"/>
      <c r="N2791" s="1"/>
      <c r="O2791"/>
      <c r="P2791"/>
      <c r="Q2791" s="44"/>
      <c r="R2791" s="1"/>
      <c r="S2791"/>
      <c r="T2791"/>
    </row>
    <row r="2792" spans="1:20" ht="14.4" x14ac:dyDescent="0.3">
      <c r="A2792"/>
      <c r="B2792" s="1"/>
      <c r="C2792"/>
      <c r="D2792"/>
      <c r="E2792"/>
      <c r="F2792"/>
      <c r="G2792" s="45"/>
      <c r="H2792" s="196"/>
      <c r="I2792" s="196"/>
      <c r="J2792" s="196"/>
      <c r="K2792" s="196"/>
      <c r="L2792"/>
      <c r="M2792" s="44"/>
      <c r="N2792" s="1"/>
      <c r="O2792"/>
      <c r="P2792"/>
      <c r="Q2792" s="44"/>
      <c r="R2792" s="1"/>
      <c r="S2792"/>
      <c r="T2792"/>
    </row>
    <row r="2793" spans="1:20" ht="14.4" x14ac:dyDescent="0.3">
      <c r="A2793"/>
      <c r="B2793" s="1"/>
      <c r="C2793"/>
      <c r="D2793"/>
      <c r="E2793"/>
      <c r="F2793"/>
      <c r="G2793" s="45"/>
      <c r="H2793" s="196"/>
      <c r="I2793" s="196"/>
      <c r="J2793" s="196"/>
      <c r="K2793" s="196"/>
      <c r="L2793"/>
      <c r="M2793" s="44"/>
      <c r="N2793" s="1"/>
      <c r="O2793"/>
      <c r="P2793"/>
      <c r="Q2793" s="44"/>
      <c r="R2793" s="1"/>
      <c r="S2793"/>
      <c r="T2793"/>
    </row>
    <row r="2794" spans="1:20" ht="14.4" x14ac:dyDescent="0.3">
      <c r="A2794"/>
      <c r="B2794" s="1"/>
      <c r="C2794"/>
      <c r="D2794"/>
      <c r="E2794"/>
      <c r="F2794"/>
      <c r="G2794" s="45"/>
      <c r="H2794" s="196"/>
      <c r="I2794" s="196"/>
      <c r="J2794" s="196"/>
      <c r="K2794" s="196"/>
      <c r="L2794"/>
      <c r="M2794" s="44"/>
      <c r="N2794" s="1"/>
      <c r="O2794"/>
      <c r="P2794"/>
      <c r="Q2794" s="44"/>
      <c r="R2794" s="1"/>
      <c r="S2794"/>
      <c r="T2794"/>
    </row>
    <row r="2795" spans="1:20" ht="14.4" x14ac:dyDescent="0.3">
      <c r="A2795"/>
      <c r="B2795" s="1"/>
      <c r="C2795"/>
      <c r="D2795"/>
      <c r="E2795"/>
      <c r="F2795"/>
      <c r="G2795" s="45"/>
      <c r="H2795" s="196"/>
      <c r="I2795" s="196"/>
      <c r="J2795" s="196"/>
      <c r="K2795" s="196"/>
      <c r="L2795"/>
      <c r="M2795" s="44"/>
      <c r="N2795" s="1"/>
      <c r="O2795"/>
      <c r="P2795"/>
      <c r="Q2795" s="44"/>
      <c r="R2795" s="1"/>
      <c r="S2795"/>
      <c r="T2795"/>
    </row>
    <row r="2796" spans="1:20" ht="14.4" x14ac:dyDescent="0.3">
      <c r="A2796"/>
      <c r="B2796" s="1"/>
      <c r="C2796"/>
      <c r="D2796"/>
      <c r="E2796"/>
      <c r="F2796"/>
      <c r="G2796" s="45"/>
      <c r="H2796" s="196"/>
      <c r="I2796" s="196"/>
      <c r="J2796" s="196"/>
      <c r="K2796" s="196"/>
      <c r="L2796"/>
      <c r="M2796" s="44"/>
      <c r="N2796" s="1"/>
      <c r="O2796"/>
      <c r="P2796"/>
      <c r="Q2796" s="44"/>
      <c r="R2796" s="1"/>
      <c r="S2796"/>
      <c r="T2796"/>
    </row>
    <row r="2797" spans="1:20" ht="14.4" x14ac:dyDescent="0.3">
      <c r="A2797"/>
      <c r="B2797" s="1"/>
      <c r="C2797"/>
      <c r="D2797"/>
      <c r="E2797"/>
      <c r="F2797"/>
      <c r="G2797" s="45"/>
      <c r="H2797" s="196"/>
      <c r="I2797" s="196"/>
      <c r="J2797" s="196"/>
      <c r="K2797" s="196"/>
      <c r="L2797"/>
      <c r="M2797" s="44"/>
      <c r="N2797" s="1"/>
      <c r="O2797"/>
      <c r="P2797"/>
      <c r="Q2797" s="44"/>
      <c r="R2797" s="1"/>
      <c r="S2797"/>
      <c r="T2797"/>
    </row>
    <row r="2798" spans="1:20" ht="14.4" x14ac:dyDescent="0.3">
      <c r="A2798"/>
      <c r="B2798" s="1"/>
      <c r="C2798"/>
      <c r="D2798"/>
      <c r="E2798"/>
      <c r="F2798"/>
      <c r="G2798" s="45"/>
      <c r="H2798" s="196"/>
      <c r="I2798" s="196"/>
      <c r="J2798" s="196"/>
      <c r="K2798" s="196"/>
      <c r="L2798"/>
      <c r="M2798" s="44"/>
      <c r="N2798" s="1"/>
      <c r="O2798"/>
      <c r="P2798"/>
      <c r="Q2798" s="44"/>
      <c r="R2798" s="1"/>
      <c r="S2798"/>
      <c r="T2798"/>
    </row>
    <row r="2799" spans="1:20" ht="14.4" x14ac:dyDescent="0.3">
      <c r="A2799"/>
      <c r="B2799" s="1"/>
      <c r="C2799"/>
      <c r="D2799"/>
      <c r="E2799"/>
      <c r="F2799"/>
      <c r="G2799" s="45"/>
      <c r="H2799" s="196"/>
      <c r="I2799" s="196"/>
      <c r="J2799" s="196"/>
      <c r="K2799" s="196"/>
      <c r="L2799"/>
      <c r="M2799" s="44"/>
      <c r="N2799" s="1"/>
      <c r="O2799"/>
      <c r="P2799"/>
      <c r="Q2799" s="44"/>
      <c r="R2799" s="1"/>
      <c r="S2799"/>
      <c r="T2799"/>
    </row>
    <row r="2800" spans="1:20" ht="14.4" x14ac:dyDescent="0.3">
      <c r="A2800"/>
      <c r="B2800" s="1"/>
      <c r="C2800"/>
      <c r="D2800"/>
      <c r="E2800"/>
      <c r="F2800"/>
      <c r="G2800" s="45"/>
      <c r="H2800" s="196"/>
      <c r="I2800" s="196"/>
      <c r="J2800" s="196"/>
      <c r="K2800" s="196"/>
      <c r="L2800"/>
      <c r="M2800" s="44"/>
      <c r="N2800" s="1"/>
      <c r="O2800"/>
      <c r="P2800"/>
      <c r="Q2800" s="44"/>
      <c r="R2800" s="1"/>
      <c r="S2800"/>
      <c r="T2800"/>
    </row>
    <row r="2801" spans="1:20" ht="14.4" x14ac:dyDescent="0.3">
      <c r="A2801"/>
      <c r="B2801" s="1"/>
      <c r="C2801"/>
      <c r="D2801"/>
      <c r="E2801"/>
      <c r="F2801"/>
      <c r="G2801" s="45"/>
      <c r="H2801" s="196"/>
      <c r="I2801" s="196"/>
      <c r="J2801" s="196"/>
      <c r="K2801" s="196"/>
      <c r="L2801"/>
      <c r="M2801" s="44"/>
      <c r="N2801" s="1"/>
      <c r="O2801"/>
      <c r="P2801"/>
      <c r="Q2801" s="44"/>
      <c r="R2801" s="1"/>
      <c r="S2801"/>
      <c r="T2801"/>
    </row>
    <row r="2802" spans="1:20" ht="14.4" x14ac:dyDescent="0.3">
      <c r="A2802"/>
      <c r="B2802" s="1"/>
      <c r="C2802"/>
      <c r="D2802"/>
      <c r="E2802"/>
      <c r="F2802"/>
      <c r="G2802" s="45"/>
      <c r="H2802" s="196"/>
      <c r="I2802" s="196"/>
      <c r="J2802" s="196"/>
      <c r="K2802" s="196"/>
      <c r="L2802"/>
      <c r="M2802" s="44"/>
      <c r="N2802" s="1"/>
      <c r="O2802"/>
      <c r="P2802"/>
      <c r="Q2802" s="44"/>
      <c r="R2802" s="1"/>
      <c r="S2802"/>
      <c r="T2802"/>
    </row>
    <row r="2803" spans="1:20" ht="14.4" x14ac:dyDescent="0.3">
      <c r="A2803"/>
      <c r="B2803" s="1"/>
      <c r="C2803"/>
      <c r="D2803"/>
      <c r="E2803"/>
      <c r="F2803"/>
      <c r="G2803" s="45"/>
      <c r="H2803" s="196"/>
      <c r="I2803" s="196"/>
      <c r="J2803" s="196"/>
      <c r="K2803" s="196"/>
      <c r="L2803"/>
      <c r="M2803" s="44"/>
      <c r="N2803" s="1"/>
      <c r="O2803"/>
      <c r="P2803"/>
      <c r="Q2803" s="44"/>
      <c r="R2803" s="1"/>
      <c r="S2803"/>
      <c r="T2803"/>
    </row>
    <row r="2804" spans="1:20" ht="14.4" x14ac:dyDescent="0.3">
      <c r="A2804"/>
      <c r="B2804" s="1"/>
      <c r="C2804"/>
      <c r="D2804"/>
      <c r="E2804"/>
      <c r="F2804"/>
      <c r="G2804" s="45"/>
      <c r="H2804" s="196"/>
      <c r="I2804" s="196"/>
      <c r="J2804" s="196"/>
      <c r="K2804" s="196"/>
      <c r="L2804"/>
      <c r="M2804" s="44"/>
      <c r="N2804" s="1"/>
      <c r="O2804"/>
      <c r="P2804"/>
      <c r="Q2804" s="44"/>
      <c r="R2804" s="1"/>
      <c r="S2804"/>
      <c r="T2804"/>
    </row>
    <row r="2805" spans="1:20" ht="14.4" x14ac:dyDescent="0.3">
      <c r="A2805"/>
      <c r="B2805" s="1"/>
      <c r="C2805"/>
      <c r="D2805"/>
      <c r="E2805"/>
      <c r="F2805"/>
      <c r="G2805" s="45"/>
      <c r="H2805" s="196"/>
      <c r="I2805" s="196"/>
      <c r="J2805" s="196"/>
      <c r="K2805" s="196"/>
      <c r="L2805"/>
      <c r="M2805" s="44"/>
      <c r="N2805" s="1"/>
      <c r="O2805"/>
      <c r="P2805"/>
      <c r="Q2805" s="44"/>
      <c r="R2805" s="1"/>
      <c r="S2805"/>
      <c r="T2805"/>
    </row>
    <row r="2806" spans="1:20" ht="14.4" x14ac:dyDescent="0.3">
      <c r="A2806"/>
      <c r="B2806" s="1"/>
      <c r="C2806"/>
      <c r="D2806"/>
      <c r="E2806"/>
      <c r="F2806"/>
      <c r="G2806" s="45"/>
      <c r="H2806" s="196"/>
      <c r="I2806" s="196"/>
      <c r="J2806" s="196"/>
      <c r="K2806" s="196"/>
      <c r="L2806"/>
      <c r="M2806" s="44"/>
      <c r="N2806" s="1"/>
      <c r="O2806"/>
      <c r="P2806"/>
      <c r="Q2806" s="44"/>
      <c r="R2806" s="1"/>
      <c r="S2806"/>
      <c r="T2806"/>
    </row>
    <row r="2807" spans="1:20" ht="14.4" x14ac:dyDescent="0.3">
      <c r="A2807"/>
      <c r="B2807" s="1"/>
      <c r="C2807"/>
      <c r="D2807"/>
      <c r="E2807"/>
      <c r="F2807"/>
      <c r="G2807" s="45"/>
      <c r="H2807" s="196"/>
      <c r="I2807" s="196"/>
      <c r="J2807" s="196"/>
      <c r="K2807" s="196"/>
      <c r="L2807"/>
      <c r="M2807" s="44"/>
      <c r="N2807" s="1"/>
      <c r="O2807"/>
      <c r="P2807"/>
      <c r="Q2807" s="44"/>
      <c r="R2807" s="1"/>
      <c r="S2807"/>
      <c r="T2807"/>
    </row>
    <row r="2808" spans="1:20" ht="14.4" x14ac:dyDescent="0.3">
      <c r="A2808"/>
      <c r="B2808" s="1"/>
      <c r="C2808"/>
      <c r="D2808"/>
      <c r="E2808"/>
      <c r="F2808"/>
      <c r="G2808" s="45"/>
      <c r="H2808" s="196"/>
      <c r="I2808" s="196"/>
      <c r="J2808" s="196"/>
      <c r="K2808" s="196"/>
      <c r="L2808"/>
      <c r="M2808" s="44"/>
      <c r="N2808" s="1"/>
      <c r="O2808"/>
      <c r="P2808"/>
      <c r="Q2808" s="44"/>
      <c r="R2808" s="1"/>
      <c r="S2808"/>
      <c r="T2808"/>
    </row>
    <row r="2809" spans="1:20" ht="14.4" x14ac:dyDescent="0.3">
      <c r="A2809"/>
      <c r="B2809" s="1"/>
      <c r="C2809"/>
      <c r="D2809"/>
      <c r="E2809"/>
      <c r="F2809"/>
      <c r="G2809" s="45"/>
      <c r="H2809" s="196"/>
      <c r="I2809" s="196"/>
      <c r="J2809" s="196"/>
      <c r="K2809" s="196"/>
      <c r="L2809"/>
      <c r="M2809" s="44"/>
      <c r="N2809" s="1"/>
      <c r="O2809"/>
      <c r="P2809"/>
      <c r="Q2809" s="44"/>
      <c r="R2809" s="1"/>
      <c r="S2809"/>
      <c r="T2809"/>
    </row>
    <row r="2810" spans="1:20" ht="14.4" x14ac:dyDescent="0.3">
      <c r="A2810"/>
      <c r="B2810" s="1"/>
      <c r="C2810"/>
      <c r="D2810"/>
      <c r="E2810"/>
      <c r="F2810"/>
      <c r="G2810" s="45"/>
      <c r="H2810" s="196"/>
      <c r="I2810" s="196"/>
      <c r="J2810" s="196"/>
      <c r="K2810" s="196"/>
      <c r="L2810"/>
      <c r="M2810" s="44"/>
      <c r="N2810" s="1"/>
      <c r="O2810"/>
      <c r="P2810"/>
      <c r="Q2810" s="44"/>
      <c r="R2810" s="1"/>
      <c r="S2810"/>
      <c r="T2810"/>
    </row>
    <row r="2811" spans="1:20" ht="14.4" x14ac:dyDescent="0.3">
      <c r="A2811"/>
      <c r="B2811" s="1"/>
      <c r="C2811"/>
      <c r="D2811"/>
      <c r="E2811"/>
      <c r="F2811"/>
      <c r="G2811" s="45"/>
      <c r="H2811" s="196"/>
      <c r="I2811" s="196"/>
      <c r="J2811" s="196"/>
      <c r="K2811" s="196"/>
      <c r="L2811"/>
      <c r="M2811" s="44"/>
      <c r="N2811" s="1"/>
      <c r="O2811"/>
      <c r="P2811"/>
      <c r="Q2811" s="44"/>
      <c r="R2811" s="1"/>
      <c r="S2811"/>
      <c r="T2811"/>
    </row>
    <row r="2812" spans="1:20" ht="14.4" x14ac:dyDescent="0.3">
      <c r="A2812"/>
      <c r="B2812" s="1"/>
      <c r="C2812"/>
      <c r="D2812"/>
      <c r="E2812"/>
      <c r="F2812"/>
      <c r="G2812" s="45"/>
      <c r="H2812" s="196"/>
      <c r="I2812" s="196"/>
      <c r="J2812" s="196"/>
      <c r="K2812" s="196"/>
      <c r="L2812"/>
      <c r="M2812" s="44"/>
      <c r="N2812" s="1"/>
      <c r="O2812"/>
      <c r="P2812"/>
      <c r="Q2812" s="44"/>
      <c r="R2812" s="1"/>
      <c r="S2812"/>
      <c r="T2812"/>
    </row>
    <row r="2813" spans="1:20" ht="14.4" x14ac:dyDescent="0.3">
      <c r="A2813"/>
      <c r="B2813" s="1"/>
      <c r="C2813"/>
      <c r="D2813"/>
      <c r="E2813"/>
      <c r="F2813"/>
      <c r="G2813" s="45"/>
      <c r="H2813" s="196"/>
      <c r="I2813" s="196"/>
      <c r="J2813" s="196"/>
      <c r="K2813" s="196"/>
      <c r="L2813"/>
      <c r="M2813" s="44"/>
      <c r="N2813" s="1"/>
      <c r="O2813"/>
      <c r="P2813"/>
      <c r="Q2813" s="44"/>
      <c r="R2813" s="1"/>
      <c r="S2813"/>
      <c r="T2813"/>
    </row>
    <row r="2814" spans="1:20" ht="14.4" x14ac:dyDescent="0.3">
      <c r="A2814"/>
      <c r="B2814" s="1"/>
      <c r="C2814"/>
      <c r="D2814"/>
      <c r="E2814"/>
      <c r="F2814"/>
      <c r="G2814" s="45"/>
      <c r="H2814" s="196"/>
      <c r="I2814" s="196"/>
      <c r="J2814" s="196"/>
      <c r="K2814" s="196"/>
      <c r="L2814"/>
      <c r="M2814" s="44"/>
      <c r="N2814" s="1"/>
      <c r="O2814"/>
      <c r="P2814"/>
      <c r="Q2814" s="44"/>
      <c r="R2814" s="1"/>
      <c r="S2814"/>
      <c r="T2814"/>
    </row>
    <row r="2815" spans="1:20" ht="14.4" x14ac:dyDescent="0.3">
      <c r="A2815"/>
      <c r="B2815" s="1"/>
      <c r="C2815"/>
      <c r="D2815"/>
      <c r="E2815"/>
      <c r="F2815"/>
      <c r="G2815" s="45"/>
      <c r="H2815" s="196"/>
      <c r="I2815" s="196"/>
      <c r="J2815" s="196"/>
      <c r="K2815" s="196"/>
      <c r="L2815"/>
      <c r="M2815" s="44"/>
      <c r="N2815" s="1"/>
      <c r="O2815"/>
      <c r="P2815"/>
      <c r="Q2815" s="44"/>
      <c r="R2815" s="1"/>
      <c r="S2815"/>
      <c r="T2815"/>
    </row>
    <row r="2816" spans="1:20" ht="14.4" x14ac:dyDescent="0.3">
      <c r="A2816"/>
      <c r="B2816" s="1"/>
      <c r="C2816"/>
      <c r="D2816"/>
      <c r="E2816"/>
      <c r="F2816"/>
      <c r="G2816" s="45"/>
      <c r="H2816" s="196"/>
      <c r="I2816" s="196"/>
      <c r="J2816" s="196"/>
      <c r="K2816" s="196"/>
      <c r="L2816"/>
      <c r="M2816" s="44"/>
      <c r="N2816" s="1"/>
      <c r="O2816"/>
      <c r="P2816"/>
      <c r="Q2816" s="44"/>
      <c r="R2816" s="1"/>
      <c r="S2816"/>
      <c r="T2816"/>
    </row>
    <row r="2817" spans="1:20" ht="14.4" x14ac:dyDescent="0.3">
      <c r="A2817"/>
      <c r="B2817" s="1"/>
      <c r="C2817"/>
      <c r="D2817"/>
      <c r="E2817"/>
      <c r="F2817"/>
      <c r="G2817" s="45"/>
      <c r="H2817" s="196"/>
      <c r="I2817" s="196"/>
      <c r="J2817" s="196"/>
      <c r="K2817" s="196"/>
      <c r="L2817"/>
      <c r="M2817" s="44"/>
      <c r="N2817" s="1"/>
      <c r="O2817"/>
      <c r="P2817"/>
      <c r="Q2817" s="44"/>
      <c r="R2817" s="1"/>
      <c r="S2817"/>
      <c r="T2817"/>
    </row>
    <row r="2818" spans="1:20" ht="14.4" x14ac:dyDescent="0.3">
      <c r="A2818"/>
      <c r="B2818" s="1"/>
      <c r="C2818"/>
      <c r="D2818"/>
      <c r="E2818"/>
      <c r="F2818"/>
      <c r="G2818" s="45"/>
      <c r="H2818" s="196"/>
      <c r="I2818" s="196"/>
      <c r="J2818" s="196"/>
      <c r="K2818" s="196"/>
      <c r="L2818"/>
      <c r="M2818" s="44"/>
      <c r="N2818" s="1"/>
      <c r="O2818"/>
      <c r="P2818"/>
      <c r="Q2818" s="44"/>
      <c r="R2818" s="1"/>
      <c r="S2818"/>
      <c r="T2818"/>
    </row>
    <row r="2819" spans="1:20" ht="14.4" x14ac:dyDescent="0.3">
      <c r="A2819"/>
      <c r="B2819" s="1"/>
      <c r="C2819"/>
      <c r="D2819"/>
      <c r="E2819"/>
      <c r="F2819"/>
      <c r="G2819" s="45"/>
      <c r="H2819" s="196"/>
      <c r="I2819" s="196"/>
      <c r="J2819" s="196"/>
      <c r="K2819" s="196"/>
      <c r="L2819"/>
      <c r="M2819" s="44"/>
      <c r="N2819" s="1"/>
      <c r="O2819"/>
      <c r="P2819"/>
      <c r="Q2819" s="44"/>
      <c r="R2819" s="1"/>
      <c r="S2819"/>
      <c r="T2819"/>
    </row>
    <row r="2820" spans="1:20" ht="14.4" x14ac:dyDescent="0.3">
      <c r="A2820"/>
      <c r="B2820" s="1"/>
      <c r="C2820"/>
      <c r="D2820"/>
      <c r="E2820"/>
      <c r="F2820"/>
      <c r="G2820" s="45"/>
      <c r="H2820" s="196"/>
      <c r="I2820" s="196"/>
      <c r="J2820" s="196"/>
      <c r="K2820" s="196"/>
      <c r="L2820"/>
      <c r="M2820" s="44"/>
      <c r="N2820" s="1"/>
      <c r="O2820"/>
      <c r="P2820"/>
      <c r="Q2820" s="44"/>
      <c r="R2820" s="1"/>
      <c r="S2820"/>
      <c r="T2820"/>
    </row>
    <row r="2821" spans="1:20" ht="14.4" x14ac:dyDescent="0.3">
      <c r="A2821"/>
      <c r="B2821" s="1"/>
      <c r="C2821"/>
      <c r="D2821"/>
      <c r="E2821"/>
      <c r="F2821"/>
      <c r="G2821" s="45"/>
      <c r="H2821" s="196"/>
      <c r="I2821" s="196"/>
      <c r="J2821" s="196"/>
      <c r="K2821" s="196"/>
      <c r="L2821"/>
      <c r="M2821" s="44"/>
      <c r="N2821" s="1"/>
      <c r="O2821"/>
      <c r="P2821"/>
      <c r="Q2821" s="44"/>
      <c r="R2821" s="1"/>
      <c r="S2821"/>
      <c r="T2821"/>
    </row>
    <row r="2822" spans="1:20" ht="14.4" x14ac:dyDescent="0.3">
      <c r="A2822"/>
      <c r="B2822" s="1"/>
      <c r="C2822"/>
      <c r="D2822"/>
      <c r="E2822"/>
      <c r="F2822"/>
      <c r="G2822" s="45"/>
      <c r="H2822" s="196"/>
      <c r="I2822" s="196"/>
      <c r="J2822" s="196"/>
      <c r="K2822" s="196"/>
      <c r="L2822"/>
      <c r="M2822" s="44"/>
      <c r="N2822" s="1"/>
      <c r="O2822"/>
      <c r="P2822"/>
      <c r="Q2822" s="44"/>
      <c r="R2822" s="1"/>
      <c r="S2822"/>
      <c r="T2822"/>
    </row>
    <row r="2823" spans="1:20" ht="14.4" x14ac:dyDescent="0.3">
      <c r="A2823"/>
      <c r="B2823" s="1"/>
      <c r="C2823"/>
      <c r="D2823"/>
      <c r="E2823"/>
      <c r="F2823"/>
      <c r="G2823" s="45"/>
      <c r="H2823" s="196"/>
      <c r="I2823" s="196"/>
      <c r="J2823" s="196"/>
      <c r="K2823" s="196"/>
      <c r="L2823"/>
      <c r="M2823" s="44"/>
      <c r="N2823" s="1"/>
      <c r="O2823"/>
      <c r="P2823"/>
      <c r="Q2823" s="44"/>
      <c r="R2823" s="1"/>
      <c r="S2823"/>
      <c r="T2823"/>
    </row>
    <row r="2824" spans="1:20" ht="14.4" x14ac:dyDescent="0.3">
      <c r="A2824"/>
      <c r="B2824" s="1"/>
      <c r="C2824"/>
      <c r="D2824"/>
      <c r="E2824"/>
      <c r="F2824"/>
      <c r="G2824" s="45"/>
      <c r="H2824" s="196"/>
      <c r="I2824" s="196"/>
      <c r="J2824" s="196"/>
      <c r="K2824" s="196"/>
      <c r="L2824"/>
      <c r="M2824" s="44"/>
      <c r="N2824" s="1"/>
      <c r="O2824"/>
      <c r="P2824"/>
      <c r="Q2824" s="44"/>
      <c r="R2824" s="1"/>
      <c r="S2824"/>
      <c r="T2824"/>
    </row>
    <row r="2825" spans="1:20" ht="14.4" x14ac:dyDescent="0.3">
      <c r="A2825"/>
      <c r="B2825" s="1"/>
      <c r="C2825"/>
      <c r="D2825"/>
      <c r="E2825"/>
      <c r="F2825"/>
      <c r="G2825" s="45"/>
      <c r="H2825" s="196"/>
      <c r="I2825" s="196"/>
      <c r="J2825" s="196"/>
      <c r="K2825" s="196"/>
      <c r="L2825"/>
      <c r="M2825" s="44"/>
      <c r="N2825" s="1"/>
      <c r="O2825"/>
      <c r="P2825"/>
      <c r="Q2825" s="44"/>
      <c r="R2825" s="1"/>
      <c r="S2825"/>
      <c r="T2825"/>
    </row>
    <row r="2826" spans="1:20" ht="14.4" x14ac:dyDescent="0.3">
      <c r="A2826"/>
      <c r="B2826" s="1"/>
      <c r="C2826"/>
      <c r="D2826"/>
      <c r="E2826"/>
      <c r="F2826"/>
      <c r="G2826" s="45"/>
      <c r="H2826" s="196"/>
      <c r="I2826" s="196"/>
      <c r="J2826" s="196"/>
      <c r="K2826" s="196"/>
      <c r="L2826"/>
      <c r="M2826" s="44"/>
      <c r="N2826" s="1"/>
      <c r="O2826"/>
      <c r="P2826"/>
      <c r="Q2826" s="44"/>
      <c r="R2826" s="1"/>
      <c r="S2826"/>
      <c r="T2826"/>
    </row>
    <row r="2827" spans="1:20" ht="14.4" x14ac:dyDescent="0.3">
      <c r="A2827"/>
      <c r="B2827" s="1"/>
      <c r="C2827"/>
      <c r="D2827"/>
      <c r="E2827"/>
      <c r="F2827"/>
      <c r="G2827" s="45"/>
      <c r="H2827" s="196"/>
      <c r="I2827" s="196"/>
      <c r="J2827" s="196"/>
      <c r="K2827" s="196"/>
      <c r="L2827"/>
      <c r="M2827" s="44"/>
      <c r="N2827" s="1"/>
      <c r="O2827"/>
      <c r="P2827"/>
      <c r="Q2827" s="44"/>
      <c r="R2827" s="1"/>
      <c r="S2827"/>
      <c r="T2827"/>
    </row>
    <row r="2828" spans="1:20" ht="14.4" x14ac:dyDescent="0.3">
      <c r="A2828"/>
      <c r="B2828" s="1"/>
      <c r="C2828"/>
      <c r="D2828"/>
      <c r="E2828"/>
      <c r="F2828"/>
      <c r="G2828" s="45"/>
      <c r="H2828" s="196"/>
      <c r="I2828" s="196"/>
      <c r="J2828" s="196"/>
      <c r="K2828" s="196"/>
      <c r="L2828"/>
      <c r="M2828" s="44"/>
      <c r="N2828" s="1"/>
      <c r="O2828"/>
      <c r="P2828"/>
      <c r="Q2828" s="44"/>
      <c r="R2828" s="1"/>
      <c r="S2828"/>
      <c r="T2828"/>
    </row>
    <row r="2829" spans="1:20" ht="14.4" x14ac:dyDescent="0.3">
      <c r="A2829"/>
      <c r="B2829" s="1"/>
      <c r="C2829"/>
      <c r="D2829"/>
      <c r="E2829"/>
      <c r="F2829"/>
      <c r="G2829" s="45"/>
      <c r="H2829" s="196"/>
      <c r="I2829" s="196"/>
      <c r="J2829" s="196"/>
      <c r="K2829" s="196"/>
      <c r="L2829"/>
      <c r="M2829" s="44"/>
      <c r="N2829" s="1"/>
      <c r="O2829"/>
      <c r="P2829"/>
      <c r="Q2829" s="44"/>
      <c r="R2829" s="1"/>
      <c r="S2829"/>
      <c r="T2829"/>
    </row>
    <row r="2830" spans="1:20" ht="14.4" x14ac:dyDescent="0.3">
      <c r="A2830"/>
      <c r="B2830" s="1"/>
      <c r="C2830"/>
      <c r="D2830"/>
      <c r="E2830"/>
      <c r="F2830"/>
      <c r="G2830" s="45"/>
      <c r="H2830" s="196"/>
      <c r="I2830" s="196"/>
      <c r="J2830" s="196"/>
      <c r="K2830" s="196"/>
      <c r="L2830"/>
      <c r="M2830" s="44"/>
      <c r="N2830" s="1"/>
      <c r="O2830"/>
      <c r="P2830"/>
      <c r="Q2830" s="44"/>
      <c r="R2830" s="1"/>
      <c r="S2830"/>
      <c r="T2830"/>
    </row>
    <row r="2831" spans="1:20" ht="14.4" x14ac:dyDescent="0.3">
      <c r="A2831"/>
      <c r="B2831" s="1"/>
      <c r="C2831"/>
      <c r="D2831"/>
      <c r="E2831"/>
      <c r="F2831"/>
      <c r="G2831" s="45"/>
      <c r="H2831" s="196"/>
      <c r="I2831" s="196"/>
      <c r="J2831" s="196"/>
      <c r="K2831" s="196"/>
      <c r="L2831"/>
      <c r="M2831" s="44"/>
      <c r="N2831" s="1"/>
      <c r="O2831"/>
      <c r="P2831"/>
      <c r="Q2831" s="44"/>
      <c r="R2831" s="1"/>
      <c r="S2831"/>
      <c r="T2831"/>
    </row>
    <row r="2832" spans="1:20" ht="14.4" x14ac:dyDescent="0.3">
      <c r="A2832"/>
      <c r="B2832" s="1"/>
      <c r="C2832"/>
      <c r="D2832"/>
      <c r="E2832"/>
      <c r="F2832"/>
      <c r="G2832" s="45"/>
      <c r="H2832" s="196"/>
      <c r="I2832" s="196"/>
      <c r="J2832" s="196"/>
      <c r="K2832" s="196"/>
      <c r="L2832"/>
      <c r="M2832" s="44"/>
      <c r="N2832" s="1"/>
      <c r="O2832"/>
      <c r="P2832"/>
      <c r="Q2832" s="44"/>
      <c r="R2832" s="1"/>
      <c r="S2832"/>
      <c r="T2832"/>
    </row>
    <row r="2833" spans="1:20" ht="14.4" x14ac:dyDescent="0.3">
      <c r="A2833"/>
      <c r="B2833" s="1"/>
      <c r="C2833"/>
      <c r="D2833"/>
      <c r="E2833"/>
      <c r="F2833"/>
      <c r="G2833" s="45"/>
      <c r="H2833" s="196"/>
      <c r="I2833" s="196"/>
      <c r="J2833" s="196"/>
      <c r="K2833" s="196"/>
      <c r="L2833"/>
      <c r="M2833" s="44"/>
      <c r="N2833" s="1"/>
      <c r="O2833"/>
      <c r="P2833"/>
      <c r="Q2833" s="44"/>
      <c r="R2833" s="1"/>
      <c r="S2833"/>
      <c r="T2833"/>
    </row>
    <row r="2834" spans="1:20" ht="14.4" x14ac:dyDescent="0.3">
      <c r="A2834"/>
      <c r="B2834" s="1"/>
      <c r="C2834"/>
      <c r="D2834"/>
      <c r="E2834"/>
      <c r="F2834"/>
      <c r="G2834" s="45"/>
      <c r="H2834" s="196"/>
      <c r="I2834" s="196"/>
      <c r="J2834" s="196"/>
      <c r="K2834" s="196"/>
      <c r="L2834"/>
      <c r="M2834" s="44"/>
      <c r="N2834" s="1"/>
      <c r="O2834"/>
      <c r="P2834"/>
      <c r="Q2834" s="44"/>
      <c r="R2834" s="1"/>
      <c r="S2834"/>
      <c r="T2834"/>
    </row>
    <row r="2835" spans="1:20" ht="14.4" x14ac:dyDescent="0.3">
      <c r="A2835"/>
      <c r="B2835" s="1"/>
      <c r="C2835"/>
      <c r="D2835"/>
      <c r="E2835"/>
      <c r="F2835"/>
      <c r="G2835" s="45"/>
      <c r="H2835" s="196"/>
      <c r="I2835" s="196"/>
      <c r="J2835" s="196"/>
      <c r="K2835" s="196"/>
      <c r="L2835"/>
      <c r="M2835" s="44"/>
      <c r="N2835" s="1"/>
      <c r="O2835"/>
      <c r="P2835"/>
      <c r="Q2835" s="44"/>
      <c r="R2835" s="1"/>
      <c r="S2835"/>
      <c r="T2835"/>
    </row>
    <row r="2836" spans="1:20" ht="14.4" x14ac:dyDescent="0.3">
      <c r="A2836"/>
      <c r="B2836" s="1"/>
      <c r="C2836"/>
      <c r="D2836"/>
      <c r="E2836"/>
      <c r="F2836"/>
      <c r="G2836" s="45"/>
      <c r="H2836" s="196"/>
      <c r="I2836" s="196"/>
      <c r="J2836" s="196"/>
      <c r="K2836" s="196"/>
      <c r="L2836"/>
      <c r="M2836" s="44"/>
      <c r="N2836" s="1"/>
      <c r="O2836"/>
      <c r="P2836"/>
      <c r="Q2836" s="44"/>
      <c r="R2836" s="1"/>
      <c r="S2836"/>
      <c r="T2836"/>
    </row>
    <row r="2837" spans="1:20" ht="14.4" x14ac:dyDescent="0.3">
      <c r="A2837"/>
      <c r="B2837" s="1"/>
      <c r="C2837"/>
      <c r="D2837"/>
      <c r="E2837"/>
      <c r="F2837"/>
      <c r="G2837" s="45"/>
      <c r="H2837" s="196"/>
      <c r="I2837" s="196"/>
      <c r="J2837" s="196"/>
      <c r="K2837" s="196"/>
      <c r="L2837"/>
      <c r="M2837" s="44"/>
      <c r="N2837" s="1"/>
      <c r="O2837"/>
      <c r="P2837"/>
      <c r="Q2837" s="44"/>
      <c r="R2837" s="1"/>
      <c r="S2837"/>
      <c r="T2837"/>
    </row>
    <row r="2838" spans="1:20" ht="14.4" x14ac:dyDescent="0.3">
      <c r="A2838"/>
      <c r="B2838" s="1"/>
      <c r="C2838"/>
      <c r="D2838"/>
      <c r="E2838"/>
      <c r="F2838"/>
      <c r="G2838" s="45"/>
      <c r="H2838" s="196"/>
      <c r="I2838" s="196"/>
      <c r="J2838" s="196"/>
      <c r="K2838" s="196"/>
      <c r="L2838"/>
      <c r="M2838" s="44"/>
      <c r="N2838" s="1"/>
      <c r="O2838"/>
      <c r="P2838"/>
      <c r="Q2838" s="44"/>
      <c r="R2838" s="1"/>
      <c r="S2838"/>
      <c r="T2838"/>
    </row>
    <row r="2839" spans="1:20" ht="14.4" x14ac:dyDescent="0.3">
      <c r="A2839"/>
      <c r="B2839" s="1"/>
      <c r="C2839"/>
      <c r="D2839"/>
      <c r="E2839"/>
      <c r="F2839"/>
      <c r="G2839" s="45"/>
      <c r="H2839" s="196"/>
      <c r="I2839" s="196"/>
      <c r="J2839" s="196"/>
      <c r="K2839" s="196"/>
      <c r="L2839"/>
      <c r="M2839" s="44"/>
      <c r="N2839" s="1"/>
      <c r="O2839"/>
      <c r="P2839"/>
      <c r="Q2839" s="44"/>
      <c r="R2839" s="1"/>
      <c r="S2839"/>
      <c r="T2839"/>
    </row>
    <row r="2840" spans="1:20" ht="14.4" x14ac:dyDescent="0.3">
      <c r="A2840"/>
      <c r="B2840" s="1"/>
      <c r="C2840"/>
      <c r="D2840"/>
      <c r="E2840"/>
      <c r="F2840"/>
      <c r="G2840" s="45"/>
      <c r="H2840" s="196"/>
      <c r="I2840" s="196"/>
      <c r="J2840" s="196"/>
      <c r="K2840" s="196"/>
      <c r="L2840"/>
      <c r="M2840" s="44"/>
      <c r="N2840" s="1"/>
      <c r="O2840"/>
      <c r="P2840"/>
      <c r="Q2840" s="44"/>
      <c r="R2840" s="1"/>
      <c r="S2840"/>
      <c r="T2840"/>
    </row>
    <row r="2841" spans="1:20" ht="14.4" x14ac:dyDescent="0.3">
      <c r="A2841"/>
      <c r="B2841" s="1"/>
      <c r="C2841"/>
      <c r="D2841"/>
      <c r="E2841"/>
      <c r="F2841"/>
      <c r="G2841" s="45"/>
      <c r="H2841" s="196"/>
      <c r="I2841" s="196"/>
      <c r="J2841" s="196"/>
      <c r="K2841" s="196"/>
      <c r="L2841"/>
      <c r="M2841" s="44"/>
      <c r="N2841" s="1"/>
      <c r="O2841"/>
      <c r="P2841"/>
      <c r="Q2841" s="44"/>
      <c r="R2841" s="1"/>
      <c r="S2841"/>
      <c r="T2841"/>
    </row>
    <row r="2842" spans="1:20" ht="14.4" x14ac:dyDescent="0.3">
      <c r="A2842"/>
      <c r="B2842" s="1"/>
      <c r="C2842"/>
      <c r="D2842"/>
      <c r="E2842"/>
      <c r="F2842"/>
      <c r="G2842" s="45"/>
      <c r="H2842" s="196"/>
      <c r="I2842" s="196"/>
      <c r="J2842" s="196"/>
      <c r="K2842" s="196"/>
      <c r="L2842"/>
      <c r="M2842" s="44"/>
      <c r="N2842" s="1"/>
      <c r="O2842"/>
      <c r="P2842"/>
      <c r="Q2842" s="44"/>
      <c r="R2842" s="1"/>
      <c r="S2842"/>
      <c r="T2842"/>
    </row>
    <row r="2843" spans="1:20" ht="14.4" x14ac:dyDescent="0.3">
      <c r="A2843"/>
      <c r="B2843" s="1"/>
      <c r="C2843"/>
      <c r="D2843"/>
      <c r="E2843"/>
      <c r="F2843"/>
      <c r="G2843" s="45"/>
      <c r="H2843" s="196"/>
      <c r="I2843" s="196"/>
      <c r="J2843" s="196"/>
      <c r="K2843" s="196"/>
      <c r="L2843"/>
      <c r="M2843" s="44"/>
      <c r="N2843" s="1"/>
      <c r="O2843"/>
      <c r="P2843"/>
      <c r="Q2843" s="44"/>
      <c r="R2843" s="1"/>
      <c r="S2843"/>
      <c r="T2843"/>
    </row>
    <row r="2844" spans="1:20" ht="14.4" x14ac:dyDescent="0.3">
      <c r="A2844"/>
      <c r="B2844" s="1"/>
      <c r="C2844"/>
      <c r="D2844"/>
      <c r="E2844"/>
      <c r="F2844"/>
      <c r="G2844" s="45"/>
      <c r="H2844" s="196"/>
      <c r="I2844" s="196"/>
      <c r="J2844" s="196"/>
      <c r="K2844" s="196"/>
      <c r="L2844"/>
      <c r="M2844" s="44"/>
      <c r="N2844" s="1"/>
      <c r="O2844"/>
      <c r="P2844"/>
      <c r="Q2844" s="44"/>
      <c r="R2844" s="1"/>
      <c r="S2844"/>
      <c r="T2844"/>
    </row>
    <row r="2845" spans="1:20" ht="14.4" x14ac:dyDescent="0.3">
      <c r="A2845"/>
      <c r="B2845" s="1"/>
      <c r="C2845"/>
      <c r="D2845"/>
      <c r="E2845"/>
      <c r="F2845"/>
      <c r="G2845" s="45"/>
      <c r="H2845" s="196"/>
      <c r="I2845" s="196"/>
      <c r="J2845" s="196"/>
      <c r="K2845" s="196"/>
      <c r="L2845"/>
      <c r="M2845" s="44"/>
      <c r="N2845" s="1"/>
      <c r="O2845"/>
      <c r="P2845"/>
      <c r="Q2845" s="44"/>
      <c r="R2845" s="1"/>
      <c r="S2845"/>
      <c r="T2845"/>
    </row>
    <row r="2846" spans="1:20" ht="14.4" x14ac:dyDescent="0.3">
      <c r="A2846"/>
      <c r="B2846" s="1"/>
      <c r="C2846"/>
      <c r="D2846"/>
      <c r="E2846"/>
      <c r="F2846"/>
      <c r="G2846" s="45"/>
      <c r="H2846" s="196"/>
      <c r="I2846" s="196"/>
      <c r="J2846" s="196"/>
      <c r="K2846" s="196"/>
      <c r="L2846"/>
      <c r="M2846" s="44"/>
      <c r="N2846" s="1"/>
      <c r="O2846"/>
      <c r="P2846"/>
      <c r="Q2846" s="44"/>
      <c r="R2846" s="1"/>
      <c r="S2846"/>
      <c r="T2846"/>
    </row>
    <row r="2847" spans="1:20" ht="14.4" x14ac:dyDescent="0.3">
      <c r="A2847"/>
      <c r="B2847" s="1"/>
      <c r="C2847"/>
      <c r="D2847"/>
      <c r="E2847"/>
      <c r="F2847"/>
      <c r="G2847" s="45"/>
      <c r="H2847" s="196"/>
      <c r="I2847" s="196"/>
      <c r="J2847" s="196"/>
      <c r="K2847" s="196"/>
      <c r="L2847"/>
      <c r="M2847" s="44"/>
      <c r="N2847" s="1"/>
      <c r="O2847"/>
      <c r="P2847"/>
      <c r="Q2847" s="44"/>
      <c r="R2847" s="1"/>
      <c r="S2847"/>
      <c r="T2847"/>
    </row>
    <row r="2848" spans="1:20" ht="14.4" x14ac:dyDescent="0.3">
      <c r="A2848"/>
      <c r="B2848" s="1"/>
      <c r="C2848"/>
      <c r="D2848"/>
      <c r="E2848"/>
      <c r="F2848"/>
      <c r="G2848" s="45"/>
      <c r="H2848" s="196"/>
      <c r="I2848" s="196"/>
      <c r="J2848" s="196"/>
      <c r="K2848" s="196"/>
      <c r="L2848"/>
      <c r="M2848" s="44"/>
      <c r="N2848" s="1"/>
      <c r="O2848"/>
      <c r="P2848"/>
      <c r="Q2848" s="44"/>
      <c r="R2848" s="1"/>
      <c r="S2848"/>
      <c r="T2848"/>
    </row>
    <row r="2849" spans="1:20" ht="14.4" x14ac:dyDescent="0.3">
      <c r="A2849"/>
      <c r="B2849" s="1"/>
      <c r="C2849"/>
      <c r="D2849"/>
      <c r="E2849"/>
      <c r="F2849"/>
      <c r="G2849" s="45"/>
      <c r="H2849" s="196"/>
      <c r="I2849" s="196"/>
      <c r="J2849" s="196"/>
      <c r="K2849" s="196"/>
      <c r="L2849"/>
      <c r="M2849" s="44"/>
      <c r="N2849" s="1"/>
      <c r="O2849"/>
      <c r="P2849"/>
      <c r="Q2849" s="44"/>
      <c r="R2849" s="1"/>
      <c r="S2849"/>
      <c r="T2849"/>
    </row>
    <row r="2850" spans="1:20" ht="14.4" x14ac:dyDescent="0.3">
      <c r="A2850"/>
      <c r="B2850" s="1"/>
      <c r="C2850"/>
      <c r="D2850"/>
      <c r="E2850"/>
      <c r="F2850"/>
      <c r="G2850" s="45"/>
      <c r="H2850" s="196"/>
      <c r="I2850" s="196"/>
      <c r="J2850" s="196"/>
      <c r="K2850" s="196"/>
      <c r="L2850"/>
      <c r="M2850" s="44"/>
      <c r="N2850" s="1"/>
      <c r="O2850"/>
      <c r="P2850"/>
      <c r="Q2850" s="44"/>
      <c r="R2850" s="1"/>
      <c r="S2850"/>
      <c r="T2850"/>
    </row>
    <row r="2851" spans="1:20" ht="14.4" x14ac:dyDescent="0.3">
      <c r="A2851"/>
      <c r="B2851" s="1"/>
      <c r="C2851"/>
      <c r="D2851"/>
      <c r="E2851"/>
      <c r="F2851"/>
      <c r="G2851" s="45"/>
      <c r="H2851" s="196"/>
      <c r="I2851" s="196"/>
      <c r="J2851" s="196"/>
      <c r="K2851" s="196"/>
      <c r="L2851"/>
      <c r="M2851" s="44"/>
      <c r="N2851" s="1"/>
      <c r="O2851"/>
      <c r="P2851"/>
      <c r="Q2851" s="44"/>
      <c r="R2851" s="1"/>
      <c r="S2851"/>
      <c r="T2851"/>
    </row>
    <row r="2852" spans="1:20" ht="14.4" x14ac:dyDescent="0.3">
      <c r="A2852"/>
      <c r="B2852" s="1"/>
      <c r="C2852"/>
      <c r="D2852"/>
      <c r="E2852"/>
      <c r="F2852"/>
      <c r="G2852" s="45"/>
      <c r="H2852" s="196"/>
      <c r="I2852" s="196"/>
      <c r="J2852" s="196"/>
      <c r="K2852" s="196"/>
      <c r="L2852"/>
      <c r="M2852" s="44"/>
      <c r="N2852" s="1"/>
      <c r="O2852"/>
      <c r="P2852"/>
      <c r="Q2852" s="44"/>
      <c r="R2852" s="1"/>
      <c r="S2852"/>
      <c r="T2852"/>
    </row>
    <row r="2853" spans="1:20" ht="14.4" x14ac:dyDescent="0.3">
      <c r="A2853"/>
      <c r="B2853" s="1"/>
      <c r="C2853"/>
      <c r="D2853"/>
      <c r="E2853"/>
      <c r="F2853"/>
      <c r="G2853" s="45"/>
      <c r="H2853" s="196"/>
      <c r="I2853" s="196"/>
      <c r="J2853" s="196"/>
      <c r="K2853" s="196"/>
      <c r="L2853"/>
      <c r="M2853" s="44"/>
      <c r="N2853" s="1"/>
      <c r="O2853"/>
      <c r="P2853"/>
      <c r="Q2853" s="44"/>
      <c r="R2853" s="1"/>
      <c r="S2853"/>
      <c r="T2853"/>
    </row>
    <row r="2854" spans="1:20" ht="14.4" x14ac:dyDescent="0.3">
      <c r="A2854"/>
      <c r="B2854" s="1"/>
      <c r="C2854"/>
      <c r="D2854"/>
      <c r="E2854"/>
      <c r="F2854"/>
      <c r="G2854" s="45"/>
      <c r="H2854" s="196"/>
      <c r="I2854" s="196"/>
      <c r="J2854" s="196"/>
      <c r="K2854" s="196"/>
      <c r="L2854"/>
      <c r="M2854" s="44"/>
      <c r="N2854" s="1"/>
      <c r="O2854"/>
      <c r="P2854"/>
      <c r="Q2854" s="44"/>
      <c r="R2854" s="1"/>
      <c r="S2854"/>
      <c r="T2854"/>
    </row>
    <row r="2855" spans="1:20" ht="14.4" x14ac:dyDescent="0.3">
      <c r="A2855"/>
      <c r="B2855" s="1"/>
      <c r="C2855"/>
      <c r="D2855"/>
      <c r="E2855"/>
      <c r="F2855"/>
      <c r="G2855" s="45"/>
      <c r="H2855" s="196"/>
      <c r="I2855" s="196"/>
      <c r="J2855" s="196"/>
      <c r="K2855" s="196"/>
      <c r="L2855"/>
      <c r="M2855" s="44"/>
      <c r="N2855" s="1"/>
      <c r="O2855"/>
      <c r="P2855"/>
      <c r="Q2855" s="44"/>
      <c r="R2855" s="1"/>
      <c r="S2855"/>
      <c r="T2855"/>
    </row>
    <row r="2856" spans="1:20" ht="14.4" x14ac:dyDescent="0.3">
      <c r="A2856"/>
      <c r="B2856" s="1"/>
      <c r="C2856"/>
      <c r="D2856"/>
      <c r="E2856"/>
      <c r="F2856"/>
      <c r="G2856" s="45"/>
      <c r="H2856" s="196"/>
      <c r="I2856" s="196"/>
      <c r="J2856" s="196"/>
      <c r="K2856" s="196"/>
      <c r="L2856"/>
      <c r="M2856" s="44"/>
      <c r="N2856" s="1"/>
      <c r="O2856"/>
      <c r="P2856"/>
      <c r="Q2856" s="44"/>
      <c r="R2856" s="1"/>
      <c r="S2856"/>
      <c r="T2856"/>
    </row>
    <row r="2857" spans="1:20" ht="14.4" x14ac:dyDescent="0.3">
      <c r="A2857"/>
      <c r="B2857" s="1"/>
      <c r="C2857"/>
      <c r="D2857"/>
      <c r="E2857"/>
      <c r="F2857"/>
      <c r="G2857" s="45"/>
      <c r="H2857" s="196"/>
      <c r="I2857" s="196"/>
      <c r="J2857" s="196"/>
      <c r="K2857" s="196"/>
      <c r="L2857"/>
      <c r="M2857" s="44"/>
      <c r="N2857" s="1"/>
      <c r="O2857"/>
      <c r="P2857"/>
      <c r="Q2857" s="44"/>
      <c r="R2857" s="1"/>
      <c r="S2857"/>
      <c r="T2857"/>
    </row>
    <row r="2858" spans="1:20" ht="14.4" x14ac:dyDescent="0.3">
      <c r="A2858"/>
      <c r="B2858" s="1"/>
      <c r="C2858"/>
      <c r="D2858"/>
      <c r="E2858"/>
      <c r="F2858"/>
      <c r="G2858" s="45"/>
      <c r="H2858" s="196"/>
      <c r="I2858" s="196"/>
      <c r="J2858" s="196"/>
      <c r="K2858" s="196"/>
      <c r="L2858"/>
      <c r="M2858" s="44"/>
      <c r="N2858" s="1"/>
      <c r="O2858"/>
      <c r="P2858"/>
      <c r="Q2858" s="44"/>
      <c r="R2858" s="1"/>
      <c r="S2858"/>
      <c r="T2858"/>
    </row>
    <row r="2859" spans="1:20" ht="14.4" x14ac:dyDescent="0.3">
      <c r="A2859"/>
      <c r="B2859" s="1"/>
      <c r="C2859"/>
      <c r="D2859"/>
      <c r="E2859"/>
      <c r="F2859"/>
      <c r="G2859" s="45"/>
      <c r="H2859" s="196"/>
      <c r="I2859" s="196"/>
      <c r="J2859" s="196"/>
      <c r="K2859" s="196"/>
      <c r="L2859"/>
      <c r="M2859" s="44"/>
      <c r="N2859" s="1"/>
      <c r="O2859"/>
      <c r="P2859"/>
      <c r="Q2859" s="44"/>
      <c r="R2859" s="1"/>
      <c r="S2859"/>
      <c r="T2859"/>
    </row>
    <row r="2860" spans="1:20" ht="14.4" x14ac:dyDescent="0.3">
      <c r="A2860"/>
      <c r="B2860" s="1"/>
      <c r="C2860"/>
      <c r="D2860"/>
      <c r="E2860"/>
      <c r="F2860"/>
      <c r="G2860" s="45"/>
      <c r="H2860" s="196"/>
      <c r="I2860" s="196"/>
      <c r="J2860" s="196"/>
      <c r="K2860" s="196"/>
      <c r="L2860"/>
      <c r="M2860" s="44"/>
      <c r="N2860" s="1"/>
      <c r="O2860"/>
      <c r="P2860"/>
      <c r="Q2860" s="44"/>
      <c r="R2860" s="1"/>
      <c r="S2860"/>
      <c r="T2860"/>
    </row>
    <row r="2861" spans="1:20" ht="14.4" x14ac:dyDescent="0.3">
      <c r="A2861"/>
      <c r="B2861" s="1"/>
      <c r="C2861"/>
      <c r="D2861"/>
      <c r="E2861"/>
      <c r="F2861"/>
      <c r="G2861" s="45"/>
      <c r="H2861" s="196"/>
      <c r="I2861" s="196"/>
      <c r="J2861" s="196"/>
      <c r="K2861" s="196"/>
      <c r="L2861"/>
      <c r="M2861" s="44"/>
      <c r="N2861" s="1"/>
      <c r="O2861"/>
      <c r="P2861"/>
      <c r="Q2861" s="44"/>
      <c r="R2861" s="1"/>
      <c r="S2861"/>
      <c r="T2861"/>
    </row>
    <row r="2862" spans="1:20" ht="14.4" x14ac:dyDescent="0.3">
      <c r="A2862"/>
      <c r="B2862" s="1"/>
      <c r="C2862"/>
      <c r="D2862"/>
      <c r="E2862"/>
      <c r="F2862"/>
      <c r="G2862" s="45"/>
      <c r="H2862" s="196"/>
      <c r="I2862" s="196"/>
      <c r="J2862" s="196"/>
      <c r="K2862" s="196"/>
      <c r="L2862"/>
      <c r="M2862" s="44"/>
      <c r="N2862" s="1"/>
      <c r="O2862"/>
      <c r="P2862"/>
      <c r="Q2862" s="44"/>
      <c r="R2862" s="1"/>
      <c r="S2862"/>
      <c r="T2862"/>
    </row>
    <row r="2863" spans="1:20" ht="14.4" x14ac:dyDescent="0.3">
      <c r="A2863"/>
      <c r="B2863" s="1"/>
      <c r="C2863"/>
      <c r="D2863"/>
      <c r="E2863"/>
      <c r="F2863"/>
      <c r="G2863" s="45"/>
      <c r="H2863" s="196"/>
      <c r="I2863" s="196"/>
      <c r="J2863" s="196"/>
      <c r="K2863" s="196"/>
      <c r="L2863"/>
      <c r="M2863" s="44"/>
      <c r="N2863" s="1"/>
      <c r="O2863"/>
      <c r="P2863"/>
      <c r="Q2863" s="44"/>
      <c r="R2863" s="1"/>
      <c r="S2863"/>
      <c r="T2863"/>
    </row>
    <row r="2864" spans="1:20" ht="14.4" x14ac:dyDescent="0.3">
      <c r="A2864"/>
      <c r="B2864" s="1"/>
      <c r="C2864"/>
      <c r="D2864"/>
      <c r="E2864"/>
      <c r="F2864"/>
      <c r="G2864" s="45"/>
      <c r="H2864" s="196"/>
      <c r="I2864" s="196"/>
      <c r="J2864" s="196"/>
      <c r="K2864" s="196"/>
      <c r="L2864"/>
      <c r="M2864" s="44"/>
      <c r="N2864" s="1"/>
      <c r="O2864"/>
      <c r="P2864"/>
      <c r="Q2864" s="44"/>
      <c r="R2864" s="1"/>
      <c r="S2864"/>
      <c r="T2864"/>
    </row>
    <row r="2865" spans="1:20" ht="14.4" x14ac:dyDescent="0.3">
      <c r="A2865"/>
      <c r="B2865" s="1"/>
      <c r="C2865"/>
      <c r="D2865"/>
      <c r="E2865"/>
      <c r="F2865"/>
      <c r="G2865" s="45"/>
      <c r="H2865" s="196"/>
      <c r="I2865" s="196"/>
      <c r="J2865" s="196"/>
      <c r="K2865" s="196"/>
      <c r="L2865"/>
      <c r="M2865" s="44"/>
      <c r="N2865" s="1"/>
      <c r="O2865"/>
      <c r="P2865"/>
      <c r="Q2865" s="44"/>
      <c r="R2865" s="1"/>
      <c r="S2865"/>
      <c r="T2865"/>
    </row>
    <row r="2866" spans="1:20" ht="14.4" x14ac:dyDescent="0.3">
      <c r="A2866"/>
      <c r="B2866" s="1"/>
      <c r="C2866"/>
      <c r="D2866"/>
      <c r="E2866"/>
      <c r="F2866"/>
      <c r="G2866" s="45"/>
      <c r="H2866" s="196"/>
      <c r="I2866" s="196"/>
      <c r="J2866" s="196"/>
      <c r="K2866" s="196"/>
      <c r="L2866"/>
      <c r="M2866" s="44"/>
      <c r="N2866" s="1"/>
      <c r="O2866"/>
      <c r="P2866"/>
      <c r="Q2866" s="44"/>
      <c r="R2866" s="1"/>
      <c r="S2866"/>
      <c r="T2866"/>
    </row>
    <row r="2867" spans="1:20" ht="14.4" x14ac:dyDescent="0.3">
      <c r="A2867"/>
      <c r="B2867" s="1"/>
      <c r="C2867"/>
      <c r="D2867"/>
      <c r="E2867"/>
      <c r="F2867"/>
      <c r="G2867" s="45"/>
      <c r="H2867" s="196"/>
      <c r="I2867" s="196"/>
      <c r="J2867" s="196"/>
      <c r="K2867" s="196"/>
      <c r="L2867"/>
      <c r="M2867" s="44"/>
      <c r="N2867" s="1"/>
      <c r="O2867"/>
      <c r="P2867"/>
      <c r="Q2867" s="44"/>
      <c r="R2867" s="1"/>
      <c r="S2867"/>
      <c r="T2867"/>
    </row>
    <row r="2868" spans="1:20" ht="14.4" x14ac:dyDescent="0.3">
      <c r="A2868"/>
      <c r="B2868" s="1"/>
      <c r="C2868"/>
      <c r="D2868"/>
      <c r="E2868"/>
      <c r="F2868"/>
      <c r="G2868" s="45"/>
      <c r="H2868" s="196"/>
      <c r="I2868" s="196"/>
      <c r="J2868" s="196"/>
      <c r="K2868" s="196"/>
      <c r="L2868"/>
      <c r="M2868" s="44"/>
      <c r="N2868" s="1"/>
      <c r="O2868"/>
      <c r="P2868"/>
      <c r="Q2868" s="44"/>
      <c r="R2868" s="1"/>
      <c r="S2868"/>
      <c r="T2868"/>
    </row>
    <row r="2869" spans="1:20" ht="14.4" x14ac:dyDescent="0.3">
      <c r="A2869"/>
      <c r="B2869" s="1"/>
      <c r="C2869"/>
      <c r="D2869"/>
      <c r="E2869"/>
      <c r="F2869"/>
      <c r="G2869" s="45"/>
      <c r="H2869" s="196"/>
      <c r="I2869" s="196"/>
      <c r="J2869" s="196"/>
      <c r="K2869" s="196"/>
      <c r="L2869"/>
      <c r="M2869" s="44"/>
      <c r="N2869" s="1"/>
      <c r="O2869"/>
      <c r="P2869"/>
      <c r="Q2869" s="44"/>
      <c r="R2869" s="1"/>
      <c r="S2869"/>
      <c r="T2869"/>
    </row>
    <row r="2870" spans="1:20" ht="14.4" x14ac:dyDescent="0.3">
      <c r="A2870"/>
      <c r="B2870" s="1"/>
      <c r="C2870"/>
      <c r="D2870"/>
      <c r="E2870"/>
      <c r="F2870"/>
      <c r="G2870" s="45"/>
      <c r="H2870" s="196"/>
      <c r="I2870" s="196"/>
      <c r="J2870" s="196"/>
      <c r="K2870" s="196"/>
      <c r="L2870"/>
      <c r="M2870" s="44"/>
      <c r="N2870" s="1"/>
      <c r="O2870"/>
      <c r="P2870"/>
      <c r="Q2870" s="44"/>
      <c r="R2870" s="1"/>
      <c r="S2870"/>
      <c r="T2870"/>
    </row>
    <row r="2871" spans="1:20" ht="14.4" x14ac:dyDescent="0.3">
      <c r="A2871"/>
      <c r="B2871" s="1"/>
      <c r="C2871"/>
      <c r="D2871"/>
      <c r="E2871"/>
      <c r="F2871"/>
      <c r="G2871" s="45"/>
      <c r="H2871" s="196"/>
      <c r="I2871" s="196"/>
      <c r="J2871" s="196"/>
      <c r="K2871" s="196"/>
      <c r="L2871"/>
      <c r="M2871" s="44"/>
      <c r="N2871" s="1"/>
      <c r="O2871"/>
      <c r="P2871"/>
      <c r="Q2871" s="44"/>
      <c r="R2871" s="1"/>
      <c r="S2871"/>
      <c r="T2871"/>
    </row>
    <row r="2872" spans="1:20" ht="14.4" x14ac:dyDescent="0.3">
      <c r="A2872"/>
      <c r="B2872" s="1"/>
      <c r="C2872"/>
      <c r="D2872"/>
      <c r="E2872"/>
      <c r="F2872"/>
      <c r="G2872" s="45"/>
      <c r="H2872" s="196"/>
      <c r="I2872" s="196"/>
      <c r="J2872" s="196"/>
      <c r="K2872" s="196"/>
      <c r="L2872"/>
      <c r="M2872" s="44"/>
      <c r="N2872" s="1"/>
      <c r="O2872"/>
      <c r="P2872"/>
      <c r="Q2872" s="44"/>
      <c r="R2872" s="1"/>
      <c r="S2872"/>
      <c r="T2872"/>
    </row>
    <row r="2873" spans="1:20" ht="14.4" x14ac:dyDescent="0.3">
      <c r="A2873"/>
      <c r="B2873" s="1"/>
      <c r="C2873"/>
      <c r="D2873"/>
      <c r="E2873"/>
      <c r="F2873"/>
      <c r="G2873" s="45"/>
      <c r="H2873" s="196"/>
      <c r="I2873" s="196"/>
      <c r="J2873" s="196"/>
      <c r="K2873" s="196"/>
      <c r="L2873"/>
      <c r="M2873" s="44"/>
      <c r="N2873" s="1"/>
      <c r="O2873"/>
      <c r="P2873"/>
      <c r="Q2873" s="44"/>
      <c r="R2873" s="1"/>
      <c r="S2873"/>
      <c r="T2873"/>
    </row>
    <row r="2874" spans="1:20" ht="14.4" x14ac:dyDescent="0.3">
      <c r="A2874"/>
      <c r="B2874" s="1"/>
      <c r="C2874"/>
      <c r="D2874"/>
      <c r="E2874"/>
      <c r="F2874"/>
      <c r="G2874" s="45"/>
      <c r="H2874" s="196"/>
      <c r="I2874" s="196"/>
      <c r="J2874" s="196"/>
      <c r="K2874" s="196"/>
      <c r="L2874"/>
      <c r="M2874" s="44"/>
      <c r="N2874" s="1"/>
      <c r="O2874"/>
      <c r="P2874"/>
      <c r="Q2874" s="44"/>
      <c r="R2874" s="1"/>
      <c r="S2874"/>
      <c r="T2874"/>
    </row>
    <row r="2875" spans="1:20" ht="14.4" x14ac:dyDescent="0.3">
      <c r="A2875"/>
      <c r="B2875" s="1"/>
      <c r="C2875"/>
      <c r="D2875"/>
      <c r="E2875"/>
      <c r="F2875"/>
      <c r="G2875" s="45"/>
      <c r="H2875" s="196"/>
      <c r="I2875" s="196"/>
      <c r="J2875" s="196"/>
      <c r="K2875" s="196"/>
      <c r="L2875"/>
      <c r="M2875" s="44"/>
      <c r="N2875" s="1"/>
      <c r="O2875"/>
      <c r="P2875"/>
      <c r="Q2875" s="44"/>
      <c r="R2875" s="1"/>
      <c r="S2875"/>
      <c r="T2875"/>
    </row>
    <row r="2876" spans="1:20" ht="14.4" x14ac:dyDescent="0.3">
      <c r="A2876"/>
      <c r="B2876" s="1"/>
      <c r="C2876"/>
      <c r="D2876"/>
      <c r="E2876"/>
      <c r="F2876"/>
      <c r="G2876" s="45"/>
      <c r="H2876" s="196"/>
      <c r="I2876" s="196"/>
      <c r="J2876" s="196"/>
      <c r="K2876" s="196"/>
      <c r="L2876"/>
      <c r="M2876" s="44"/>
      <c r="N2876" s="1"/>
      <c r="O2876"/>
      <c r="P2876"/>
      <c r="Q2876" s="44"/>
      <c r="R2876" s="1"/>
      <c r="S2876"/>
      <c r="T2876"/>
    </row>
    <row r="2877" spans="1:20" ht="14.4" x14ac:dyDescent="0.3">
      <c r="A2877"/>
      <c r="B2877" s="1"/>
      <c r="C2877"/>
      <c r="D2877"/>
      <c r="E2877"/>
      <c r="F2877"/>
      <c r="G2877" s="45"/>
      <c r="H2877" s="196"/>
      <c r="I2877" s="196"/>
      <c r="J2877" s="196"/>
      <c r="K2877" s="196"/>
      <c r="L2877"/>
      <c r="M2877" s="44"/>
      <c r="N2877" s="1"/>
      <c r="O2877"/>
      <c r="P2877"/>
      <c r="Q2877" s="44"/>
      <c r="R2877" s="1"/>
      <c r="S2877"/>
      <c r="T2877"/>
    </row>
    <row r="2878" spans="1:20" ht="14.4" x14ac:dyDescent="0.3">
      <c r="A2878"/>
      <c r="B2878" s="1"/>
      <c r="C2878"/>
      <c r="D2878"/>
      <c r="E2878"/>
      <c r="F2878"/>
      <c r="G2878" s="45"/>
      <c r="H2878" s="196"/>
      <c r="I2878" s="196"/>
      <c r="J2878" s="196"/>
      <c r="K2878" s="196"/>
      <c r="L2878"/>
      <c r="M2878" s="44"/>
      <c r="N2878" s="1"/>
      <c r="O2878"/>
      <c r="P2878"/>
      <c r="Q2878" s="44"/>
      <c r="R2878" s="1"/>
      <c r="S2878"/>
      <c r="T2878"/>
    </row>
    <row r="2879" spans="1:20" ht="14.4" x14ac:dyDescent="0.3">
      <c r="A2879"/>
      <c r="B2879" s="1"/>
      <c r="C2879"/>
      <c r="D2879"/>
      <c r="E2879"/>
      <c r="F2879"/>
      <c r="G2879" s="45"/>
      <c r="H2879" s="196"/>
      <c r="I2879" s="196"/>
      <c r="J2879" s="196"/>
      <c r="K2879" s="196"/>
      <c r="L2879"/>
      <c r="M2879" s="44"/>
      <c r="N2879" s="1"/>
      <c r="O2879"/>
      <c r="P2879"/>
      <c r="Q2879" s="44"/>
      <c r="R2879" s="1"/>
      <c r="S2879"/>
      <c r="T2879"/>
    </row>
    <row r="2880" spans="1:20" ht="14.4" x14ac:dyDescent="0.3">
      <c r="A2880"/>
      <c r="B2880" s="1"/>
      <c r="C2880"/>
      <c r="D2880"/>
      <c r="E2880"/>
      <c r="F2880"/>
      <c r="G2880" s="45"/>
      <c r="H2880" s="196"/>
      <c r="I2880" s="196"/>
      <c r="J2880" s="196"/>
      <c r="K2880" s="196"/>
      <c r="L2880"/>
      <c r="M2880" s="44"/>
      <c r="N2880" s="1"/>
      <c r="O2880"/>
      <c r="P2880"/>
      <c r="Q2880" s="44"/>
      <c r="R2880" s="1"/>
      <c r="S2880"/>
      <c r="T2880"/>
    </row>
    <row r="2881" spans="1:20" ht="14.4" x14ac:dyDescent="0.3">
      <c r="A2881"/>
      <c r="B2881" s="1"/>
      <c r="C2881"/>
      <c r="D2881"/>
      <c r="E2881"/>
      <c r="F2881"/>
      <c r="G2881" s="45"/>
      <c r="H2881" s="196"/>
      <c r="I2881" s="196"/>
      <c r="J2881" s="196"/>
      <c r="K2881" s="196"/>
      <c r="L2881"/>
      <c r="M2881" s="44"/>
      <c r="N2881" s="1"/>
      <c r="O2881"/>
      <c r="P2881"/>
      <c r="Q2881" s="44"/>
      <c r="R2881" s="1"/>
      <c r="S2881"/>
      <c r="T2881"/>
    </row>
    <row r="2882" spans="1:20" ht="14.4" x14ac:dyDescent="0.3">
      <c r="A2882"/>
      <c r="B2882" s="1"/>
      <c r="C2882"/>
      <c r="D2882"/>
      <c r="E2882"/>
      <c r="F2882"/>
      <c r="G2882" s="45"/>
      <c r="H2882" s="196"/>
      <c r="I2882" s="196"/>
      <c r="J2882" s="196"/>
      <c r="K2882" s="196"/>
      <c r="L2882"/>
      <c r="M2882" s="44"/>
      <c r="N2882" s="1"/>
      <c r="O2882"/>
      <c r="P2882"/>
      <c r="Q2882" s="44"/>
      <c r="R2882" s="1"/>
      <c r="S2882"/>
      <c r="T2882"/>
    </row>
    <row r="2883" spans="1:20" ht="14.4" x14ac:dyDescent="0.3">
      <c r="A2883"/>
      <c r="B2883" s="1"/>
      <c r="C2883"/>
      <c r="D2883"/>
      <c r="E2883"/>
      <c r="F2883"/>
      <c r="G2883" s="45"/>
      <c r="H2883" s="196"/>
      <c r="I2883" s="196"/>
      <c r="J2883" s="196"/>
      <c r="K2883" s="196"/>
      <c r="L2883"/>
      <c r="M2883" s="44"/>
      <c r="N2883" s="1"/>
      <c r="O2883"/>
      <c r="P2883"/>
      <c r="Q2883" s="44"/>
      <c r="R2883" s="1"/>
      <c r="S2883"/>
      <c r="T2883"/>
    </row>
    <row r="2884" spans="1:20" ht="14.4" x14ac:dyDescent="0.3">
      <c r="A2884"/>
      <c r="B2884" s="1"/>
      <c r="C2884"/>
      <c r="D2884"/>
      <c r="E2884"/>
      <c r="F2884"/>
      <c r="G2884" s="45"/>
      <c r="H2884" s="196"/>
      <c r="I2884" s="196"/>
      <c r="J2884" s="196"/>
      <c r="K2884" s="196"/>
      <c r="L2884"/>
      <c r="M2884" s="44"/>
      <c r="N2884" s="1"/>
      <c r="O2884"/>
      <c r="P2884"/>
      <c r="Q2884" s="44"/>
      <c r="R2884" s="1"/>
      <c r="S2884"/>
      <c r="T2884"/>
    </row>
    <row r="2885" spans="1:20" ht="14.4" x14ac:dyDescent="0.3">
      <c r="A2885"/>
      <c r="B2885" s="1"/>
      <c r="C2885"/>
      <c r="D2885"/>
      <c r="E2885"/>
      <c r="F2885"/>
      <c r="G2885" s="45"/>
      <c r="H2885" s="196"/>
      <c r="I2885" s="196"/>
      <c r="J2885" s="196"/>
      <c r="K2885" s="196"/>
      <c r="L2885"/>
      <c r="M2885" s="44"/>
      <c r="N2885" s="1"/>
      <c r="O2885"/>
      <c r="P2885"/>
      <c r="Q2885" s="44"/>
      <c r="R2885" s="1"/>
      <c r="S2885"/>
      <c r="T2885"/>
    </row>
    <row r="2886" spans="1:20" ht="14.4" x14ac:dyDescent="0.3">
      <c r="A2886"/>
      <c r="B2886" s="1"/>
      <c r="C2886"/>
      <c r="D2886"/>
      <c r="E2886"/>
      <c r="F2886"/>
      <c r="G2886" s="45"/>
      <c r="H2886" s="196"/>
      <c r="I2886" s="196"/>
      <c r="J2886" s="196"/>
      <c r="K2886" s="196"/>
      <c r="L2886"/>
      <c r="M2886" s="44"/>
      <c r="N2886" s="1"/>
      <c r="O2886"/>
      <c r="P2886"/>
      <c r="Q2886" s="44"/>
      <c r="R2886" s="1"/>
      <c r="S2886"/>
      <c r="T2886"/>
    </row>
    <row r="2887" spans="1:20" ht="14.4" x14ac:dyDescent="0.3">
      <c r="A2887"/>
      <c r="B2887" s="1"/>
      <c r="C2887"/>
      <c r="D2887"/>
      <c r="E2887"/>
      <c r="F2887"/>
      <c r="G2887" s="45"/>
      <c r="H2887" s="196"/>
      <c r="I2887" s="196"/>
      <c r="J2887" s="196"/>
      <c r="K2887" s="196"/>
      <c r="L2887"/>
      <c r="M2887" s="44"/>
      <c r="N2887" s="1"/>
      <c r="O2887"/>
      <c r="P2887"/>
      <c r="Q2887" s="44"/>
      <c r="R2887" s="1"/>
      <c r="S2887"/>
      <c r="T2887"/>
    </row>
    <row r="2888" spans="1:20" ht="14.4" x14ac:dyDescent="0.3">
      <c r="A2888"/>
      <c r="B2888" s="1"/>
      <c r="C2888"/>
      <c r="D2888"/>
      <c r="E2888"/>
      <c r="F2888"/>
      <c r="G2888" s="45"/>
      <c r="H2888" s="196"/>
      <c r="I2888" s="196"/>
      <c r="J2888" s="196"/>
      <c r="K2888" s="196"/>
      <c r="L2888"/>
      <c r="M2888" s="44"/>
      <c r="N2888" s="1"/>
      <c r="O2888"/>
      <c r="P2888"/>
      <c r="Q2888" s="44"/>
      <c r="R2888" s="1"/>
      <c r="S2888"/>
      <c r="T2888"/>
    </row>
    <row r="2889" spans="1:20" ht="14.4" x14ac:dyDescent="0.3">
      <c r="A2889"/>
      <c r="B2889" s="1"/>
      <c r="C2889"/>
      <c r="D2889"/>
      <c r="E2889"/>
      <c r="F2889"/>
      <c r="G2889" s="45"/>
      <c r="H2889" s="196"/>
      <c r="I2889" s="196"/>
      <c r="J2889" s="196"/>
      <c r="K2889" s="196"/>
      <c r="L2889"/>
      <c r="M2889" s="44"/>
      <c r="N2889" s="1"/>
      <c r="O2889"/>
      <c r="P2889"/>
      <c r="Q2889" s="44"/>
      <c r="R2889" s="1"/>
      <c r="S2889"/>
      <c r="T2889"/>
    </row>
    <row r="2890" spans="1:20" ht="14.4" x14ac:dyDescent="0.3">
      <c r="A2890"/>
      <c r="B2890" s="1"/>
      <c r="C2890"/>
      <c r="D2890"/>
      <c r="E2890"/>
      <c r="F2890"/>
      <c r="G2890" s="45"/>
      <c r="H2890" s="196"/>
      <c r="I2890" s="196"/>
      <c r="J2890" s="196"/>
      <c r="K2890" s="196"/>
      <c r="L2890"/>
      <c r="M2890" s="44"/>
      <c r="N2890" s="1"/>
      <c r="O2890"/>
      <c r="P2890"/>
      <c r="Q2890" s="44"/>
      <c r="R2890" s="1"/>
      <c r="S2890"/>
      <c r="T2890"/>
    </row>
    <row r="2891" spans="1:20" ht="14.4" x14ac:dyDescent="0.3">
      <c r="A2891"/>
      <c r="B2891" s="1"/>
      <c r="C2891"/>
      <c r="D2891"/>
      <c r="E2891"/>
      <c r="F2891"/>
      <c r="G2891" s="45"/>
      <c r="H2891" s="196"/>
      <c r="I2891" s="196"/>
      <c r="J2891" s="196"/>
      <c r="K2891" s="196"/>
      <c r="L2891"/>
      <c r="M2891" s="44"/>
      <c r="N2891" s="1"/>
      <c r="O2891"/>
      <c r="P2891"/>
      <c r="Q2891" s="44"/>
      <c r="R2891" s="1"/>
      <c r="S2891"/>
      <c r="T2891"/>
    </row>
    <row r="2892" spans="1:20" ht="14.4" x14ac:dyDescent="0.3">
      <c r="A2892"/>
      <c r="B2892" s="1"/>
      <c r="C2892"/>
      <c r="D2892"/>
      <c r="E2892"/>
      <c r="F2892"/>
      <c r="G2892" s="45"/>
      <c r="H2892" s="196"/>
      <c r="I2892" s="196"/>
      <c r="J2892" s="196"/>
      <c r="K2892" s="196"/>
      <c r="L2892"/>
      <c r="M2892" s="44"/>
      <c r="N2892" s="1"/>
      <c r="O2892"/>
      <c r="P2892"/>
      <c r="Q2892" s="44"/>
      <c r="R2892" s="1"/>
      <c r="S2892"/>
      <c r="T2892"/>
    </row>
    <row r="2893" spans="1:20" ht="14.4" x14ac:dyDescent="0.3">
      <c r="A2893"/>
      <c r="B2893" s="1"/>
      <c r="C2893"/>
      <c r="D2893"/>
      <c r="E2893"/>
      <c r="F2893"/>
      <c r="G2893" s="45"/>
      <c r="H2893" s="196"/>
      <c r="I2893" s="196"/>
      <c r="J2893" s="196"/>
      <c r="K2893" s="196"/>
      <c r="L2893"/>
      <c r="M2893" s="44"/>
      <c r="N2893" s="1"/>
      <c r="O2893"/>
      <c r="P2893"/>
      <c r="Q2893" s="44"/>
      <c r="R2893" s="1"/>
      <c r="S2893"/>
      <c r="T2893"/>
    </row>
    <row r="2894" spans="1:20" ht="14.4" x14ac:dyDescent="0.3">
      <c r="A2894"/>
      <c r="B2894" s="1"/>
      <c r="C2894"/>
      <c r="D2894"/>
      <c r="E2894"/>
      <c r="F2894"/>
      <c r="G2894" s="45"/>
      <c r="H2894" s="196"/>
      <c r="I2894" s="196"/>
      <c r="J2894" s="196"/>
      <c r="K2894" s="196"/>
      <c r="L2894"/>
      <c r="M2894" s="44"/>
      <c r="N2894" s="1"/>
      <c r="O2894"/>
      <c r="P2894"/>
      <c r="Q2894" s="44"/>
      <c r="R2894" s="1"/>
      <c r="S2894"/>
      <c r="T2894"/>
    </row>
    <row r="2895" spans="1:20" ht="14.4" x14ac:dyDescent="0.3">
      <c r="A2895"/>
      <c r="B2895" s="1"/>
      <c r="C2895"/>
      <c r="D2895"/>
      <c r="E2895"/>
      <c r="F2895"/>
      <c r="G2895" s="45"/>
      <c r="H2895" s="196"/>
      <c r="I2895" s="196"/>
      <c r="J2895" s="196"/>
      <c r="K2895" s="196"/>
      <c r="L2895"/>
      <c r="M2895" s="44"/>
      <c r="N2895" s="1"/>
      <c r="O2895"/>
      <c r="P2895"/>
      <c r="Q2895" s="44"/>
      <c r="R2895" s="1"/>
      <c r="S2895"/>
      <c r="T2895"/>
    </row>
    <row r="2896" spans="1:20" ht="14.4" x14ac:dyDescent="0.3">
      <c r="A2896"/>
      <c r="B2896" s="1"/>
      <c r="C2896"/>
      <c r="D2896"/>
      <c r="E2896"/>
      <c r="F2896"/>
      <c r="G2896" s="45"/>
      <c r="H2896" s="196"/>
      <c r="I2896" s="196"/>
      <c r="J2896" s="196"/>
      <c r="K2896" s="196"/>
      <c r="L2896"/>
      <c r="M2896" s="44"/>
      <c r="N2896" s="1"/>
      <c r="O2896"/>
      <c r="P2896"/>
      <c r="Q2896" s="44"/>
      <c r="R2896" s="1"/>
      <c r="S2896"/>
      <c r="T2896"/>
    </row>
    <row r="2897" spans="1:20" ht="14.4" x14ac:dyDescent="0.3">
      <c r="A2897"/>
      <c r="B2897" s="1"/>
      <c r="C2897"/>
      <c r="D2897"/>
      <c r="E2897"/>
      <c r="F2897"/>
      <c r="G2897" s="45"/>
      <c r="H2897" s="196"/>
      <c r="I2897" s="196"/>
      <c r="J2897" s="196"/>
      <c r="K2897" s="196"/>
      <c r="L2897"/>
      <c r="M2897" s="44"/>
      <c r="N2897" s="1"/>
      <c r="O2897"/>
      <c r="P2897"/>
      <c r="Q2897" s="44"/>
      <c r="R2897" s="1"/>
      <c r="S2897"/>
      <c r="T2897"/>
    </row>
    <row r="2898" spans="1:20" ht="14.4" x14ac:dyDescent="0.3">
      <c r="A2898"/>
      <c r="B2898" s="1"/>
      <c r="C2898"/>
      <c r="D2898"/>
      <c r="E2898"/>
      <c r="F2898"/>
      <c r="G2898" s="45"/>
      <c r="H2898" s="196"/>
      <c r="I2898" s="196"/>
      <c r="J2898" s="196"/>
      <c r="K2898" s="196"/>
      <c r="L2898"/>
      <c r="M2898" s="44"/>
      <c r="N2898" s="1"/>
      <c r="O2898"/>
      <c r="P2898"/>
      <c r="Q2898" s="44"/>
      <c r="R2898" s="1"/>
      <c r="S2898"/>
      <c r="T2898"/>
    </row>
    <row r="2899" spans="1:20" ht="14.4" x14ac:dyDescent="0.3">
      <c r="A2899"/>
      <c r="B2899" s="1"/>
      <c r="C2899"/>
      <c r="D2899"/>
      <c r="E2899"/>
      <c r="F2899"/>
      <c r="G2899" s="45"/>
      <c r="H2899" s="196"/>
      <c r="I2899" s="196"/>
      <c r="J2899" s="196"/>
      <c r="K2899" s="196"/>
      <c r="L2899"/>
      <c r="M2899" s="44"/>
      <c r="N2899" s="1"/>
      <c r="O2899"/>
      <c r="P2899"/>
      <c r="Q2899" s="44"/>
      <c r="R2899" s="1"/>
      <c r="S2899"/>
      <c r="T2899"/>
    </row>
    <row r="2900" spans="1:20" ht="14.4" x14ac:dyDescent="0.3">
      <c r="A2900"/>
      <c r="B2900" s="1"/>
      <c r="C2900"/>
      <c r="D2900"/>
      <c r="E2900"/>
      <c r="F2900"/>
      <c r="G2900" s="45"/>
      <c r="H2900" s="196"/>
      <c r="I2900" s="196"/>
      <c r="J2900" s="196"/>
      <c r="K2900" s="196"/>
      <c r="L2900"/>
      <c r="M2900" s="44"/>
      <c r="N2900" s="1"/>
      <c r="O2900"/>
      <c r="P2900"/>
      <c r="Q2900" s="44"/>
      <c r="R2900" s="1"/>
      <c r="S2900"/>
      <c r="T2900"/>
    </row>
    <row r="2901" spans="1:20" ht="14.4" x14ac:dyDescent="0.3">
      <c r="A2901"/>
      <c r="B2901" s="1"/>
      <c r="C2901"/>
      <c r="D2901"/>
      <c r="E2901"/>
      <c r="F2901"/>
      <c r="G2901" s="45"/>
      <c r="H2901" s="196"/>
      <c r="I2901" s="196"/>
      <c r="J2901" s="196"/>
      <c r="K2901" s="196"/>
      <c r="L2901"/>
      <c r="M2901" s="44"/>
      <c r="N2901" s="1"/>
      <c r="O2901"/>
      <c r="P2901"/>
      <c r="Q2901" s="44"/>
      <c r="R2901" s="1"/>
      <c r="S2901"/>
      <c r="T2901"/>
    </row>
    <row r="2902" spans="1:20" ht="14.4" x14ac:dyDescent="0.3">
      <c r="A2902"/>
      <c r="B2902" s="1"/>
      <c r="C2902"/>
      <c r="D2902"/>
      <c r="E2902"/>
      <c r="F2902"/>
      <c r="G2902" s="45"/>
      <c r="H2902" s="196"/>
      <c r="I2902" s="196"/>
      <c r="J2902" s="196"/>
      <c r="K2902" s="196"/>
      <c r="L2902"/>
      <c r="M2902" s="44"/>
      <c r="N2902" s="1"/>
      <c r="O2902"/>
      <c r="P2902"/>
      <c r="Q2902" s="44"/>
      <c r="R2902" s="1"/>
      <c r="S2902"/>
      <c r="T2902"/>
    </row>
    <row r="2903" spans="1:20" ht="14.4" x14ac:dyDescent="0.3">
      <c r="A2903"/>
      <c r="B2903" s="1"/>
      <c r="C2903"/>
      <c r="D2903"/>
      <c r="E2903"/>
      <c r="F2903"/>
      <c r="G2903" s="45"/>
      <c r="H2903" s="196"/>
      <c r="I2903" s="196"/>
      <c r="J2903" s="196"/>
      <c r="K2903" s="196"/>
      <c r="L2903"/>
      <c r="M2903" s="44"/>
      <c r="N2903" s="1"/>
      <c r="O2903"/>
      <c r="P2903"/>
      <c r="Q2903" s="44"/>
      <c r="R2903" s="1"/>
      <c r="S2903"/>
      <c r="T2903"/>
    </row>
    <row r="2904" spans="1:20" ht="14.4" x14ac:dyDescent="0.3">
      <c r="A2904"/>
      <c r="B2904" s="1"/>
      <c r="C2904"/>
      <c r="D2904"/>
      <c r="E2904"/>
      <c r="F2904"/>
      <c r="G2904" s="45"/>
      <c r="H2904" s="196"/>
      <c r="I2904" s="196"/>
      <c r="J2904" s="196"/>
      <c r="K2904" s="196"/>
      <c r="L2904"/>
      <c r="M2904" s="44"/>
      <c r="N2904" s="1"/>
      <c r="O2904"/>
      <c r="P2904"/>
      <c r="Q2904" s="44"/>
      <c r="R2904" s="1"/>
      <c r="S2904"/>
      <c r="T2904"/>
    </row>
    <row r="2905" spans="1:20" ht="14.4" x14ac:dyDescent="0.3">
      <c r="A2905"/>
      <c r="B2905" s="1"/>
      <c r="C2905"/>
      <c r="D2905"/>
      <c r="E2905"/>
      <c r="F2905"/>
      <c r="G2905" s="45"/>
      <c r="H2905" s="196"/>
      <c r="I2905" s="196"/>
      <c r="J2905" s="196"/>
      <c r="K2905" s="196"/>
      <c r="L2905"/>
      <c r="M2905" s="44"/>
      <c r="N2905" s="1"/>
      <c r="O2905"/>
      <c r="P2905"/>
      <c r="Q2905" s="44"/>
      <c r="R2905" s="1"/>
      <c r="S2905"/>
      <c r="T2905"/>
    </row>
    <row r="2906" spans="1:20" ht="14.4" x14ac:dyDescent="0.3">
      <c r="A2906"/>
      <c r="B2906" s="1"/>
      <c r="C2906"/>
      <c r="D2906"/>
      <c r="E2906"/>
      <c r="F2906"/>
      <c r="G2906" s="45"/>
      <c r="H2906" s="196"/>
      <c r="I2906" s="196"/>
      <c r="J2906" s="196"/>
      <c r="K2906" s="196"/>
      <c r="L2906"/>
      <c r="M2906" s="44"/>
      <c r="N2906" s="1"/>
      <c r="O2906"/>
      <c r="P2906"/>
      <c r="Q2906" s="44"/>
      <c r="R2906" s="1"/>
      <c r="S2906"/>
      <c r="T2906"/>
    </row>
    <row r="2907" spans="1:20" ht="14.4" x14ac:dyDescent="0.3">
      <c r="A2907"/>
      <c r="B2907" s="1"/>
      <c r="C2907"/>
      <c r="D2907"/>
      <c r="E2907"/>
      <c r="F2907"/>
      <c r="G2907" s="45"/>
      <c r="H2907" s="196"/>
      <c r="I2907" s="196"/>
      <c r="J2907" s="196"/>
      <c r="K2907" s="196"/>
      <c r="L2907"/>
      <c r="M2907" s="44"/>
      <c r="N2907" s="1"/>
      <c r="O2907"/>
      <c r="P2907"/>
      <c r="Q2907" s="44"/>
      <c r="R2907" s="1"/>
      <c r="S2907"/>
      <c r="T2907"/>
    </row>
    <row r="2908" spans="1:20" ht="14.4" x14ac:dyDescent="0.3">
      <c r="A2908"/>
      <c r="B2908" s="1"/>
      <c r="C2908"/>
      <c r="D2908"/>
      <c r="E2908"/>
      <c r="F2908"/>
      <c r="G2908" s="45"/>
      <c r="H2908" s="196"/>
      <c r="I2908" s="196"/>
      <c r="J2908" s="196"/>
      <c r="K2908" s="196"/>
      <c r="L2908"/>
      <c r="M2908" s="44"/>
      <c r="N2908" s="1"/>
      <c r="O2908"/>
      <c r="P2908"/>
      <c r="Q2908" s="44"/>
      <c r="R2908" s="1"/>
      <c r="S2908"/>
      <c r="T2908"/>
    </row>
    <row r="2909" spans="1:20" ht="14.4" x14ac:dyDescent="0.3">
      <c r="A2909"/>
      <c r="B2909" s="1"/>
      <c r="C2909"/>
      <c r="D2909"/>
      <c r="E2909"/>
      <c r="F2909"/>
      <c r="G2909" s="45"/>
      <c r="H2909" s="196"/>
      <c r="I2909" s="196"/>
      <c r="J2909" s="196"/>
      <c r="K2909" s="196"/>
      <c r="L2909"/>
      <c r="M2909" s="44"/>
      <c r="N2909" s="1"/>
      <c r="O2909"/>
      <c r="P2909"/>
      <c r="Q2909" s="44"/>
      <c r="R2909" s="1"/>
      <c r="S2909"/>
      <c r="T2909"/>
    </row>
    <row r="2910" spans="1:20" ht="14.4" x14ac:dyDescent="0.3">
      <c r="A2910"/>
      <c r="B2910" s="1"/>
      <c r="C2910"/>
      <c r="D2910"/>
      <c r="E2910"/>
      <c r="F2910"/>
      <c r="G2910" s="45"/>
      <c r="H2910" s="196"/>
      <c r="I2910" s="196"/>
      <c r="J2910" s="196"/>
      <c r="K2910" s="196"/>
      <c r="L2910"/>
      <c r="M2910" s="44"/>
      <c r="N2910" s="1"/>
      <c r="O2910"/>
      <c r="P2910"/>
      <c r="Q2910" s="44"/>
      <c r="R2910" s="1"/>
      <c r="S2910"/>
      <c r="T2910"/>
    </row>
    <row r="2911" spans="1:20" ht="14.4" x14ac:dyDescent="0.3">
      <c r="A2911"/>
      <c r="B2911" s="1"/>
      <c r="C2911"/>
      <c r="D2911"/>
      <c r="E2911"/>
      <c r="F2911"/>
      <c r="G2911" s="45"/>
      <c r="H2911" s="196"/>
      <c r="I2911" s="196"/>
      <c r="J2911" s="196"/>
      <c r="K2911" s="196"/>
      <c r="L2911"/>
      <c r="M2911" s="44"/>
      <c r="N2911" s="1"/>
      <c r="O2911"/>
      <c r="P2911"/>
      <c r="Q2911" s="44"/>
      <c r="R2911" s="1"/>
      <c r="S2911"/>
      <c r="T2911"/>
    </row>
    <row r="2912" spans="1:20" ht="14.4" x14ac:dyDescent="0.3">
      <c r="A2912"/>
      <c r="B2912" s="1"/>
      <c r="C2912"/>
      <c r="D2912"/>
      <c r="E2912"/>
      <c r="F2912"/>
      <c r="G2912" s="45"/>
      <c r="H2912" s="196"/>
      <c r="I2912" s="196"/>
      <c r="J2912" s="196"/>
      <c r="K2912" s="196"/>
      <c r="L2912"/>
      <c r="M2912" s="44"/>
      <c r="N2912" s="1"/>
      <c r="O2912"/>
      <c r="P2912"/>
      <c r="Q2912" s="44"/>
      <c r="R2912" s="1"/>
      <c r="S2912"/>
      <c r="T2912"/>
    </row>
    <row r="2913" spans="1:20" ht="14.4" x14ac:dyDescent="0.3">
      <c r="A2913"/>
      <c r="B2913" s="1"/>
      <c r="C2913"/>
      <c r="D2913"/>
      <c r="E2913"/>
      <c r="F2913"/>
      <c r="G2913" s="45"/>
      <c r="H2913" s="196"/>
      <c r="I2913" s="196"/>
      <c r="J2913" s="196"/>
      <c r="K2913" s="196"/>
      <c r="L2913"/>
      <c r="M2913" s="44"/>
      <c r="N2913" s="1"/>
      <c r="O2913"/>
      <c r="P2913"/>
      <c r="Q2913" s="44"/>
      <c r="R2913" s="1"/>
      <c r="S2913"/>
      <c r="T2913"/>
    </row>
    <row r="2914" spans="1:20" ht="14.4" x14ac:dyDescent="0.3">
      <c r="A2914"/>
      <c r="B2914" s="1"/>
      <c r="C2914"/>
      <c r="D2914"/>
      <c r="E2914"/>
      <c r="F2914"/>
      <c r="G2914" s="45"/>
      <c r="H2914" s="196"/>
      <c r="I2914" s="196"/>
      <c r="J2914" s="196"/>
      <c r="K2914" s="196"/>
      <c r="L2914"/>
      <c r="M2914" s="44"/>
      <c r="N2914" s="1"/>
      <c r="O2914"/>
      <c r="P2914"/>
      <c r="Q2914" s="44"/>
      <c r="R2914" s="1"/>
      <c r="S2914"/>
      <c r="T2914"/>
    </row>
    <row r="2915" spans="1:20" ht="14.4" x14ac:dyDescent="0.3">
      <c r="A2915"/>
      <c r="B2915" s="1"/>
      <c r="C2915"/>
      <c r="D2915"/>
      <c r="E2915"/>
      <c r="F2915"/>
      <c r="G2915" s="45"/>
      <c r="H2915" s="196"/>
      <c r="I2915" s="196"/>
      <c r="J2915" s="196"/>
      <c r="K2915" s="196"/>
      <c r="L2915"/>
      <c r="M2915" s="44"/>
      <c r="N2915" s="1"/>
      <c r="O2915"/>
      <c r="P2915"/>
      <c r="Q2915" s="44"/>
      <c r="R2915" s="1"/>
      <c r="S2915"/>
      <c r="T2915"/>
    </row>
    <row r="2916" spans="1:20" ht="14.4" x14ac:dyDescent="0.3">
      <c r="A2916"/>
      <c r="B2916" s="1"/>
      <c r="C2916"/>
      <c r="D2916"/>
      <c r="E2916"/>
      <c r="F2916"/>
      <c r="G2916" s="45"/>
      <c r="H2916" s="196"/>
      <c r="I2916" s="196"/>
      <c r="J2916" s="196"/>
      <c r="K2916" s="196"/>
      <c r="L2916"/>
      <c r="M2916" s="44"/>
      <c r="N2916" s="1"/>
      <c r="O2916"/>
      <c r="P2916"/>
      <c r="Q2916" s="44"/>
      <c r="R2916" s="1"/>
      <c r="S2916"/>
      <c r="T2916"/>
    </row>
    <row r="2917" spans="1:20" ht="14.4" x14ac:dyDescent="0.3">
      <c r="A2917"/>
      <c r="B2917" s="1"/>
      <c r="C2917"/>
      <c r="D2917"/>
      <c r="E2917"/>
      <c r="F2917"/>
      <c r="G2917" s="45"/>
      <c r="H2917" s="196"/>
      <c r="I2917" s="196"/>
      <c r="J2917" s="196"/>
      <c r="K2917" s="196"/>
      <c r="L2917"/>
      <c r="M2917" s="44"/>
      <c r="N2917" s="1"/>
      <c r="O2917"/>
      <c r="P2917"/>
      <c r="Q2917" s="44"/>
      <c r="R2917" s="1"/>
      <c r="S2917"/>
      <c r="T2917"/>
    </row>
    <row r="2918" spans="1:20" ht="14.4" x14ac:dyDescent="0.3">
      <c r="A2918"/>
      <c r="B2918" s="1"/>
      <c r="C2918"/>
      <c r="D2918"/>
      <c r="E2918"/>
      <c r="F2918"/>
      <c r="G2918" s="45"/>
      <c r="H2918" s="196"/>
      <c r="I2918" s="196"/>
      <c r="J2918" s="196"/>
      <c r="K2918" s="196"/>
      <c r="L2918"/>
      <c r="M2918" s="44"/>
      <c r="N2918" s="1"/>
      <c r="O2918"/>
      <c r="P2918"/>
      <c r="Q2918" s="44"/>
      <c r="R2918" s="1"/>
      <c r="S2918"/>
      <c r="T2918"/>
    </row>
    <row r="2919" spans="1:20" ht="14.4" x14ac:dyDescent="0.3">
      <c r="A2919"/>
      <c r="B2919" s="1"/>
      <c r="C2919"/>
      <c r="D2919"/>
      <c r="E2919"/>
      <c r="F2919"/>
      <c r="G2919" s="45"/>
      <c r="H2919" s="196"/>
      <c r="I2919" s="196"/>
      <c r="J2919" s="196"/>
      <c r="K2919" s="196"/>
      <c r="L2919"/>
      <c r="M2919" s="44"/>
      <c r="N2919" s="1"/>
      <c r="O2919"/>
      <c r="P2919"/>
      <c r="Q2919" s="44"/>
      <c r="R2919" s="1"/>
      <c r="S2919"/>
      <c r="T2919"/>
    </row>
    <row r="2920" spans="1:20" ht="14.4" x14ac:dyDescent="0.3">
      <c r="A2920"/>
      <c r="B2920" s="1"/>
      <c r="C2920"/>
      <c r="D2920"/>
      <c r="E2920"/>
      <c r="F2920"/>
      <c r="G2920" s="45"/>
      <c r="H2920" s="196"/>
      <c r="I2920" s="196"/>
      <c r="J2920" s="196"/>
      <c r="K2920" s="196"/>
      <c r="L2920"/>
      <c r="M2920" s="44"/>
      <c r="N2920" s="1"/>
      <c r="O2920"/>
      <c r="P2920"/>
      <c r="Q2920" s="44"/>
      <c r="R2920" s="1"/>
      <c r="S2920"/>
      <c r="T2920"/>
    </row>
    <row r="2921" spans="1:20" ht="14.4" x14ac:dyDescent="0.3">
      <c r="A2921"/>
      <c r="B2921" s="1"/>
      <c r="C2921"/>
      <c r="D2921"/>
      <c r="E2921"/>
      <c r="F2921"/>
      <c r="G2921" s="45"/>
      <c r="H2921" s="196"/>
      <c r="I2921" s="196"/>
      <c r="J2921" s="196"/>
      <c r="K2921" s="196"/>
      <c r="L2921"/>
      <c r="M2921" s="44"/>
      <c r="N2921" s="1"/>
      <c r="O2921"/>
      <c r="P2921"/>
      <c r="Q2921" s="44"/>
      <c r="R2921" s="1"/>
      <c r="S2921"/>
      <c r="T2921"/>
    </row>
    <row r="2922" spans="1:20" ht="14.4" x14ac:dyDescent="0.3">
      <c r="A2922"/>
      <c r="B2922" s="1"/>
      <c r="C2922"/>
      <c r="D2922"/>
      <c r="E2922"/>
      <c r="F2922"/>
      <c r="G2922" s="45"/>
      <c r="H2922" s="196"/>
      <c r="I2922" s="196"/>
      <c r="J2922" s="196"/>
      <c r="K2922" s="196"/>
      <c r="L2922"/>
      <c r="M2922" s="44"/>
      <c r="N2922" s="1"/>
      <c r="O2922"/>
      <c r="P2922"/>
      <c r="Q2922" s="44"/>
      <c r="R2922" s="1"/>
      <c r="S2922"/>
      <c r="T2922"/>
    </row>
    <row r="2923" spans="1:20" ht="14.4" x14ac:dyDescent="0.3">
      <c r="A2923"/>
      <c r="B2923" s="1"/>
      <c r="C2923"/>
      <c r="D2923"/>
      <c r="E2923"/>
      <c r="F2923"/>
      <c r="G2923" s="45"/>
      <c r="H2923" s="196"/>
      <c r="I2923" s="196"/>
      <c r="J2923" s="196"/>
      <c r="K2923" s="196"/>
      <c r="L2923"/>
      <c r="M2923" s="44"/>
      <c r="N2923" s="1"/>
      <c r="O2923"/>
      <c r="P2923"/>
      <c r="Q2923" s="44"/>
      <c r="R2923" s="1"/>
      <c r="S2923"/>
      <c r="T2923"/>
    </row>
    <row r="2924" spans="1:20" ht="14.4" x14ac:dyDescent="0.3">
      <c r="A2924"/>
      <c r="B2924" s="1"/>
      <c r="C2924"/>
      <c r="D2924"/>
      <c r="E2924"/>
      <c r="F2924"/>
      <c r="G2924" s="45"/>
      <c r="H2924" s="196"/>
      <c r="I2924" s="196"/>
      <c r="J2924" s="196"/>
      <c r="K2924" s="196"/>
      <c r="L2924"/>
      <c r="M2924" s="44"/>
      <c r="N2924" s="1"/>
      <c r="O2924"/>
      <c r="P2924"/>
      <c r="Q2924" s="44"/>
      <c r="R2924" s="1"/>
      <c r="S2924"/>
      <c r="T2924"/>
    </row>
    <row r="2925" spans="1:20" ht="14.4" x14ac:dyDescent="0.3">
      <c r="A2925"/>
      <c r="B2925" s="1"/>
      <c r="C2925"/>
      <c r="D2925"/>
      <c r="E2925"/>
      <c r="F2925"/>
      <c r="G2925" s="45"/>
      <c r="H2925" s="196"/>
      <c r="I2925" s="196"/>
      <c r="J2925" s="196"/>
      <c r="K2925" s="196"/>
      <c r="L2925"/>
      <c r="M2925" s="44"/>
      <c r="N2925" s="1"/>
      <c r="O2925"/>
      <c r="P2925"/>
      <c r="Q2925" s="44"/>
      <c r="R2925" s="1"/>
      <c r="S2925"/>
      <c r="T2925"/>
    </row>
    <row r="2926" spans="1:20" ht="14.4" x14ac:dyDescent="0.3">
      <c r="A2926"/>
      <c r="B2926" s="1"/>
      <c r="C2926"/>
      <c r="D2926"/>
      <c r="E2926"/>
      <c r="F2926"/>
      <c r="G2926" s="45"/>
      <c r="H2926" s="196"/>
      <c r="I2926" s="196"/>
      <c r="J2926" s="196"/>
      <c r="K2926" s="196"/>
      <c r="L2926"/>
      <c r="M2926" s="44"/>
      <c r="N2926" s="1"/>
      <c r="O2926"/>
      <c r="P2926"/>
      <c r="Q2926" s="44"/>
      <c r="R2926" s="1"/>
      <c r="S2926"/>
      <c r="T2926"/>
    </row>
    <row r="2927" spans="1:20" ht="14.4" x14ac:dyDescent="0.3">
      <c r="A2927"/>
      <c r="B2927" s="1"/>
      <c r="C2927"/>
      <c r="D2927"/>
      <c r="E2927"/>
      <c r="F2927"/>
      <c r="G2927" s="45"/>
      <c r="H2927" s="196"/>
      <c r="I2927" s="196"/>
      <c r="J2927" s="196"/>
      <c r="K2927" s="196"/>
      <c r="L2927"/>
      <c r="M2927" s="44"/>
      <c r="N2927" s="1"/>
      <c r="O2927"/>
      <c r="P2927"/>
      <c r="Q2927" s="44"/>
      <c r="R2927" s="1"/>
      <c r="S2927"/>
      <c r="T2927"/>
    </row>
    <row r="2928" spans="1:20" ht="14.4" x14ac:dyDescent="0.3">
      <c r="A2928"/>
      <c r="B2928" s="1"/>
      <c r="C2928"/>
      <c r="D2928"/>
      <c r="E2928"/>
      <c r="F2928"/>
      <c r="G2928" s="45"/>
      <c r="H2928" s="196"/>
      <c r="I2928" s="196"/>
      <c r="J2928" s="196"/>
      <c r="K2928" s="196"/>
      <c r="L2928"/>
      <c r="M2928" s="44"/>
      <c r="N2928" s="1"/>
      <c r="O2928"/>
      <c r="P2928"/>
      <c r="Q2928" s="44"/>
      <c r="R2928" s="1"/>
      <c r="S2928"/>
      <c r="T2928"/>
    </row>
    <row r="2929" spans="1:20" ht="14.4" x14ac:dyDescent="0.3">
      <c r="A2929"/>
      <c r="B2929" s="1"/>
      <c r="C2929"/>
      <c r="D2929"/>
      <c r="E2929"/>
      <c r="F2929"/>
      <c r="G2929" s="45"/>
      <c r="H2929" s="196"/>
      <c r="I2929" s="196"/>
      <c r="J2929" s="196"/>
      <c r="K2929" s="196"/>
      <c r="L2929"/>
      <c r="M2929" s="44"/>
      <c r="N2929" s="1"/>
      <c r="O2929"/>
      <c r="P2929"/>
      <c r="Q2929" s="44"/>
      <c r="R2929" s="1"/>
      <c r="S2929"/>
      <c r="T2929"/>
    </row>
    <row r="2930" spans="1:20" ht="14.4" x14ac:dyDescent="0.3">
      <c r="A2930"/>
      <c r="B2930" s="1"/>
      <c r="C2930"/>
      <c r="D2930"/>
      <c r="E2930"/>
      <c r="F2930"/>
      <c r="G2930" s="45"/>
      <c r="H2930" s="196"/>
      <c r="I2930" s="196"/>
      <c r="J2930" s="196"/>
      <c r="K2930" s="196"/>
      <c r="L2930"/>
      <c r="M2930" s="44"/>
      <c r="N2930" s="1"/>
      <c r="O2930"/>
      <c r="P2930"/>
      <c r="Q2930" s="44"/>
      <c r="R2930" s="1"/>
      <c r="S2930"/>
      <c r="T2930"/>
    </row>
    <row r="2931" spans="1:20" ht="14.4" x14ac:dyDescent="0.3">
      <c r="A2931"/>
      <c r="B2931" s="1"/>
      <c r="C2931"/>
      <c r="D2931"/>
      <c r="E2931"/>
      <c r="F2931"/>
      <c r="G2931" s="45"/>
      <c r="H2931" s="196"/>
      <c r="I2931" s="196"/>
      <c r="J2931" s="196"/>
      <c r="K2931" s="196"/>
      <c r="L2931"/>
      <c r="M2931" s="44"/>
      <c r="N2931" s="1"/>
      <c r="O2931"/>
      <c r="P2931"/>
      <c r="Q2931" s="44"/>
      <c r="R2931" s="1"/>
      <c r="S2931"/>
      <c r="T2931"/>
    </row>
    <row r="2932" spans="1:20" ht="14.4" x14ac:dyDescent="0.3">
      <c r="A2932"/>
      <c r="B2932" s="1"/>
      <c r="C2932"/>
      <c r="D2932"/>
      <c r="E2932"/>
      <c r="F2932"/>
      <c r="G2932" s="45"/>
      <c r="H2932" s="196"/>
      <c r="I2932" s="196"/>
      <c r="J2932" s="196"/>
      <c r="K2932" s="196"/>
      <c r="L2932"/>
      <c r="M2932" s="44"/>
      <c r="N2932" s="1"/>
      <c r="O2932"/>
      <c r="P2932"/>
      <c r="Q2932" s="44"/>
      <c r="R2932" s="1"/>
      <c r="S2932"/>
      <c r="T2932"/>
    </row>
    <row r="2933" spans="1:20" ht="14.4" x14ac:dyDescent="0.3">
      <c r="A2933"/>
      <c r="B2933" s="1"/>
      <c r="C2933"/>
      <c r="D2933"/>
      <c r="E2933"/>
      <c r="F2933"/>
      <c r="G2933" s="45"/>
      <c r="H2933" s="196"/>
      <c r="I2933" s="196"/>
      <c r="J2933" s="196"/>
      <c r="K2933" s="196"/>
      <c r="L2933"/>
      <c r="M2933" s="44"/>
      <c r="N2933" s="1"/>
      <c r="O2933"/>
      <c r="P2933"/>
      <c r="Q2933" s="44"/>
      <c r="R2933" s="1"/>
      <c r="S2933"/>
      <c r="T2933"/>
    </row>
    <row r="2934" spans="1:20" ht="14.4" x14ac:dyDescent="0.3">
      <c r="A2934"/>
      <c r="B2934" s="1"/>
      <c r="C2934"/>
      <c r="D2934"/>
      <c r="E2934"/>
      <c r="F2934"/>
      <c r="G2934" s="45"/>
      <c r="H2934" s="196"/>
      <c r="I2934" s="196"/>
      <c r="J2934" s="196"/>
      <c r="K2934" s="196"/>
      <c r="L2934"/>
      <c r="M2934" s="44"/>
      <c r="N2934" s="1"/>
      <c r="O2934"/>
      <c r="P2934"/>
      <c r="Q2934" s="44"/>
      <c r="R2934" s="1"/>
      <c r="S2934"/>
      <c r="T2934"/>
    </row>
    <row r="2935" spans="1:20" ht="14.4" x14ac:dyDescent="0.3">
      <c r="A2935"/>
      <c r="B2935" s="1"/>
      <c r="C2935"/>
      <c r="D2935"/>
      <c r="E2935"/>
      <c r="F2935"/>
      <c r="G2935" s="45"/>
      <c r="H2935" s="196"/>
      <c r="I2935" s="196"/>
      <c r="J2935" s="196"/>
      <c r="K2935" s="196"/>
      <c r="L2935"/>
      <c r="M2935" s="44"/>
      <c r="N2935" s="1"/>
      <c r="O2935"/>
      <c r="P2935"/>
      <c r="Q2935" s="44"/>
      <c r="R2935" s="1"/>
      <c r="S2935"/>
      <c r="T2935"/>
    </row>
    <row r="2936" spans="1:20" ht="14.4" x14ac:dyDescent="0.3">
      <c r="A2936"/>
      <c r="B2936" s="1"/>
      <c r="C2936"/>
      <c r="D2936"/>
      <c r="E2936"/>
      <c r="F2936"/>
      <c r="G2936" s="45"/>
      <c r="H2936" s="196"/>
      <c r="I2936" s="196"/>
      <c r="J2936" s="196"/>
      <c r="K2936" s="196"/>
      <c r="L2936"/>
      <c r="M2936" s="44"/>
      <c r="N2936" s="1"/>
      <c r="O2936"/>
      <c r="P2936"/>
      <c r="Q2936" s="44"/>
      <c r="R2936" s="1"/>
      <c r="S2936"/>
      <c r="T2936"/>
    </row>
    <row r="2937" spans="1:20" ht="14.4" x14ac:dyDescent="0.3">
      <c r="A2937"/>
      <c r="B2937" s="1"/>
      <c r="C2937"/>
      <c r="D2937"/>
      <c r="E2937"/>
      <c r="F2937"/>
      <c r="G2937" s="45"/>
      <c r="H2937" s="196"/>
      <c r="I2937" s="196"/>
      <c r="J2937" s="196"/>
      <c r="K2937" s="196"/>
      <c r="L2937"/>
      <c r="M2937" s="44"/>
      <c r="N2937" s="1"/>
      <c r="O2937"/>
      <c r="P2937"/>
      <c r="Q2937" s="44"/>
      <c r="R2937" s="1"/>
      <c r="S2937"/>
      <c r="T2937"/>
    </row>
    <row r="2938" spans="1:20" ht="14.4" x14ac:dyDescent="0.3">
      <c r="A2938"/>
      <c r="B2938" s="1"/>
      <c r="C2938"/>
      <c r="D2938"/>
      <c r="E2938"/>
      <c r="F2938"/>
      <c r="G2938" s="45"/>
      <c r="H2938" s="196"/>
      <c r="I2938" s="196"/>
      <c r="J2938" s="196"/>
      <c r="K2938" s="196"/>
      <c r="L2938"/>
      <c r="M2938" s="44"/>
      <c r="N2938" s="1"/>
      <c r="O2938"/>
      <c r="P2938"/>
      <c r="Q2938" s="44"/>
      <c r="R2938" s="1"/>
      <c r="S2938"/>
      <c r="T2938"/>
    </row>
    <row r="2939" spans="1:20" ht="14.4" x14ac:dyDescent="0.3">
      <c r="A2939"/>
      <c r="B2939" s="1"/>
      <c r="C2939"/>
      <c r="D2939"/>
      <c r="E2939"/>
      <c r="F2939"/>
      <c r="G2939" s="45"/>
      <c r="H2939" s="196"/>
      <c r="I2939" s="196"/>
      <c r="J2939" s="196"/>
      <c r="K2939" s="196"/>
      <c r="L2939"/>
      <c r="M2939" s="44"/>
      <c r="N2939" s="1"/>
      <c r="O2939"/>
      <c r="P2939"/>
      <c r="Q2939" s="44"/>
      <c r="R2939" s="1"/>
      <c r="S2939"/>
      <c r="T2939"/>
    </row>
    <row r="2940" spans="1:20" ht="14.4" x14ac:dyDescent="0.3">
      <c r="A2940"/>
      <c r="B2940" s="1"/>
      <c r="C2940"/>
      <c r="D2940"/>
      <c r="E2940"/>
      <c r="F2940"/>
      <c r="G2940" s="45"/>
      <c r="H2940" s="196"/>
      <c r="I2940" s="196"/>
      <c r="J2940" s="196"/>
      <c r="K2940" s="196"/>
      <c r="L2940"/>
      <c r="M2940" s="44"/>
      <c r="N2940" s="1"/>
      <c r="O2940"/>
      <c r="P2940"/>
      <c r="Q2940" s="44"/>
      <c r="R2940" s="1"/>
      <c r="S2940"/>
      <c r="T2940"/>
    </row>
    <row r="2941" spans="1:20" ht="14.4" x14ac:dyDescent="0.3">
      <c r="A2941"/>
      <c r="B2941" s="1"/>
      <c r="C2941"/>
      <c r="D2941"/>
      <c r="E2941"/>
      <c r="F2941"/>
      <c r="G2941" s="45"/>
      <c r="H2941" s="196"/>
      <c r="I2941" s="196"/>
      <c r="J2941" s="196"/>
      <c r="K2941" s="196"/>
      <c r="L2941"/>
      <c r="M2941" s="44"/>
      <c r="N2941" s="1"/>
      <c r="O2941"/>
      <c r="P2941"/>
      <c r="Q2941" s="44"/>
      <c r="R2941" s="1"/>
      <c r="S2941"/>
      <c r="T2941"/>
    </row>
    <row r="2942" spans="1:20" ht="14.4" x14ac:dyDescent="0.3">
      <c r="A2942"/>
      <c r="B2942" s="1"/>
      <c r="C2942"/>
      <c r="D2942"/>
      <c r="E2942"/>
      <c r="F2942"/>
      <c r="G2942" s="45"/>
      <c r="H2942" s="196"/>
      <c r="I2942" s="196"/>
      <c r="J2942" s="196"/>
      <c r="K2942" s="196"/>
      <c r="L2942"/>
      <c r="M2942" s="44"/>
      <c r="N2942" s="1"/>
      <c r="O2942"/>
      <c r="P2942"/>
      <c r="Q2942" s="44"/>
      <c r="R2942" s="1"/>
      <c r="S2942"/>
      <c r="T2942"/>
    </row>
    <row r="2943" spans="1:20" ht="14.4" x14ac:dyDescent="0.3">
      <c r="A2943"/>
      <c r="B2943" s="1"/>
      <c r="C2943"/>
      <c r="D2943"/>
      <c r="E2943"/>
      <c r="F2943"/>
      <c r="G2943" s="45"/>
      <c r="H2943" s="196"/>
      <c r="I2943" s="196"/>
      <c r="J2943" s="196"/>
      <c r="K2943" s="196"/>
      <c r="L2943"/>
      <c r="M2943" s="44"/>
      <c r="N2943" s="1"/>
      <c r="O2943"/>
      <c r="P2943"/>
      <c r="Q2943" s="44"/>
      <c r="R2943" s="1"/>
      <c r="S2943"/>
      <c r="T2943"/>
    </row>
    <row r="2944" spans="1:20" ht="14.4" x14ac:dyDescent="0.3">
      <c r="A2944"/>
      <c r="B2944" s="1"/>
      <c r="C2944"/>
      <c r="D2944"/>
      <c r="E2944"/>
      <c r="F2944"/>
      <c r="G2944" s="45"/>
      <c r="H2944" s="196"/>
      <c r="I2944" s="196"/>
      <c r="J2944" s="196"/>
      <c r="K2944" s="196"/>
      <c r="L2944"/>
      <c r="M2944" s="44"/>
      <c r="N2944" s="1"/>
      <c r="O2944"/>
      <c r="P2944"/>
      <c r="Q2944" s="44"/>
      <c r="R2944" s="1"/>
      <c r="S2944"/>
      <c r="T2944"/>
    </row>
    <row r="2945" spans="1:20" ht="14.4" x14ac:dyDescent="0.3">
      <c r="A2945"/>
      <c r="B2945" s="1"/>
      <c r="C2945"/>
      <c r="D2945"/>
      <c r="E2945"/>
      <c r="F2945"/>
      <c r="G2945" s="45"/>
      <c r="H2945" s="196"/>
      <c r="I2945" s="196"/>
      <c r="J2945" s="196"/>
      <c r="K2945" s="196"/>
      <c r="L2945"/>
      <c r="M2945" s="44"/>
      <c r="N2945" s="1"/>
      <c r="O2945"/>
      <c r="P2945"/>
      <c r="Q2945" s="44"/>
      <c r="R2945" s="1"/>
      <c r="S2945"/>
      <c r="T2945"/>
    </row>
    <row r="2946" spans="1:20" ht="14.4" x14ac:dyDescent="0.3">
      <c r="A2946"/>
      <c r="B2946" s="1"/>
      <c r="C2946"/>
      <c r="D2946"/>
      <c r="E2946"/>
      <c r="F2946"/>
      <c r="G2946" s="45"/>
      <c r="H2946" s="196"/>
      <c r="I2946" s="196"/>
      <c r="J2946" s="196"/>
      <c r="K2946" s="196"/>
      <c r="L2946"/>
      <c r="M2946" s="44"/>
      <c r="N2946" s="1"/>
      <c r="O2946"/>
      <c r="P2946"/>
      <c r="Q2946" s="44"/>
      <c r="R2946" s="1"/>
      <c r="S2946"/>
      <c r="T2946"/>
    </row>
    <row r="2947" spans="1:20" ht="14.4" x14ac:dyDescent="0.3">
      <c r="A2947"/>
      <c r="B2947" s="1"/>
      <c r="C2947"/>
      <c r="D2947"/>
      <c r="E2947"/>
      <c r="F2947"/>
      <c r="G2947" s="45"/>
      <c r="H2947" s="196"/>
      <c r="I2947" s="196"/>
      <c r="J2947" s="196"/>
      <c r="K2947" s="196"/>
      <c r="L2947"/>
      <c r="M2947" s="44"/>
      <c r="N2947" s="1"/>
      <c r="O2947"/>
      <c r="P2947"/>
      <c r="Q2947" s="44"/>
      <c r="R2947" s="1"/>
      <c r="S2947"/>
      <c r="T2947"/>
    </row>
    <row r="2948" spans="1:20" ht="14.4" x14ac:dyDescent="0.3">
      <c r="A2948"/>
      <c r="B2948" s="1"/>
      <c r="C2948"/>
      <c r="D2948"/>
      <c r="E2948"/>
      <c r="F2948"/>
      <c r="G2948" s="45"/>
      <c r="H2948" s="196"/>
      <c r="I2948" s="196"/>
      <c r="J2948" s="196"/>
      <c r="K2948" s="196"/>
      <c r="L2948"/>
      <c r="M2948" s="44"/>
      <c r="N2948" s="1"/>
      <c r="O2948"/>
      <c r="P2948"/>
      <c r="Q2948" s="44"/>
      <c r="R2948" s="1"/>
      <c r="S2948"/>
      <c r="T2948"/>
    </row>
    <row r="2949" spans="1:20" ht="14.4" x14ac:dyDescent="0.3">
      <c r="A2949"/>
      <c r="B2949" s="1"/>
      <c r="C2949"/>
      <c r="D2949"/>
      <c r="E2949"/>
      <c r="F2949"/>
      <c r="G2949" s="45"/>
      <c r="H2949" s="196"/>
      <c r="I2949" s="196"/>
      <c r="J2949" s="196"/>
      <c r="K2949" s="196"/>
      <c r="L2949"/>
      <c r="M2949" s="44"/>
      <c r="N2949" s="1"/>
      <c r="O2949"/>
      <c r="P2949"/>
      <c r="Q2949" s="44"/>
      <c r="R2949" s="1"/>
      <c r="S2949"/>
      <c r="T2949"/>
    </row>
    <row r="2950" spans="1:20" ht="14.4" x14ac:dyDescent="0.3">
      <c r="A2950"/>
      <c r="B2950" s="1"/>
      <c r="C2950"/>
      <c r="D2950"/>
      <c r="E2950"/>
      <c r="F2950"/>
      <c r="G2950" s="45"/>
      <c r="H2950" s="196"/>
      <c r="I2950" s="196"/>
      <c r="J2950" s="196"/>
      <c r="K2950" s="196"/>
      <c r="L2950"/>
      <c r="M2950" s="44"/>
      <c r="N2950" s="1"/>
      <c r="O2950"/>
      <c r="P2950"/>
      <c r="Q2950" s="44"/>
      <c r="R2950" s="1"/>
      <c r="S2950"/>
      <c r="T2950"/>
    </row>
    <row r="2951" spans="1:20" ht="14.4" x14ac:dyDescent="0.3">
      <c r="A2951"/>
      <c r="B2951" s="1"/>
      <c r="C2951"/>
      <c r="D2951"/>
      <c r="E2951"/>
      <c r="F2951"/>
      <c r="G2951" s="45"/>
      <c r="H2951" s="196"/>
      <c r="I2951" s="196"/>
      <c r="J2951" s="196"/>
      <c r="K2951" s="196"/>
      <c r="L2951"/>
      <c r="M2951" s="44"/>
      <c r="N2951" s="1"/>
      <c r="O2951"/>
      <c r="P2951"/>
      <c r="Q2951" s="44"/>
      <c r="R2951" s="1"/>
      <c r="S2951"/>
      <c r="T2951"/>
    </row>
    <row r="2952" spans="1:20" ht="14.4" x14ac:dyDescent="0.3">
      <c r="A2952"/>
      <c r="B2952" s="1"/>
      <c r="C2952"/>
      <c r="D2952"/>
      <c r="E2952"/>
      <c r="F2952"/>
      <c r="G2952" s="45"/>
      <c r="H2952" s="196"/>
      <c r="I2952" s="196"/>
      <c r="J2952" s="196"/>
      <c r="K2952" s="196"/>
      <c r="L2952"/>
      <c r="M2952" s="44"/>
      <c r="N2952" s="1"/>
      <c r="O2952"/>
      <c r="P2952"/>
      <c r="Q2952" s="44"/>
      <c r="R2952" s="1"/>
      <c r="S2952"/>
      <c r="T2952"/>
    </row>
    <row r="2953" spans="1:20" ht="14.4" x14ac:dyDescent="0.3">
      <c r="A2953"/>
      <c r="B2953" s="1"/>
      <c r="C2953"/>
      <c r="D2953"/>
      <c r="E2953"/>
      <c r="F2953"/>
      <c r="G2953" s="45"/>
      <c r="H2953" s="196"/>
      <c r="I2953" s="196"/>
      <c r="J2953" s="196"/>
      <c r="K2953" s="196"/>
      <c r="L2953"/>
      <c r="M2953" s="44"/>
      <c r="N2953" s="1"/>
      <c r="O2953"/>
      <c r="P2953"/>
      <c r="Q2953" s="44"/>
      <c r="R2953" s="1"/>
      <c r="S2953"/>
      <c r="T2953"/>
    </row>
    <row r="2954" spans="1:20" ht="14.4" x14ac:dyDescent="0.3">
      <c r="A2954"/>
      <c r="B2954" s="1"/>
      <c r="C2954"/>
      <c r="D2954"/>
      <c r="E2954"/>
      <c r="F2954"/>
      <c r="G2954" s="45"/>
      <c r="H2954" s="196"/>
      <c r="I2954" s="196"/>
      <c r="J2954" s="196"/>
      <c r="K2954" s="196"/>
      <c r="L2954"/>
      <c r="M2954" s="44"/>
      <c r="N2954" s="1"/>
      <c r="O2954"/>
      <c r="P2954"/>
      <c r="Q2954" s="44"/>
      <c r="R2954" s="1"/>
      <c r="S2954"/>
      <c r="T2954"/>
    </row>
    <row r="2955" spans="1:20" ht="14.4" x14ac:dyDescent="0.3">
      <c r="A2955"/>
      <c r="B2955" s="1"/>
      <c r="C2955"/>
      <c r="D2955"/>
      <c r="E2955"/>
      <c r="F2955"/>
      <c r="G2955" s="45"/>
      <c r="H2955" s="196"/>
      <c r="I2955" s="196"/>
      <c r="J2955" s="196"/>
      <c r="K2955" s="196"/>
      <c r="L2955"/>
      <c r="M2955" s="44"/>
      <c r="N2955" s="1"/>
      <c r="O2955"/>
      <c r="P2955"/>
      <c r="Q2955" s="44"/>
      <c r="R2955" s="1"/>
      <c r="S2955"/>
      <c r="T2955"/>
    </row>
    <row r="2956" spans="1:20" ht="14.4" x14ac:dyDescent="0.3">
      <c r="A2956"/>
      <c r="B2956" s="1"/>
      <c r="C2956"/>
      <c r="D2956"/>
      <c r="E2956"/>
      <c r="F2956"/>
      <c r="G2956" s="45"/>
      <c r="H2956" s="196"/>
      <c r="I2956" s="196"/>
      <c r="J2956" s="196"/>
      <c r="K2956" s="196"/>
      <c r="L2956"/>
      <c r="M2956" s="44"/>
      <c r="N2956" s="1"/>
      <c r="O2956"/>
      <c r="P2956"/>
      <c r="Q2956" s="44"/>
      <c r="R2956" s="1"/>
      <c r="S2956"/>
      <c r="T2956"/>
    </row>
    <row r="2957" spans="1:20" ht="14.4" x14ac:dyDescent="0.3">
      <c r="A2957"/>
      <c r="B2957" s="1"/>
      <c r="C2957"/>
      <c r="D2957"/>
      <c r="E2957"/>
      <c r="F2957"/>
      <c r="G2957" s="45"/>
      <c r="H2957" s="196"/>
      <c r="I2957" s="196"/>
      <c r="J2957" s="196"/>
      <c r="K2957" s="196"/>
      <c r="L2957"/>
      <c r="M2957" s="44"/>
      <c r="N2957" s="1"/>
      <c r="O2957"/>
      <c r="P2957"/>
      <c r="Q2957" s="44"/>
      <c r="R2957" s="1"/>
      <c r="S2957"/>
      <c r="T2957"/>
    </row>
    <row r="2958" spans="1:20" ht="14.4" x14ac:dyDescent="0.3">
      <c r="A2958"/>
      <c r="B2958" s="1"/>
      <c r="C2958"/>
      <c r="D2958"/>
      <c r="E2958"/>
      <c r="F2958"/>
      <c r="G2958" s="45"/>
      <c r="H2958" s="196"/>
      <c r="I2958" s="196"/>
      <c r="J2958" s="196"/>
      <c r="K2958" s="196"/>
      <c r="L2958"/>
      <c r="M2958" s="44"/>
      <c r="N2958" s="1"/>
      <c r="O2958"/>
      <c r="P2958"/>
      <c r="Q2958" s="44"/>
      <c r="R2958" s="1"/>
      <c r="S2958"/>
      <c r="T2958"/>
    </row>
    <row r="2959" spans="1:20" ht="14.4" x14ac:dyDescent="0.3">
      <c r="A2959"/>
      <c r="B2959" s="1"/>
      <c r="C2959"/>
      <c r="D2959"/>
      <c r="E2959"/>
      <c r="F2959"/>
      <c r="G2959" s="45"/>
      <c r="H2959" s="196"/>
      <c r="I2959" s="196"/>
      <c r="J2959" s="196"/>
      <c r="K2959" s="196"/>
      <c r="L2959"/>
      <c r="M2959" s="44"/>
      <c r="N2959" s="1"/>
      <c r="O2959"/>
      <c r="P2959"/>
      <c r="Q2959" s="44"/>
      <c r="R2959" s="1"/>
      <c r="S2959"/>
      <c r="T2959"/>
    </row>
    <row r="2960" spans="1:20" ht="14.4" x14ac:dyDescent="0.3">
      <c r="A2960"/>
      <c r="B2960" s="1"/>
      <c r="C2960"/>
      <c r="D2960"/>
      <c r="E2960"/>
      <c r="F2960"/>
      <c r="G2960" s="45"/>
      <c r="H2960" s="196"/>
      <c r="I2960" s="196"/>
      <c r="J2960" s="196"/>
      <c r="K2960" s="196"/>
      <c r="L2960"/>
      <c r="M2960" s="44"/>
      <c r="N2960" s="1"/>
      <c r="O2960"/>
      <c r="P2960"/>
      <c r="Q2960" s="44"/>
      <c r="R2960" s="1"/>
      <c r="S2960"/>
      <c r="T2960"/>
    </row>
    <row r="2961" spans="1:20" ht="14.4" x14ac:dyDescent="0.3">
      <c r="A2961"/>
      <c r="B2961" s="1"/>
      <c r="C2961"/>
      <c r="D2961"/>
      <c r="E2961"/>
      <c r="F2961"/>
      <c r="G2961" s="45"/>
      <c r="H2961" s="196"/>
      <c r="I2961" s="196"/>
      <c r="J2961" s="196"/>
      <c r="K2961" s="196"/>
      <c r="L2961"/>
      <c r="M2961" s="44"/>
      <c r="N2961" s="1"/>
      <c r="O2961"/>
      <c r="P2961"/>
      <c r="Q2961" s="44"/>
      <c r="R2961" s="1"/>
      <c r="S2961"/>
      <c r="T2961"/>
    </row>
    <row r="2962" spans="1:20" ht="14.4" x14ac:dyDescent="0.3">
      <c r="A2962"/>
      <c r="B2962" s="1"/>
      <c r="C2962"/>
      <c r="D2962"/>
      <c r="E2962"/>
      <c r="F2962"/>
      <c r="G2962" s="45"/>
      <c r="H2962" s="196"/>
      <c r="I2962" s="196"/>
      <c r="J2962" s="196"/>
      <c r="K2962" s="196"/>
      <c r="L2962"/>
      <c r="M2962" s="44"/>
      <c r="N2962" s="1"/>
      <c r="O2962"/>
      <c r="P2962"/>
      <c r="Q2962" s="44"/>
      <c r="R2962" s="1"/>
      <c r="S2962"/>
      <c r="T2962"/>
    </row>
    <row r="2963" spans="1:20" ht="14.4" x14ac:dyDescent="0.3">
      <c r="A2963"/>
      <c r="B2963" s="1"/>
      <c r="C2963"/>
      <c r="D2963"/>
      <c r="E2963"/>
      <c r="F2963"/>
      <c r="G2963" s="45"/>
      <c r="H2963" s="196"/>
      <c r="I2963" s="196"/>
      <c r="J2963" s="196"/>
      <c r="K2963" s="196"/>
      <c r="L2963"/>
      <c r="M2963" s="44"/>
      <c r="N2963" s="1"/>
      <c r="O2963"/>
      <c r="P2963"/>
      <c r="Q2963" s="44"/>
      <c r="R2963" s="1"/>
      <c r="S2963"/>
      <c r="T2963"/>
    </row>
    <row r="2964" spans="1:20" ht="14.4" x14ac:dyDescent="0.3">
      <c r="A2964"/>
      <c r="B2964" s="1"/>
      <c r="C2964"/>
      <c r="D2964"/>
      <c r="E2964"/>
      <c r="F2964"/>
      <c r="G2964" s="45"/>
      <c r="H2964" s="196"/>
      <c r="I2964" s="196"/>
      <c r="J2964" s="196"/>
      <c r="K2964" s="196"/>
      <c r="L2964"/>
      <c r="M2964" s="44"/>
      <c r="N2964" s="1"/>
      <c r="O2964"/>
      <c r="P2964"/>
      <c r="Q2964" s="44"/>
      <c r="R2964" s="1"/>
      <c r="S2964"/>
      <c r="T2964"/>
    </row>
    <row r="2965" spans="1:20" ht="14.4" x14ac:dyDescent="0.3">
      <c r="A2965"/>
      <c r="B2965" s="1"/>
      <c r="C2965"/>
      <c r="D2965"/>
      <c r="E2965"/>
      <c r="F2965"/>
      <c r="G2965" s="45"/>
      <c r="H2965" s="196"/>
      <c r="I2965" s="196"/>
      <c r="J2965" s="196"/>
      <c r="K2965" s="196"/>
      <c r="L2965"/>
      <c r="M2965" s="44"/>
      <c r="N2965" s="1"/>
      <c r="O2965"/>
      <c r="P2965"/>
      <c r="Q2965" s="44"/>
      <c r="R2965" s="1"/>
      <c r="S2965"/>
      <c r="T2965"/>
    </row>
    <row r="2966" spans="1:20" ht="14.4" x14ac:dyDescent="0.3">
      <c r="A2966"/>
      <c r="B2966" s="1"/>
      <c r="C2966"/>
      <c r="D2966"/>
      <c r="E2966"/>
      <c r="F2966"/>
      <c r="G2966" s="45"/>
      <c r="H2966" s="196"/>
      <c r="I2966" s="196"/>
      <c r="J2966" s="196"/>
      <c r="K2966" s="196"/>
      <c r="L2966"/>
      <c r="M2966" s="44"/>
      <c r="N2966" s="1"/>
      <c r="O2966"/>
      <c r="P2966"/>
      <c r="Q2966" s="44"/>
      <c r="R2966" s="1"/>
      <c r="S2966"/>
      <c r="T2966"/>
    </row>
    <row r="2967" spans="1:20" ht="14.4" x14ac:dyDescent="0.3">
      <c r="A2967"/>
      <c r="B2967" s="1"/>
      <c r="C2967"/>
      <c r="D2967"/>
      <c r="E2967"/>
      <c r="F2967"/>
      <c r="G2967" s="45"/>
      <c r="H2967" s="196"/>
      <c r="I2967" s="196"/>
      <c r="J2967" s="196"/>
      <c r="K2967" s="196"/>
      <c r="L2967"/>
      <c r="M2967" s="44"/>
      <c r="N2967" s="1"/>
      <c r="O2967"/>
      <c r="P2967"/>
      <c r="Q2967" s="44"/>
      <c r="R2967" s="1"/>
      <c r="S2967"/>
      <c r="T2967"/>
    </row>
    <row r="2968" spans="1:20" ht="14.4" x14ac:dyDescent="0.3">
      <c r="A2968"/>
      <c r="B2968" s="1"/>
      <c r="C2968"/>
      <c r="D2968"/>
      <c r="E2968"/>
      <c r="F2968"/>
      <c r="G2968" s="45"/>
      <c r="H2968" s="196"/>
      <c r="I2968" s="196"/>
      <c r="J2968" s="196"/>
      <c r="K2968" s="196"/>
      <c r="L2968"/>
      <c r="M2968" s="44"/>
      <c r="N2968" s="1"/>
      <c r="O2968"/>
      <c r="P2968"/>
      <c r="Q2968" s="44"/>
      <c r="R2968" s="1"/>
      <c r="S2968"/>
      <c r="T2968"/>
    </row>
    <row r="2969" spans="1:20" ht="14.4" x14ac:dyDescent="0.3">
      <c r="A2969"/>
      <c r="B2969" s="1"/>
      <c r="C2969"/>
      <c r="D2969"/>
      <c r="E2969"/>
      <c r="F2969"/>
      <c r="G2969" s="45"/>
      <c r="H2969" s="196"/>
      <c r="I2969" s="196"/>
      <c r="J2969" s="196"/>
      <c r="K2969" s="196"/>
      <c r="L2969"/>
      <c r="M2969" s="44"/>
      <c r="N2969" s="1"/>
      <c r="O2969"/>
      <c r="P2969"/>
      <c r="Q2969" s="44"/>
      <c r="R2969" s="1"/>
      <c r="S2969"/>
      <c r="T2969"/>
    </row>
    <row r="2970" spans="1:20" ht="14.4" x14ac:dyDescent="0.3">
      <c r="A2970"/>
      <c r="B2970" s="1"/>
      <c r="C2970"/>
      <c r="D2970"/>
      <c r="E2970"/>
      <c r="F2970"/>
      <c r="G2970" s="45"/>
      <c r="H2970" s="196"/>
      <c r="I2970" s="196"/>
      <c r="J2970" s="196"/>
      <c r="K2970" s="196"/>
      <c r="L2970"/>
      <c r="M2970" s="44"/>
      <c r="N2970" s="1"/>
      <c r="O2970"/>
      <c r="P2970"/>
      <c r="Q2970" s="44"/>
      <c r="R2970" s="1"/>
      <c r="S2970"/>
      <c r="T2970"/>
    </row>
    <row r="2971" spans="1:20" ht="14.4" x14ac:dyDescent="0.3">
      <c r="A2971"/>
      <c r="B2971" s="1"/>
      <c r="C2971"/>
      <c r="D2971"/>
      <c r="E2971"/>
      <c r="F2971"/>
      <c r="G2971" s="45"/>
      <c r="H2971" s="196"/>
      <c r="I2971" s="196"/>
      <c r="J2971" s="196"/>
      <c r="K2971" s="196"/>
      <c r="L2971"/>
      <c r="M2971" s="44"/>
      <c r="N2971" s="1"/>
      <c r="O2971"/>
      <c r="P2971"/>
      <c r="Q2971" s="44"/>
      <c r="R2971" s="1"/>
      <c r="S2971"/>
      <c r="T2971"/>
    </row>
    <row r="2972" spans="1:20" ht="14.4" x14ac:dyDescent="0.3">
      <c r="A2972"/>
      <c r="B2972" s="1"/>
      <c r="C2972"/>
      <c r="D2972"/>
      <c r="E2972"/>
      <c r="F2972"/>
      <c r="G2972" s="45"/>
      <c r="H2972" s="196"/>
      <c r="I2972" s="196"/>
      <c r="J2972" s="196"/>
      <c r="K2972" s="196"/>
      <c r="L2972"/>
      <c r="M2972" s="44"/>
      <c r="N2972" s="1"/>
      <c r="O2972"/>
      <c r="P2972"/>
      <c r="Q2972" s="44"/>
      <c r="R2972" s="1"/>
      <c r="S2972"/>
      <c r="T2972"/>
    </row>
    <row r="2973" spans="1:20" ht="14.4" x14ac:dyDescent="0.3">
      <c r="A2973"/>
      <c r="B2973" s="1"/>
      <c r="C2973"/>
      <c r="D2973"/>
      <c r="E2973"/>
      <c r="F2973"/>
      <c r="G2973" s="45"/>
      <c r="H2973" s="196"/>
      <c r="I2973" s="196"/>
      <c r="J2973" s="196"/>
      <c r="K2973" s="196"/>
      <c r="L2973"/>
      <c r="M2973" s="44"/>
      <c r="N2973" s="1"/>
      <c r="O2973"/>
      <c r="P2973"/>
      <c r="Q2973" s="44"/>
      <c r="R2973" s="1"/>
      <c r="S2973"/>
      <c r="T2973"/>
    </row>
    <row r="2974" spans="1:20" ht="14.4" x14ac:dyDescent="0.3">
      <c r="A2974"/>
      <c r="B2974" s="1"/>
      <c r="C2974"/>
      <c r="D2974"/>
      <c r="E2974"/>
      <c r="F2974"/>
      <c r="G2974" s="45"/>
      <c r="H2974" s="196"/>
      <c r="I2974" s="196"/>
      <c r="J2974" s="196"/>
      <c r="K2974" s="196"/>
      <c r="L2974"/>
      <c r="M2974" s="44"/>
      <c r="N2974" s="1"/>
      <c r="O2974"/>
      <c r="P2974"/>
      <c r="Q2974" s="44"/>
      <c r="R2974" s="1"/>
      <c r="S2974"/>
      <c r="T2974"/>
    </row>
    <row r="2975" spans="1:20" ht="14.4" x14ac:dyDescent="0.3">
      <c r="A2975"/>
      <c r="B2975" s="1"/>
      <c r="C2975"/>
      <c r="D2975"/>
      <c r="E2975"/>
      <c r="F2975"/>
      <c r="G2975" s="45"/>
      <c r="H2975" s="196"/>
      <c r="I2975" s="196"/>
      <c r="J2975" s="196"/>
      <c r="K2975" s="196"/>
      <c r="L2975"/>
      <c r="M2975" s="44"/>
      <c r="N2975" s="1"/>
      <c r="O2975"/>
      <c r="P2975"/>
      <c r="Q2975" s="44"/>
      <c r="R2975" s="1"/>
      <c r="S2975"/>
      <c r="T2975"/>
    </row>
    <row r="2976" spans="1:20" ht="14.4" x14ac:dyDescent="0.3">
      <c r="A2976"/>
      <c r="B2976" s="1"/>
      <c r="C2976"/>
      <c r="D2976"/>
      <c r="E2976"/>
      <c r="F2976"/>
      <c r="G2976" s="45"/>
      <c r="H2976" s="196"/>
      <c r="I2976" s="196"/>
      <c r="J2976" s="196"/>
      <c r="K2976" s="196"/>
      <c r="L2976"/>
      <c r="M2976" s="44"/>
      <c r="N2976" s="1"/>
      <c r="O2976"/>
      <c r="P2976"/>
      <c r="Q2976" s="44"/>
      <c r="R2976" s="1"/>
      <c r="S2976"/>
      <c r="T2976"/>
    </row>
    <row r="2977" spans="1:20" ht="14.4" x14ac:dyDescent="0.3">
      <c r="A2977"/>
      <c r="B2977" s="1"/>
      <c r="C2977"/>
      <c r="D2977"/>
      <c r="E2977"/>
      <c r="F2977"/>
      <c r="G2977" s="45"/>
      <c r="H2977" s="196"/>
      <c r="I2977" s="196"/>
      <c r="J2977" s="196"/>
      <c r="K2977" s="196"/>
      <c r="L2977"/>
      <c r="M2977" s="44"/>
      <c r="N2977" s="1"/>
      <c r="O2977"/>
      <c r="P2977"/>
      <c r="Q2977" s="44"/>
      <c r="R2977" s="1"/>
      <c r="S2977"/>
      <c r="T2977"/>
    </row>
    <row r="2978" spans="1:20" ht="14.4" x14ac:dyDescent="0.3">
      <c r="A2978"/>
      <c r="B2978" s="1"/>
      <c r="C2978"/>
      <c r="D2978"/>
      <c r="E2978"/>
      <c r="F2978"/>
      <c r="G2978" s="45"/>
      <c r="H2978" s="196"/>
      <c r="I2978" s="196"/>
      <c r="J2978" s="196"/>
      <c r="K2978" s="196"/>
      <c r="L2978"/>
      <c r="M2978" s="44"/>
      <c r="N2978" s="1"/>
      <c r="O2978"/>
      <c r="P2978"/>
      <c r="Q2978" s="44"/>
      <c r="R2978" s="1"/>
      <c r="S2978"/>
      <c r="T2978"/>
    </row>
    <row r="2979" spans="1:20" ht="14.4" x14ac:dyDescent="0.3">
      <c r="A2979"/>
      <c r="B2979" s="1"/>
      <c r="C2979"/>
      <c r="D2979"/>
      <c r="E2979"/>
      <c r="F2979"/>
      <c r="G2979" s="45"/>
      <c r="H2979" s="196"/>
      <c r="I2979" s="196"/>
      <c r="J2979" s="196"/>
      <c r="K2979" s="196"/>
      <c r="L2979"/>
      <c r="M2979" s="44"/>
      <c r="N2979" s="1"/>
      <c r="O2979"/>
      <c r="P2979"/>
      <c r="Q2979" s="44"/>
      <c r="R2979" s="1"/>
      <c r="S2979"/>
      <c r="T2979"/>
    </row>
    <row r="2980" spans="1:20" ht="14.4" x14ac:dyDescent="0.3">
      <c r="A2980"/>
      <c r="B2980" s="1"/>
      <c r="C2980"/>
      <c r="D2980"/>
      <c r="E2980"/>
      <c r="F2980"/>
      <c r="G2980" s="45"/>
      <c r="H2980" s="196"/>
      <c r="I2980" s="196"/>
      <c r="J2980" s="196"/>
      <c r="K2980" s="196"/>
      <c r="L2980"/>
      <c r="M2980" s="44"/>
      <c r="N2980" s="1"/>
      <c r="O2980"/>
      <c r="P2980"/>
      <c r="Q2980" s="44"/>
      <c r="R2980" s="1"/>
      <c r="S2980"/>
      <c r="T2980"/>
    </row>
    <row r="2981" spans="1:20" ht="14.4" x14ac:dyDescent="0.3">
      <c r="A2981"/>
      <c r="B2981" s="1"/>
      <c r="C2981"/>
      <c r="D2981"/>
      <c r="E2981"/>
      <c r="F2981"/>
      <c r="G2981" s="45"/>
      <c r="H2981" s="196"/>
      <c r="I2981" s="196"/>
      <c r="J2981" s="196"/>
      <c r="K2981" s="196"/>
      <c r="L2981"/>
      <c r="M2981" s="44"/>
      <c r="N2981" s="1"/>
      <c r="O2981"/>
      <c r="P2981"/>
      <c r="Q2981" s="44"/>
      <c r="R2981" s="1"/>
      <c r="S2981"/>
      <c r="T2981"/>
    </row>
    <row r="2982" spans="1:20" ht="14.4" x14ac:dyDescent="0.3">
      <c r="A2982"/>
      <c r="B2982" s="1"/>
      <c r="C2982"/>
      <c r="D2982"/>
      <c r="E2982"/>
      <c r="F2982"/>
      <c r="G2982" s="45"/>
      <c r="H2982" s="196"/>
      <c r="I2982" s="196"/>
      <c r="J2982" s="196"/>
      <c r="K2982" s="196"/>
      <c r="L2982"/>
      <c r="M2982" s="44"/>
      <c r="N2982" s="1"/>
      <c r="O2982"/>
      <c r="P2982"/>
      <c r="Q2982" s="44"/>
      <c r="R2982" s="1"/>
      <c r="S2982"/>
      <c r="T2982"/>
    </row>
    <row r="2983" spans="1:20" ht="14.4" x14ac:dyDescent="0.3">
      <c r="A2983"/>
      <c r="B2983" s="1"/>
      <c r="C2983"/>
      <c r="D2983"/>
      <c r="E2983"/>
      <c r="F2983"/>
      <c r="G2983" s="45"/>
      <c r="H2983" s="196"/>
      <c r="I2983" s="196"/>
      <c r="J2983" s="196"/>
      <c r="K2983" s="196"/>
      <c r="L2983"/>
      <c r="M2983" s="44"/>
      <c r="N2983" s="1"/>
      <c r="O2983"/>
      <c r="P2983"/>
      <c r="Q2983" s="44"/>
      <c r="R2983" s="1"/>
      <c r="S2983"/>
      <c r="T2983"/>
    </row>
    <row r="2984" spans="1:20" ht="14.4" x14ac:dyDescent="0.3">
      <c r="A2984"/>
      <c r="B2984" s="1"/>
      <c r="C2984"/>
      <c r="D2984"/>
      <c r="E2984"/>
      <c r="F2984"/>
      <c r="G2984" s="45"/>
      <c r="H2984" s="196"/>
      <c r="I2984" s="196"/>
      <c r="J2984" s="196"/>
      <c r="K2984" s="196"/>
      <c r="L2984"/>
      <c r="M2984" s="44"/>
      <c r="N2984" s="1"/>
      <c r="O2984"/>
      <c r="P2984"/>
      <c r="Q2984" s="44"/>
      <c r="R2984" s="1"/>
      <c r="S2984"/>
      <c r="T2984"/>
    </row>
    <row r="2985" spans="1:20" ht="14.4" x14ac:dyDescent="0.3">
      <c r="A2985"/>
      <c r="B2985" s="1"/>
      <c r="C2985"/>
      <c r="D2985"/>
      <c r="E2985"/>
      <c r="F2985"/>
      <c r="G2985" s="45"/>
      <c r="H2985" s="196"/>
      <c r="I2985" s="196"/>
      <c r="J2985" s="196"/>
      <c r="K2985" s="196"/>
      <c r="L2985"/>
      <c r="M2985" s="44"/>
      <c r="N2985" s="1"/>
      <c r="O2985"/>
      <c r="P2985"/>
      <c r="Q2985" s="44"/>
      <c r="R2985" s="1"/>
      <c r="S2985"/>
      <c r="T2985"/>
    </row>
    <row r="2986" spans="1:20" ht="14.4" x14ac:dyDescent="0.3">
      <c r="A2986"/>
      <c r="B2986" s="1"/>
      <c r="C2986"/>
      <c r="D2986"/>
      <c r="E2986"/>
      <c r="F2986"/>
      <c r="G2986" s="45"/>
      <c r="H2986" s="196"/>
      <c r="I2986" s="196"/>
      <c r="J2986" s="196"/>
      <c r="K2986" s="196"/>
      <c r="L2986"/>
      <c r="M2986" s="44"/>
      <c r="N2986" s="1"/>
      <c r="O2986"/>
      <c r="P2986"/>
      <c r="Q2986" s="44"/>
      <c r="R2986" s="1"/>
      <c r="S2986"/>
      <c r="T2986"/>
    </row>
    <row r="2987" spans="1:20" ht="14.4" x14ac:dyDescent="0.3">
      <c r="A2987"/>
      <c r="B2987" s="1"/>
      <c r="C2987"/>
      <c r="D2987"/>
      <c r="E2987"/>
      <c r="F2987"/>
      <c r="G2987" s="45"/>
      <c r="H2987" s="196"/>
      <c r="I2987" s="196"/>
      <c r="J2987" s="196"/>
      <c r="K2987" s="196"/>
      <c r="L2987"/>
      <c r="M2987" s="44"/>
      <c r="N2987" s="1"/>
      <c r="O2987"/>
      <c r="P2987"/>
      <c r="Q2987" s="44"/>
      <c r="R2987" s="1"/>
      <c r="S2987"/>
      <c r="T2987"/>
    </row>
    <row r="2988" spans="1:20" ht="14.4" x14ac:dyDescent="0.3">
      <c r="A2988"/>
      <c r="B2988" s="1"/>
      <c r="C2988"/>
      <c r="D2988"/>
      <c r="E2988"/>
      <c r="F2988"/>
      <c r="G2988" s="45"/>
      <c r="H2988" s="196"/>
      <c r="I2988" s="196"/>
      <c r="J2988" s="196"/>
      <c r="K2988" s="196"/>
      <c r="L2988"/>
      <c r="M2988" s="44"/>
      <c r="N2988" s="1"/>
      <c r="O2988"/>
      <c r="P2988"/>
      <c r="Q2988" s="44"/>
      <c r="R2988" s="1"/>
      <c r="S2988"/>
      <c r="T2988"/>
    </row>
    <row r="2989" spans="1:20" ht="14.4" x14ac:dyDescent="0.3">
      <c r="A2989"/>
      <c r="B2989" s="1"/>
      <c r="C2989"/>
      <c r="D2989"/>
      <c r="E2989"/>
      <c r="F2989"/>
      <c r="G2989" s="45"/>
      <c r="H2989" s="196"/>
      <c r="I2989" s="196"/>
      <c r="J2989" s="196"/>
      <c r="K2989" s="196"/>
      <c r="L2989"/>
      <c r="M2989" s="44"/>
      <c r="N2989" s="1"/>
      <c r="O2989"/>
      <c r="P2989"/>
      <c r="Q2989" s="44"/>
      <c r="R2989" s="1"/>
      <c r="S2989"/>
      <c r="T2989"/>
    </row>
    <row r="2990" spans="1:20" ht="14.4" x14ac:dyDescent="0.3">
      <c r="A2990"/>
      <c r="B2990" s="1"/>
      <c r="C2990"/>
      <c r="D2990"/>
      <c r="E2990"/>
      <c r="F2990"/>
      <c r="G2990" s="45"/>
      <c r="H2990" s="196"/>
      <c r="I2990" s="196"/>
      <c r="J2990" s="196"/>
      <c r="K2990" s="196"/>
      <c r="L2990"/>
      <c r="M2990" s="44"/>
      <c r="N2990" s="1"/>
      <c r="O2990"/>
      <c r="P2990"/>
      <c r="Q2990" s="44"/>
      <c r="R2990" s="1"/>
      <c r="S2990"/>
      <c r="T2990"/>
    </row>
    <row r="2991" spans="1:20" ht="14.4" x14ac:dyDescent="0.3">
      <c r="A2991"/>
      <c r="B2991" s="1"/>
      <c r="C2991"/>
      <c r="D2991"/>
      <c r="E2991"/>
      <c r="F2991"/>
      <c r="G2991" s="45"/>
      <c r="H2991" s="196"/>
      <c r="I2991" s="196"/>
      <c r="J2991" s="196"/>
      <c r="K2991" s="196"/>
      <c r="L2991"/>
      <c r="M2991" s="44"/>
      <c r="N2991" s="1"/>
      <c r="O2991"/>
      <c r="P2991"/>
      <c r="Q2991" s="44"/>
      <c r="R2991" s="1"/>
      <c r="S2991"/>
      <c r="T2991"/>
    </row>
    <row r="2992" spans="1:20" ht="14.4" x14ac:dyDescent="0.3">
      <c r="A2992"/>
      <c r="B2992" s="1"/>
      <c r="C2992"/>
      <c r="D2992"/>
      <c r="E2992"/>
      <c r="F2992"/>
      <c r="G2992" s="45"/>
      <c r="H2992" s="196"/>
      <c r="I2992" s="196"/>
      <c r="J2992" s="196"/>
      <c r="K2992" s="196"/>
      <c r="L2992"/>
      <c r="M2992" s="44"/>
      <c r="N2992" s="1"/>
      <c r="O2992"/>
      <c r="P2992"/>
      <c r="Q2992" s="44"/>
      <c r="R2992" s="1"/>
      <c r="S2992"/>
      <c r="T2992"/>
    </row>
    <row r="2993" spans="1:20" ht="14.4" x14ac:dyDescent="0.3">
      <c r="A2993"/>
      <c r="B2993" s="1"/>
      <c r="C2993"/>
      <c r="D2993"/>
      <c r="E2993"/>
      <c r="F2993"/>
      <c r="G2993" s="45"/>
      <c r="H2993" s="196"/>
      <c r="I2993" s="196"/>
      <c r="J2993" s="196"/>
      <c r="K2993" s="196"/>
      <c r="L2993"/>
      <c r="M2993" s="44"/>
      <c r="N2993" s="1"/>
      <c r="O2993"/>
      <c r="P2993"/>
      <c r="Q2993" s="44"/>
      <c r="R2993" s="1"/>
      <c r="S2993"/>
      <c r="T2993"/>
    </row>
    <row r="2994" spans="1:20" ht="14.4" x14ac:dyDescent="0.3">
      <c r="A2994"/>
      <c r="B2994" s="1"/>
      <c r="C2994"/>
      <c r="D2994"/>
      <c r="E2994"/>
      <c r="F2994"/>
      <c r="G2994" s="45"/>
      <c r="H2994" s="196"/>
      <c r="I2994" s="196"/>
      <c r="J2994" s="196"/>
      <c r="K2994" s="196"/>
      <c r="L2994"/>
      <c r="M2994" s="44"/>
      <c r="N2994" s="1"/>
      <c r="O2994"/>
      <c r="P2994"/>
      <c r="Q2994" s="44"/>
      <c r="R2994" s="1"/>
      <c r="S2994"/>
      <c r="T2994"/>
    </row>
    <row r="2995" spans="1:20" ht="14.4" x14ac:dyDescent="0.3">
      <c r="A2995"/>
      <c r="B2995" s="1"/>
      <c r="C2995"/>
      <c r="D2995"/>
      <c r="E2995"/>
      <c r="F2995"/>
      <c r="G2995" s="45"/>
      <c r="H2995" s="196"/>
      <c r="I2995" s="196"/>
      <c r="J2995" s="196"/>
      <c r="K2995" s="196"/>
      <c r="L2995"/>
      <c r="M2995" s="44"/>
      <c r="N2995" s="1"/>
      <c r="O2995"/>
      <c r="P2995"/>
      <c r="Q2995" s="44"/>
      <c r="R2995" s="1"/>
      <c r="S2995"/>
      <c r="T2995"/>
    </row>
    <row r="2996" spans="1:20" ht="14.4" x14ac:dyDescent="0.3">
      <c r="A2996"/>
      <c r="B2996" s="1"/>
      <c r="C2996"/>
      <c r="D2996"/>
      <c r="E2996"/>
      <c r="F2996"/>
      <c r="G2996" s="45"/>
      <c r="H2996" s="196"/>
      <c r="I2996" s="196"/>
      <c r="J2996" s="196"/>
      <c r="K2996" s="196"/>
      <c r="L2996"/>
      <c r="M2996" s="44"/>
      <c r="N2996" s="1"/>
      <c r="O2996"/>
      <c r="P2996"/>
      <c r="Q2996" s="44"/>
      <c r="R2996" s="1"/>
      <c r="S2996"/>
      <c r="T2996"/>
    </row>
    <row r="2997" spans="1:20" ht="14.4" x14ac:dyDescent="0.3">
      <c r="A2997"/>
      <c r="B2997" s="1"/>
      <c r="C2997"/>
      <c r="D2997"/>
      <c r="E2997"/>
      <c r="F2997"/>
      <c r="G2997" s="45"/>
      <c r="H2997" s="196"/>
      <c r="I2997" s="196"/>
      <c r="J2997" s="196"/>
      <c r="K2997" s="196"/>
      <c r="L2997"/>
      <c r="M2997" s="44"/>
      <c r="N2997" s="1"/>
      <c r="O2997"/>
      <c r="P2997"/>
      <c r="Q2997" s="44"/>
      <c r="R2997" s="1"/>
      <c r="S2997"/>
      <c r="T2997"/>
    </row>
    <row r="2998" spans="1:20" ht="14.4" x14ac:dyDescent="0.3">
      <c r="A2998"/>
      <c r="B2998" s="1"/>
      <c r="C2998"/>
      <c r="D2998"/>
      <c r="E2998"/>
      <c r="F2998"/>
      <c r="G2998" s="45"/>
      <c r="H2998" s="196"/>
      <c r="I2998" s="196"/>
      <c r="J2998" s="196"/>
      <c r="K2998" s="196"/>
      <c r="L2998"/>
      <c r="M2998" s="44"/>
      <c r="N2998" s="1"/>
      <c r="O2998"/>
      <c r="P2998"/>
      <c r="Q2998" s="44"/>
      <c r="R2998" s="1"/>
      <c r="S2998"/>
      <c r="T2998"/>
    </row>
    <row r="2999" spans="1:20" ht="14.4" x14ac:dyDescent="0.3">
      <c r="A2999"/>
      <c r="B2999" s="1"/>
      <c r="C2999"/>
      <c r="D2999"/>
      <c r="E2999"/>
      <c r="F2999"/>
      <c r="G2999" s="45"/>
      <c r="H2999" s="196"/>
      <c r="I2999" s="196"/>
      <c r="J2999" s="196"/>
      <c r="K2999" s="196"/>
      <c r="L2999"/>
      <c r="M2999" s="44"/>
      <c r="N2999" s="1"/>
      <c r="O2999"/>
      <c r="P2999"/>
      <c r="Q2999" s="44"/>
      <c r="R2999" s="1"/>
      <c r="S2999"/>
      <c r="T2999"/>
    </row>
    <row r="3000" spans="1:20" ht="14.4" x14ac:dyDescent="0.3">
      <c r="A3000"/>
      <c r="B3000" s="1"/>
      <c r="C3000"/>
      <c r="D3000"/>
      <c r="E3000"/>
      <c r="F3000"/>
      <c r="G3000" s="45"/>
      <c r="H3000" s="196"/>
      <c r="I3000" s="196"/>
      <c r="J3000" s="196"/>
      <c r="K3000" s="196"/>
      <c r="L3000"/>
      <c r="M3000" s="44"/>
      <c r="N3000" s="1"/>
      <c r="O3000"/>
      <c r="P3000"/>
      <c r="Q3000" s="44"/>
      <c r="R3000" s="1"/>
      <c r="S3000"/>
      <c r="T3000"/>
    </row>
    <row r="3001" spans="1:20" ht="14.4" x14ac:dyDescent="0.3">
      <c r="A3001"/>
      <c r="B3001" s="1"/>
      <c r="C3001"/>
      <c r="D3001"/>
      <c r="E3001"/>
      <c r="F3001"/>
      <c r="G3001" s="45"/>
      <c r="H3001" s="196"/>
      <c r="I3001" s="196"/>
      <c r="J3001" s="196"/>
      <c r="K3001" s="196"/>
      <c r="L3001"/>
      <c r="M3001" s="44"/>
      <c r="N3001" s="1"/>
      <c r="O3001"/>
      <c r="P3001"/>
      <c r="Q3001" s="44"/>
      <c r="R3001" s="1"/>
      <c r="S3001"/>
      <c r="T3001"/>
    </row>
    <row r="3002" spans="1:20" ht="14.4" x14ac:dyDescent="0.3">
      <c r="A3002"/>
      <c r="B3002" s="1"/>
      <c r="C3002"/>
      <c r="D3002"/>
      <c r="E3002"/>
      <c r="F3002"/>
      <c r="G3002" s="45"/>
      <c r="H3002" s="196"/>
      <c r="I3002" s="196"/>
      <c r="J3002" s="196"/>
      <c r="K3002" s="196"/>
      <c r="L3002"/>
      <c r="M3002" s="44"/>
      <c r="N3002" s="1"/>
      <c r="O3002"/>
      <c r="P3002"/>
      <c r="Q3002" s="44"/>
      <c r="R3002" s="1"/>
      <c r="S3002"/>
      <c r="T3002"/>
    </row>
    <row r="3003" spans="1:20" ht="14.4" x14ac:dyDescent="0.3">
      <c r="A3003"/>
      <c r="B3003" s="1"/>
      <c r="C3003"/>
      <c r="D3003"/>
      <c r="E3003"/>
      <c r="F3003"/>
      <c r="G3003" s="45"/>
      <c r="H3003" s="196"/>
      <c r="I3003" s="196"/>
      <c r="J3003" s="196"/>
      <c r="K3003" s="196"/>
      <c r="L3003"/>
      <c r="M3003" s="44"/>
      <c r="N3003" s="1"/>
      <c r="O3003"/>
      <c r="P3003"/>
      <c r="Q3003" s="44"/>
      <c r="R3003" s="1"/>
      <c r="S3003"/>
      <c r="T3003"/>
    </row>
    <row r="3004" spans="1:20" ht="14.4" x14ac:dyDescent="0.3">
      <c r="A3004"/>
      <c r="B3004" s="1"/>
      <c r="C3004"/>
      <c r="D3004"/>
      <c r="E3004"/>
      <c r="F3004"/>
      <c r="G3004" s="45"/>
      <c r="H3004" s="196"/>
      <c r="I3004" s="196"/>
      <c r="J3004" s="196"/>
      <c r="K3004" s="196"/>
      <c r="L3004"/>
      <c r="M3004" s="44"/>
      <c r="N3004" s="1"/>
      <c r="O3004"/>
      <c r="P3004"/>
      <c r="Q3004" s="44"/>
      <c r="R3004" s="1"/>
      <c r="S3004"/>
      <c r="T3004"/>
    </row>
    <row r="3005" spans="1:20" ht="14.4" x14ac:dyDescent="0.3">
      <c r="A3005"/>
      <c r="B3005" s="1"/>
      <c r="C3005"/>
      <c r="D3005"/>
      <c r="E3005"/>
      <c r="F3005"/>
      <c r="G3005" s="45"/>
      <c r="H3005" s="196"/>
      <c r="I3005" s="196"/>
      <c r="J3005" s="196"/>
      <c r="K3005" s="196"/>
      <c r="L3005"/>
      <c r="M3005" s="44"/>
      <c r="N3005" s="1"/>
      <c r="O3005"/>
      <c r="P3005"/>
      <c r="Q3005" s="44"/>
      <c r="R3005" s="1"/>
      <c r="S3005"/>
      <c r="T3005"/>
    </row>
    <row r="3006" spans="1:20" ht="14.4" x14ac:dyDescent="0.3">
      <c r="A3006"/>
      <c r="B3006" s="1"/>
      <c r="C3006"/>
      <c r="D3006"/>
      <c r="E3006"/>
      <c r="F3006"/>
      <c r="G3006" s="45"/>
      <c r="H3006" s="196"/>
      <c r="I3006" s="196"/>
      <c r="J3006" s="196"/>
      <c r="K3006" s="196"/>
      <c r="L3006"/>
      <c r="M3006" s="44"/>
      <c r="N3006" s="1"/>
      <c r="O3006"/>
      <c r="P3006"/>
      <c r="Q3006" s="44"/>
      <c r="R3006" s="1"/>
      <c r="S3006"/>
      <c r="T3006"/>
    </row>
    <row r="3007" spans="1:20" ht="14.4" x14ac:dyDescent="0.3">
      <c r="A3007"/>
      <c r="B3007" s="1"/>
      <c r="C3007"/>
      <c r="D3007"/>
      <c r="E3007"/>
      <c r="F3007"/>
      <c r="G3007" s="45"/>
      <c r="H3007" s="196"/>
      <c r="I3007" s="196"/>
      <c r="J3007" s="196"/>
      <c r="K3007" s="196"/>
      <c r="L3007"/>
      <c r="M3007" s="44"/>
      <c r="N3007" s="1"/>
      <c r="O3007"/>
      <c r="P3007"/>
      <c r="Q3007" s="44"/>
      <c r="R3007" s="1"/>
      <c r="S3007"/>
      <c r="T3007"/>
    </row>
    <row r="3008" spans="1:20" ht="14.4" x14ac:dyDescent="0.3">
      <c r="A3008"/>
      <c r="B3008" s="1"/>
      <c r="C3008"/>
      <c r="D3008"/>
      <c r="E3008"/>
      <c r="F3008"/>
      <c r="G3008" s="45"/>
      <c r="H3008" s="196"/>
      <c r="I3008" s="196"/>
      <c r="J3008" s="196"/>
      <c r="K3008" s="196"/>
      <c r="L3008"/>
      <c r="M3008" s="44"/>
      <c r="N3008" s="1"/>
      <c r="O3008"/>
      <c r="P3008"/>
      <c r="Q3008" s="44"/>
      <c r="R3008" s="1"/>
      <c r="S3008"/>
      <c r="T3008"/>
    </row>
    <row r="3009" spans="1:20" ht="14.4" x14ac:dyDescent="0.3">
      <c r="A3009"/>
      <c r="B3009" s="1"/>
      <c r="C3009"/>
      <c r="D3009"/>
      <c r="E3009"/>
      <c r="F3009"/>
      <c r="G3009" s="45"/>
      <c r="H3009" s="196"/>
      <c r="I3009" s="196"/>
      <c r="J3009" s="196"/>
      <c r="K3009" s="196"/>
      <c r="L3009"/>
      <c r="M3009" s="44"/>
      <c r="N3009" s="1"/>
      <c r="O3009"/>
      <c r="P3009"/>
      <c r="Q3009" s="44"/>
      <c r="R3009" s="1"/>
      <c r="S3009"/>
      <c r="T3009"/>
    </row>
    <row r="3010" spans="1:20" ht="14.4" x14ac:dyDescent="0.3">
      <c r="A3010"/>
      <c r="B3010" s="1"/>
      <c r="C3010"/>
      <c r="D3010"/>
      <c r="E3010"/>
      <c r="F3010"/>
      <c r="G3010" s="45"/>
      <c r="H3010" s="196"/>
      <c r="I3010" s="196"/>
      <c r="J3010" s="196"/>
      <c r="K3010" s="196"/>
      <c r="L3010"/>
      <c r="M3010" s="44"/>
      <c r="N3010" s="1"/>
      <c r="O3010"/>
      <c r="P3010"/>
      <c r="Q3010" s="44"/>
      <c r="R3010" s="1"/>
      <c r="S3010"/>
      <c r="T3010"/>
    </row>
    <row r="3011" spans="1:20" ht="14.4" x14ac:dyDescent="0.3">
      <c r="A3011"/>
      <c r="B3011" s="1"/>
      <c r="C3011"/>
      <c r="D3011"/>
      <c r="E3011"/>
      <c r="F3011"/>
      <c r="G3011" s="45"/>
      <c r="H3011" s="196"/>
      <c r="I3011" s="196"/>
      <c r="J3011" s="196"/>
      <c r="K3011" s="196"/>
      <c r="L3011"/>
      <c r="M3011" s="44"/>
      <c r="N3011" s="1"/>
      <c r="O3011"/>
      <c r="P3011"/>
      <c r="Q3011" s="44"/>
      <c r="R3011" s="1"/>
      <c r="S3011"/>
      <c r="T3011"/>
    </row>
    <row r="3012" spans="1:20" ht="14.4" x14ac:dyDescent="0.3">
      <c r="A3012"/>
      <c r="B3012" s="1"/>
      <c r="C3012"/>
      <c r="D3012"/>
      <c r="E3012"/>
      <c r="F3012"/>
      <c r="G3012" s="45"/>
      <c r="H3012" s="196"/>
      <c r="I3012" s="196"/>
      <c r="J3012" s="196"/>
      <c r="K3012" s="196"/>
      <c r="L3012"/>
      <c r="M3012" s="44"/>
      <c r="N3012" s="1"/>
      <c r="O3012"/>
      <c r="P3012"/>
      <c r="Q3012" s="44"/>
      <c r="R3012" s="1"/>
      <c r="S3012"/>
      <c r="T3012"/>
    </row>
    <row r="3013" spans="1:20" ht="14.4" x14ac:dyDescent="0.3">
      <c r="A3013"/>
      <c r="B3013" s="1"/>
      <c r="C3013"/>
      <c r="D3013"/>
      <c r="E3013"/>
      <c r="F3013"/>
      <c r="G3013" s="45"/>
      <c r="H3013" s="196"/>
      <c r="I3013" s="196"/>
      <c r="J3013" s="196"/>
      <c r="K3013" s="196"/>
      <c r="L3013"/>
      <c r="M3013" s="44"/>
      <c r="N3013" s="1"/>
      <c r="O3013"/>
      <c r="P3013"/>
      <c r="Q3013" s="44"/>
      <c r="R3013" s="1"/>
      <c r="S3013"/>
      <c r="T3013"/>
    </row>
    <row r="3014" spans="1:20" ht="14.4" x14ac:dyDescent="0.3">
      <c r="A3014"/>
      <c r="B3014" s="1"/>
      <c r="C3014"/>
      <c r="D3014"/>
      <c r="E3014"/>
      <c r="F3014"/>
      <c r="G3014" s="45"/>
      <c r="H3014" s="196"/>
      <c r="I3014" s="196"/>
      <c r="J3014" s="196"/>
      <c r="K3014" s="196"/>
      <c r="L3014"/>
      <c r="M3014" s="44"/>
      <c r="N3014" s="1"/>
      <c r="O3014"/>
      <c r="P3014"/>
      <c r="Q3014" s="44"/>
      <c r="R3014" s="1"/>
      <c r="S3014"/>
      <c r="T3014"/>
    </row>
    <row r="3015" spans="1:20" ht="14.4" x14ac:dyDescent="0.3">
      <c r="A3015"/>
      <c r="B3015" s="1"/>
      <c r="C3015"/>
      <c r="D3015"/>
      <c r="E3015"/>
      <c r="F3015"/>
      <c r="G3015" s="45"/>
      <c r="H3015" s="196"/>
      <c r="I3015" s="196"/>
      <c r="J3015" s="196"/>
      <c r="K3015" s="196"/>
      <c r="L3015"/>
      <c r="M3015" s="44"/>
      <c r="N3015" s="1"/>
      <c r="O3015"/>
      <c r="P3015"/>
      <c r="Q3015" s="44"/>
      <c r="R3015" s="1"/>
      <c r="S3015"/>
      <c r="T3015"/>
    </row>
    <row r="3016" spans="1:20" ht="14.4" x14ac:dyDescent="0.3">
      <c r="A3016"/>
      <c r="B3016" s="1"/>
      <c r="C3016"/>
      <c r="D3016"/>
      <c r="E3016"/>
      <c r="F3016"/>
      <c r="G3016" s="45"/>
      <c r="H3016" s="196"/>
      <c r="I3016" s="196"/>
      <c r="J3016" s="196"/>
      <c r="K3016" s="196"/>
      <c r="L3016"/>
      <c r="M3016" s="44"/>
      <c r="N3016" s="1"/>
      <c r="O3016"/>
      <c r="P3016"/>
      <c r="Q3016" s="44"/>
      <c r="R3016" s="1"/>
      <c r="S3016"/>
      <c r="T3016"/>
    </row>
    <row r="3017" spans="1:20" ht="14.4" x14ac:dyDescent="0.3">
      <c r="A3017"/>
      <c r="B3017" s="1"/>
      <c r="C3017"/>
      <c r="D3017"/>
      <c r="E3017"/>
      <c r="F3017"/>
      <c r="G3017" s="45"/>
      <c r="H3017" s="196"/>
      <c r="I3017" s="196"/>
      <c r="J3017" s="196"/>
      <c r="K3017" s="196"/>
      <c r="L3017"/>
      <c r="M3017" s="44"/>
      <c r="N3017" s="1"/>
      <c r="O3017"/>
      <c r="P3017"/>
      <c r="Q3017" s="44"/>
      <c r="R3017" s="1"/>
      <c r="S3017"/>
      <c r="T3017"/>
    </row>
    <row r="3018" spans="1:20" ht="14.4" x14ac:dyDescent="0.3">
      <c r="A3018"/>
      <c r="B3018" s="1"/>
      <c r="C3018"/>
      <c r="D3018"/>
      <c r="E3018"/>
      <c r="F3018"/>
      <c r="G3018" s="45"/>
      <c r="H3018" s="196"/>
      <c r="I3018" s="196"/>
      <c r="J3018" s="196"/>
      <c r="K3018" s="196"/>
      <c r="L3018"/>
      <c r="M3018" s="44"/>
      <c r="N3018" s="1"/>
      <c r="O3018"/>
      <c r="P3018"/>
      <c r="Q3018" s="44"/>
      <c r="R3018" s="1"/>
      <c r="S3018"/>
      <c r="T3018"/>
    </row>
    <row r="3019" spans="1:20" ht="14.4" x14ac:dyDescent="0.3">
      <c r="A3019"/>
      <c r="B3019" s="1"/>
      <c r="C3019"/>
      <c r="D3019"/>
      <c r="E3019"/>
      <c r="F3019"/>
      <c r="G3019" s="45"/>
      <c r="H3019" s="196"/>
      <c r="I3019" s="196"/>
      <c r="J3019" s="196"/>
      <c r="K3019" s="196"/>
      <c r="L3019"/>
      <c r="M3019" s="44"/>
      <c r="N3019" s="1"/>
      <c r="O3019"/>
      <c r="P3019"/>
      <c r="Q3019" s="44"/>
      <c r="R3019" s="1"/>
      <c r="S3019"/>
      <c r="T3019"/>
    </row>
    <row r="3020" spans="1:20" ht="14.4" x14ac:dyDescent="0.3">
      <c r="A3020"/>
      <c r="B3020" s="1"/>
      <c r="C3020"/>
      <c r="D3020"/>
      <c r="E3020"/>
      <c r="F3020"/>
      <c r="G3020" s="45"/>
      <c r="H3020" s="196"/>
      <c r="I3020" s="196"/>
      <c r="J3020" s="196"/>
      <c r="K3020" s="196"/>
      <c r="L3020"/>
      <c r="M3020" s="44"/>
      <c r="N3020" s="1"/>
      <c r="O3020"/>
      <c r="P3020"/>
      <c r="Q3020" s="44"/>
      <c r="R3020" s="1"/>
      <c r="S3020"/>
      <c r="T3020"/>
    </row>
    <row r="3021" spans="1:20" ht="14.4" x14ac:dyDescent="0.3">
      <c r="A3021"/>
      <c r="B3021" s="1"/>
      <c r="C3021"/>
      <c r="D3021"/>
      <c r="E3021"/>
      <c r="F3021"/>
      <c r="G3021" s="45"/>
      <c r="H3021" s="196"/>
      <c r="I3021" s="196"/>
      <c r="J3021" s="196"/>
      <c r="K3021" s="196"/>
      <c r="L3021"/>
      <c r="M3021" s="44"/>
      <c r="N3021" s="1"/>
      <c r="O3021"/>
      <c r="P3021"/>
      <c r="Q3021" s="44"/>
      <c r="R3021" s="1"/>
      <c r="S3021"/>
      <c r="T3021"/>
    </row>
    <row r="3022" spans="1:20" ht="14.4" x14ac:dyDescent="0.3">
      <c r="A3022"/>
      <c r="B3022" s="1"/>
      <c r="C3022"/>
      <c r="D3022"/>
      <c r="E3022"/>
      <c r="F3022"/>
      <c r="G3022" s="45"/>
      <c r="H3022" s="196"/>
      <c r="I3022" s="196"/>
      <c r="J3022" s="196"/>
      <c r="K3022" s="196"/>
      <c r="L3022"/>
      <c r="M3022" s="44"/>
      <c r="N3022" s="1"/>
      <c r="O3022"/>
      <c r="P3022"/>
      <c r="Q3022" s="44"/>
      <c r="R3022" s="1"/>
      <c r="S3022"/>
      <c r="T3022"/>
    </row>
    <row r="3023" spans="1:20" ht="14.4" x14ac:dyDescent="0.3">
      <c r="A3023"/>
      <c r="B3023" s="1"/>
      <c r="C3023"/>
      <c r="D3023"/>
      <c r="E3023"/>
      <c r="F3023"/>
      <c r="G3023" s="45"/>
      <c r="H3023" s="196"/>
      <c r="I3023" s="196"/>
      <c r="J3023" s="196"/>
      <c r="K3023" s="196"/>
      <c r="L3023"/>
      <c r="M3023" s="44"/>
      <c r="N3023" s="1"/>
      <c r="O3023"/>
      <c r="P3023"/>
      <c r="Q3023" s="44"/>
      <c r="R3023" s="1"/>
      <c r="S3023"/>
      <c r="T3023"/>
    </row>
    <row r="3024" spans="1:20" ht="14.4" x14ac:dyDescent="0.3">
      <c r="A3024"/>
      <c r="B3024" s="1"/>
      <c r="C3024"/>
      <c r="D3024"/>
      <c r="E3024"/>
      <c r="F3024"/>
      <c r="G3024" s="45"/>
      <c r="H3024" s="196"/>
      <c r="I3024" s="196"/>
      <c r="J3024" s="196"/>
      <c r="K3024" s="196"/>
      <c r="L3024"/>
      <c r="M3024" s="44"/>
      <c r="N3024" s="1"/>
      <c r="O3024"/>
      <c r="P3024"/>
      <c r="Q3024" s="44"/>
      <c r="R3024" s="1"/>
      <c r="S3024"/>
      <c r="T3024"/>
    </row>
    <row r="3025" spans="1:20" ht="14.4" x14ac:dyDescent="0.3">
      <c r="A3025"/>
      <c r="B3025" s="1"/>
      <c r="C3025"/>
      <c r="D3025"/>
      <c r="E3025"/>
      <c r="F3025"/>
      <c r="G3025" s="45"/>
      <c r="H3025" s="196"/>
      <c r="I3025" s="196"/>
      <c r="J3025" s="196"/>
      <c r="K3025" s="196"/>
      <c r="L3025"/>
      <c r="M3025" s="44"/>
      <c r="N3025" s="1"/>
      <c r="O3025"/>
      <c r="P3025"/>
      <c r="Q3025" s="44"/>
      <c r="R3025" s="1"/>
      <c r="S3025"/>
      <c r="T3025"/>
    </row>
    <row r="3026" spans="1:20" ht="14.4" x14ac:dyDescent="0.3">
      <c r="A3026"/>
      <c r="B3026" s="1"/>
      <c r="C3026"/>
      <c r="D3026"/>
      <c r="E3026"/>
      <c r="F3026"/>
      <c r="G3026" s="45"/>
      <c r="H3026" s="196"/>
      <c r="I3026" s="196"/>
      <c r="J3026" s="196"/>
      <c r="K3026" s="196"/>
      <c r="L3026"/>
      <c r="M3026" s="44"/>
      <c r="N3026" s="1"/>
      <c r="O3026"/>
      <c r="P3026"/>
      <c r="Q3026" s="44"/>
      <c r="R3026" s="1"/>
      <c r="S3026"/>
      <c r="T3026"/>
    </row>
    <row r="3027" spans="1:20" ht="14.4" x14ac:dyDescent="0.3">
      <c r="A3027"/>
      <c r="B3027" s="1"/>
      <c r="C3027"/>
      <c r="D3027"/>
      <c r="E3027"/>
      <c r="F3027"/>
      <c r="G3027" s="45"/>
      <c r="H3027" s="196"/>
      <c r="I3027" s="196"/>
      <c r="J3027" s="196"/>
      <c r="K3027" s="196"/>
      <c r="L3027"/>
      <c r="M3027" s="44"/>
      <c r="N3027" s="1"/>
      <c r="O3027"/>
      <c r="P3027"/>
      <c r="Q3027" s="44"/>
      <c r="R3027" s="1"/>
      <c r="S3027"/>
      <c r="T3027"/>
    </row>
    <row r="3028" spans="1:20" ht="14.4" x14ac:dyDescent="0.3">
      <c r="A3028"/>
      <c r="B3028" s="1"/>
      <c r="C3028"/>
      <c r="D3028"/>
      <c r="E3028"/>
      <c r="F3028"/>
      <c r="G3028" s="45"/>
      <c r="H3028" s="196"/>
      <c r="I3028" s="196"/>
      <c r="J3028" s="196"/>
      <c r="K3028" s="196"/>
      <c r="L3028"/>
      <c r="M3028" s="44"/>
      <c r="N3028" s="1"/>
      <c r="O3028"/>
      <c r="P3028"/>
      <c r="Q3028" s="44"/>
      <c r="R3028" s="1"/>
      <c r="S3028"/>
      <c r="T3028"/>
    </row>
    <row r="3029" spans="1:20" ht="14.4" x14ac:dyDescent="0.3">
      <c r="A3029"/>
      <c r="B3029" s="1"/>
      <c r="C3029"/>
      <c r="D3029"/>
      <c r="E3029"/>
      <c r="F3029"/>
      <c r="G3029" s="45"/>
      <c r="H3029" s="196"/>
      <c r="I3029" s="196"/>
      <c r="J3029" s="196"/>
      <c r="K3029" s="196"/>
      <c r="L3029"/>
      <c r="M3029" s="44"/>
      <c r="N3029" s="1"/>
      <c r="O3029"/>
      <c r="P3029"/>
      <c r="Q3029" s="44"/>
      <c r="R3029" s="1"/>
      <c r="S3029"/>
      <c r="T3029"/>
    </row>
    <row r="3030" spans="1:20" ht="14.4" x14ac:dyDescent="0.3">
      <c r="A3030"/>
      <c r="B3030" s="1"/>
      <c r="C3030"/>
      <c r="D3030"/>
      <c r="E3030"/>
      <c r="F3030"/>
      <c r="G3030" s="45"/>
      <c r="H3030" s="196"/>
      <c r="I3030" s="196"/>
      <c r="J3030" s="196"/>
      <c r="K3030" s="196"/>
      <c r="L3030"/>
      <c r="M3030" s="44"/>
      <c r="N3030" s="1"/>
      <c r="O3030"/>
      <c r="P3030"/>
      <c r="Q3030" s="44"/>
      <c r="R3030" s="1"/>
      <c r="S3030"/>
      <c r="T3030"/>
    </row>
    <row r="3031" spans="1:20" ht="14.4" x14ac:dyDescent="0.3">
      <c r="A3031"/>
      <c r="B3031" s="1"/>
      <c r="C3031"/>
      <c r="D3031"/>
      <c r="E3031"/>
      <c r="F3031"/>
      <c r="G3031" s="45"/>
      <c r="H3031" s="196"/>
      <c r="I3031" s="196"/>
      <c r="J3031" s="196"/>
      <c r="K3031" s="196"/>
      <c r="L3031"/>
      <c r="M3031" s="44"/>
      <c r="N3031" s="1"/>
      <c r="O3031"/>
      <c r="P3031"/>
      <c r="Q3031" s="44"/>
      <c r="R3031" s="1"/>
      <c r="S3031"/>
      <c r="T3031"/>
    </row>
    <row r="3032" spans="1:20" ht="14.4" x14ac:dyDescent="0.3">
      <c r="A3032"/>
      <c r="B3032" s="1"/>
      <c r="C3032"/>
      <c r="D3032"/>
      <c r="E3032"/>
      <c r="F3032"/>
      <c r="G3032" s="45"/>
      <c r="H3032" s="196"/>
      <c r="I3032" s="196"/>
      <c r="J3032" s="196"/>
      <c r="K3032" s="196"/>
      <c r="L3032"/>
      <c r="M3032" s="44"/>
      <c r="N3032" s="1"/>
      <c r="O3032"/>
      <c r="P3032"/>
      <c r="Q3032" s="44"/>
      <c r="R3032" s="1"/>
      <c r="S3032"/>
      <c r="T3032"/>
    </row>
    <row r="3033" spans="1:20" ht="14.4" x14ac:dyDescent="0.3">
      <c r="A3033"/>
      <c r="B3033" s="1"/>
      <c r="C3033"/>
      <c r="D3033"/>
      <c r="E3033"/>
      <c r="F3033"/>
      <c r="G3033" s="45"/>
      <c r="H3033" s="196"/>
      <c r="I3033" s="196"/>
      <c r="J3033" s="196"/>
      <c r="K3033" s="196"/>
      <c r="L3033"/>
      <c r="M3033" s="44"/>
      <c r="N3033" s="1"/>
      <c r="O3033"/>
      <c r="P3033"/>
      <c r="Q3033" s="44"/>
      <c r="R3033" s="1"/>
      <c r="S3033"/>
      <c r="T3033"/>
    </row>
    <row r="3034" spans="1:20" ht="14.4" x14ac:dyDescent="0.3">
      <c r="A3034"/>
      <c r="B3034" s="1"/>
      <c r="C3034"/>
      <c r="D3034"/>
      <c r="E3034"/>
      <c r="F3034"/>
      <c r="G3034" s="45"/>
      <c r="H3034" s="196"/>
      <c r="I3034" s="196"/>
      <c r="J3034" s="196"/>
      <c r="K3034" s="196"/>
      <c r="L3034"/>
      <c r="M3034" s="44"/>
      <c r="N3034" s="1"/>
      <c r="O3034"/>
      <c r="P3034"/>
      <c r="Q3034" s="44"/>
      <c r="R3034" s="1"/>
      <c r="S3034"/>
      <c r="T3034"/>
    </row>
    <row r="3035" spans="1:20" ht="14.4" x14ac:dyDescent="0.3">
      <c r="A3035"/>
      <c r="B3035" s="1"/>
      <c r="C3035"/>
      <c r="D3035"/>
      <c r="E3035"/>
      <c r="F3035"/>
      <c r="G3035" s="45"/>
      <c r="H3035" s="196"/>
      <c r="I3035" s="196"/>
      <c r="J3035" s="196"/>
      <c r="K3035" s="196"/>
      <c r="L3035"/>
      <c r="M3035" s="44"/>
      <c r="N3035" s="1"/>
      <c r="O3035"/>
      <c r="P3035"/>
      <c r="Q3035" s="44"/>
      <c r="R3035" s="1"/>
      <c r="S3035"/>
      <c r="T3035"/>
    </row>
    <row r="3036" spans="1:20" ht="14.4" x14ac:dyDescent="0.3">
      <c r="A3036"/>
      <c r="B3036" s="1"/>
      <c r="C3036"/>
      <c r="D3036"/>
      <c r="E3036"/>
      <c r="F3036"/>
      <c r="G3036" s="45"/>
      <c r="H3036" s="196"/>
      <c r="I3036" s="196"/>
      <c r="J3036" s="196"/>
      <c r="K3036" s="196"/>
      <c r="L3036"/>
      <c r="M3036" s="44"/>
      <c r="N3036" s="1"/>
      <c r="O3036"/>
      <c r="P3036"/>
      <c r="Q3036" s="44"/>
      <c r="R3036" s="1"/>
      <c r="S3036"/>
      <c r="T3036"/>
    </row>
    <row r="3037" spans="1:20" ht="14.4" x14ac:dyDescent="0.3">
      <c r="A3037"/>
      <c r="B3037" s="1"/>
      <c r="C3037"/>
      <c r="D3037"/>
      <c r="E3037"/>
      <c r="F3037"/>
      <c r="G3037" s="45"/>
      <c r="H3037" s="196"/>
      <c r="I3037" s="196"/>
      <c r="J3037" s="196"/>
      <c r="K3037" s="196"/>
      <c r="L3037"/>
      <c r="M3037" s="44"/>
      <c r="N3037" s="1"/>
      <c r="O3037"/>
      <c r="P3037"/>
      <c r="Q3037" s="44"/>
      <c r="R3037" s="1"/>
      <c r="S3037"/>
      <c r="T3037"/>
    </row>
    <row r="3038" spans="1:20" ht="14.4" x14ac:dyDescent="0.3">
      <c r="A3038"/>
      <c r="B3038" s="1"/>
      <c r="C3038"/>
      <c r="D3038"/>
      <c r="E3038"/>
      <c r="F3038"/>
      <c r="G3038" s="45"/>
      <c r="H3038" s="196"/>
      <c r="I3038" s="196"/>
      <c r="J3038" s="196"/>
      <c r="K3038" s="196"/>
      <c r="L3038"/>
      <c r="M3038" s="44"/>
      <c r="N3038" s="1"/>
      <c r="O3038"/>
      <c r="P3038"/>
      <c r="Q3038" s="44"/>
      <c r="R3038" s="1"/>
      <c r="S3038"/>
      <c r="T3038"/>
    </row>
    <row r="3039" spans="1:20" ht="14.4" x14ac:dyDescent="0.3">
      <c r="A3039"/>
      <c r="B3039" s="1"/>
      <c r="C3039"/>
      <c r="D3039"/>
      <c r="E3039"/>
      <c r="F3039"/>
      <c r="G3039" s="45"/>
      <c r="H3039" s="196"/>
      <c r="I3039" s="196"/>
      <c r="J3039" s="196"/>
      <c r="K3039" s="196"/>
      <c r="L3039"/>
      <c r="M3039" s="44"/>
      <c r="N3039" s="1"/>
      <c r="O3039"/>
      <c r="P3039"/>
      <c r="Q3039" s="44"/>
      <c r="R3039" s="1"/>
      <c r="S3039"/>
      <c r="T3039"/>
    </row>
    <row r="3040" spans="1:20" ht="14.4" x14ac:dyDescent="0.3">
      <c r="A3040"/>
      <c r="B3040" s="1"/>
      <c r="C3040"/>
      <c r="D3040"/>
      <c r="E3040"/>
      <c r="F3040"/>
      <c r="G3040" s="45"/>
      <c r="H3040" s="196"/>
      <c r="I3040" s="196"/>
      <c r="J3040" s="196"/>
      <c r="K3040" s="196"/>
      <c r="L3040"/>
      <c r="M3040" s="44"/>
      <c r="N3040" s="1"/>
      <c r="O3040"/>
      <c r="P3040"/>
      <c r="Q3040" s="44"/>
      <c r="R3040" s="1"/>
      <c r="S3040"/>
      <c r="T3040"/>
    </row>
    <row r="3041" spans="1:20" ht="14.4" x14ac:dyDescent="0.3">
      <c r="A3041"/>
      <c r="B3041" s="1"/>
      <c r="C3041"/>
      <c r="D3041"/>
      <c r="E3041"/>
      <c r="F3041"/>
      <c r="G3041" s="45"/>
      <c r="H3041" s="196"/>
      <c r="I3041" s="196"/>
      <c r="J3041" s="196"/>
      <c r="K3041" s="196"/>
      <c r="L3041"/>
      <c r="M3041" s="44"/>
      <c r="N3041" s="1"/>
      <c r="O3041"/>
      <c r="P3041"/>
      <c r="Q3041" s="44"/>
      <c r="R3041" s="1"/>
      <c r="S3041"/>
      <c r="T3041"/>
    </row>
    <row r="3042" spans="1:20" ht="14.4" x14ac:dyDescent="0.3">
      <c r="A3042"/>
      <c r="B3042" s="1"/>
      <c r="C3042"/>
      <c r="D3042"/>
      <c r="E3042"/>
      <c r="F3042"/>
      <c r="G3042" s="45"/>
      <c r="H3042" s="196"/>
      <c r="I3042" s="196"/>
      <c r="J3042" s="196"/>
      <c r="K3042" s="196"/>
      <c r="L3042"/>
      <c r="M3042" s="44"/>
      <c r="N3042" s="1"/>
      <c r="O3042"/>
      <c r="P3042"/>
      <c r="Q3042" s="44"/>
      <c r="R3042" s="1"/>
      <c r="S3042"/>
      <c r="T3042"/>
    </row>
    <row r="3043" spans="1:20" ht="14.4" x14ac:dyDescent="0.3">
      <c r="A3043"/>
      <c r="B3043" s="1"/>
      <c r="C3043"/>
      <c r="D3043"/>
      <c r="E3043"/>
      <c r="F3043"/>
      <c r="G3043" s="45"/>
      <c r="H3043" s="196"/>
      <c r="I3043" s="196"/>
      <c r="J3043" s="196"/>
      <c r="K3043" s="196"/>
      <c r="L3043"/>
      <c r="M3043" s="44"/>
      <c r="N3043" s="1"/>
      <c r="O3043"/>
      <c r="P3043"/>
      <c r="Q3043" s="44"/>
      <c r="R3043" s="1"/>
      <c r="S3043"/>
      <c r="T3043"/>
    </row>
    <row r="3044" spans="1:20" ht="14.4" x14ac:dyDescent="0.3">
      <c r="A3044"/>
      <c r="B3044" s="1"/>
      <c r="C3044"/>
      <c r="D3044"/>
      <c r="E3044"/>
      <c r="F3044"/>
      <c r="G3044" s="45"/>
      <c r="H3044" s="196"/>
      <c r="I3044" s="196"/>
      <c r="J3044" s="196"/>
      <c r="K3044" s="196"/>
      <c r="L3044"/>
      <c r="M3044" s="44"/>
      <c r="N3044" s="1"/>
      <c r="O3044"/>
      <c r="P3044"/>
      <c r="Q3044" s="44"/>
      <c r="R3044" s="1"/>
      <c r="S3044"/>
      <c r="T3044"/>
    </row>
    <row r="3045" spans="1:20" ht="14.4" x14ac:dyDescent="0.3">
      <c r="A3045"/>
      <c r="B3045" s="1"/>
      <c r="C3045"/>
      <c r="D3045"/>
      <c r="E3045"/>
      <c r="F3045"/>
      <c r="G3045" s="45"/>
      <c r="H3045" s="196"/>
      <c r="I3045" s="196"/>
      <c r="J3045" s="196"/>
      <c r="K3045" s="196"/>
      <c r="L3045"/>
      <c r="M3045" s="44"/>
      <c r="N3045" s="1"/>
      <c r="O3045"/>
      <c r="P3045"/>
      <c r="Q3045" s="44"/>
      <c r="R3045" s="1"/>
      <c r="S3045"/>
      <c r="T3045"/>
    </row>
    <row r="3046" spans="1:20" ht="14.4" x14ac:dyDescent="0.3">
      <c r="A3046"/>
      <c r="B3046" s="1"/>
      <c r="C3046"/>
      <c r="D3046"/>
      <c r="E3046"/>
      <c r="F3046"/>
      <c r="G3046" s="45"/>
      <c r="H3046" s="196"/>
      <c r="I3046" s="196"/>
      <c r="J3046" s="196"/>
      <c r="K3046" s="196"/>
      <c r="L3046"/>
      <c r="M3046" s="44"/>
      <c r="N3046" s="1"/>
      <c r="O3046"/>
      <c r="P3046"/>
      <c r="Q3046" s="44"/>
      <c r="R3046" s="1"/>
      <c r="S3046"/>
      <c r="T3046"/>
    </row>
    <row r="3047" spans="1:20" ht="14.4" x14ac:dyDescent="0.3">
      <c r="A3047"/>
      <c r="B3047" s="1"/>
      <c r="C3047"/>
      <c r="D3047"/>
      <c r="E3047"/>
      <c r="F3047"/>
      <c r="G3047" s="45"/>
      <c r="H3047" s="196"/>
      <c r="I3047" s="196"/>
      <c r="J3047" s="196"/>
      <c r="K3047" s="196"/>
      <c r="L3047"/>
      <c r="M3047" s="44"/>
      <c r="N3047" s="1"/>
      <c r="O3047"/>
      <c r="P3047"/>
      <c r="Q3047" s="44"/>
      <c r="R3047" s="1"/>
      <c r="S3047"/>
      <c r="T3047"/>
    </row>
    <row r="3048" spans="1:20" ht="14.4" x14ac:dyDescent="0.3">
      <c r="A3048"/>
      <c r="B3048" s="1"/>
      <c r="C3048"/>
      <c r="D3048"/>
      <c r="E3048"/>
      <c r="F3048"/>
      <c r="G3048" s="45"/>
      <c r="H3048" s="196"/>
      <c r="I3048" s="196"/>
      <c r="J3048" s="196"/>
      <c r="K3048" s="196"/>
      <c r="L3048"/>
      <c r="M3048" s="44"/>
      <c r="N3048" s="1"/>
      <c r="O3048"/>
      <c r="P3048"/>
      <c r="Q3048" s="44"/>
      <c r="R3048" s="1"/>
      <c r="S3048"/>
      <c r="T3048"/>
    </row>
    <row r="3049" spans="1:20" ht="14.4" x14ac:dyDescent="0.3">
      <c r="A3049"/>
      <c r="B3049" s="1"/>
      <c r="C3049"/>
      <c r="D3049"/>
      <c r="E3049"/>
      <c r="F3049"/>
      <c r="G3049" s="45"/>
      <c r="H3049" s="196"/>
      <c r="I3049" s="196"/>
      <c r="J3049" s="196"/>
      <c r="K3049" s="196"/>
      <c r="L3049"/>
      <c r="M3049" s="44"/>
      <c r="N3049" s="1"/>
      <c r="O3049"/>
      <c r="P3049"/>
      <c r="Q3049" s="44"/>
      <c r="R3049" s="1"/>
      <c r="S3049"/>
      <c r="T3049"/>
    </row>
    <row r="3050" spans="1:20" ht="14.4" x14ac:dyDescent="0.3">
      <c r="A3050"/>
      <c r="B3050" s="1"/>
      <c r="C3050"/>
      <c r="D3050"/>
      <c r="E3050"/>
      <c r="F3050"/>
      <c r="G3050" s="45"/>
      <c r="H3050" s="196"/>
      <c r="I3050" s="196"/>
      <c r="J3050" s="196"/>
      <c r="K3050" s="196"/>
      <c r="L3050"/>
      <c r="M3050" s="44"/>
      <c r="N3050" s="1"/>
      <c r="O3050"/>
      <c r="P3050"/>
      <c r="Q3050" s="44"/>
      <c r="R3050" s="1"/>
      <c r="S3050"/>
      <c r="T3050"/>
    </row>
    <row r="3051" spans="1:20" ht="14.4" x14ac:dyDescent="0.3">
      <c r="A3051"/>
      <c r="B3051" s="1"/>
      <c r="C3051"/>
      <c r="D3051"/>
      <c r="E3051"/>
      <c r="F3051"/>
      <c r="G3051" s="45"/>
      <c r="H3051" s="196"/>
      <c r="I3051" s="196"/>
      <c r="J3051" s="196"/>
      <c r="K3051" s="196"/>
      <c r="L3051"/>
      <c r="M3051" s="44"/>
      <c r="N3051" s="1"/>
      <c r="O3051"/>
      <c r="P3051"/>
      <c r="Q3051" s="44"/>
      <c r="R3051" s="1"/>
      <c r="S3051"/>
      <c r="T3051"/>
    </row>
    <row r="3052" spans="1:20" ht="14.4" x14ac:dyDescent="0.3">
      <c r="A3052"/>
      <c r="B3052" s="1"/>
      <c r="C3052"/>
      <c r="D3052"/>
      <c r="E3052"/>
      <c r="F3052"/>
      <c r="G3052" s="45"/>
      <c r="H3052" s="196"/>
      <c r="I3052" s="196"/>
      <c r="J3052" s="196"/>
      <c r="K3052" s="196"/>
      <c r="L3052"/>
      <c r="M3052" s="44"/>
      <c r="N3052" s="1"/>
      <c r="O3052"/>
      <c r="P3052"/>
      <c r="Q3052" s="44"/>
      <c r="R3052" s="1"/>
      <c r="S3052"/>
      <c r="T3052"/>
    </row>
    <row r="3053" spans="1:20" ht="14.4" x14ac:dyDescent="0.3">
      <c r="A3053"/>
      <c r="B3053" s="1"/>
      <c r="C3053"/>
      <c r="D3053"/>
      <c r="E3053"/>
      <c r="F3053"/>
      <c r="G3053" s="45"/>
      <c r="H3053" s="196"/>
      <c r="I3053" s="196"/>
      <c r="J3053" s="196"/>
      <c r="K3053" s="196"/>
      <c r="L3053"/>
      <c r="M3053" s="44"/>
      <c r="N3053" s="1"/>
      <c r="O3053"/>
      <c r="P3053"/>
      <c r="Q3053" s="44"/>
      <c r="R3053" s="1"/>
      <c r="S3053"/>
      <c r="T3053"/>
    </row>
    <row r="3054" spans="1:20" ht="14.4" x14ac:dyDescent="0.3">
      <c r="A3054"/>
      <c r="B3054" s="1"/>
      <c r="C3054"/>
      <c r="D3054"/>
      <c r="E3054"/>
      <c r="F3054"/>
      <c r="G3054" s="45"/>
      <c r="H3054" s="196"/>
      <c r="I3054" s="196"/>
      <c r="J3054" s="196"/>
      <c r="K3054" s="196"/>
      <c r="L3054"/>
      <c r="M3054" s="44"/>
      <c r="N3054" s="1"/>
      <c r="O3054"/>
      <c r="P3054"/>
      <c r="Q3054" s="44"/>
      <c r="R3054" s="1"/>
      <c r="S3054"/>
      <c r="T3054"/>
    </row>
    <row r="3055" spans="1:20" ht="14.4" x14ac:dyDescent="0.3">
      <c r="A3055"/>
      <c r="B3055" s="1"/>
      <c r="C3055"/>
      <c r="D3055"/>
      <c r="E3055"/>
      <c r="F3055"/>
      <c r="G3055" s="45"/>
      <c r="H3055" s="196"/>
      <c r="I3055" s="196"/>
      <c r="J3055" s="196"/>
      <c r="K3055" s="196"/>
      <c r="L3055"/>
      <c r="M3055" s="44"/>
      <c r="N3055" s="1"/>
      <c r="O3055"/>
      <c r="P3055"/>
      <c r="Q3055" s="44"/>
      <c r="R3055" s="1"/>
      <c r="S3055"/>
      <c r="T3055"/>
    </row>
    <row r="3056" spans="1:20" ht="14.4" x14ac:dyDescent="0.3">
      <c r="A3056"/>
      <c r="B3056" s="1"/>
      <c r="C3056"/>
      <c r="D3056"/>
      <c r="E3056"/>
      <c r="F3056"/>
      <c r="G3056" s="45"/>
      <c r="H3056" s="196"/>
      <c r="I3056" s="196"/>
      <c r="J3056" s="196"/>
      <c r="K3056" s="196"/>
      <c r="L3056"/>
      <c r="M3056" s="44"/>
      <c r="N3056" s="1"/>
      <c r="O3056"/>
      <c r="P3056"/>
      <c r="Q3056" s="44"/>
      <c r="R3056" s="1"/>
      <c r="S3056"/>
      <c r="T3056"/>
    </row>
    <row r="3057" spans="1:20" ht="14.4" x14ac:dyDescent="0.3">
      <c r="A3057"/>
      <c r="B3057" s="1"/>
      <c r="C3057"/>
      <c r="D3057"/>
      <c r="E3057"/>
      <c r="F3057"/>
      <c r="G3057" s="45"/>
      <c r="H3057" s="196"/>
      <c r="I3057" s="196"/>
      <c r="J3057" s="196"/>
      <c r="K3057" s="196"/>
      <c r="L3057"/>
      <c r="M3057" s="44"/>
      <c r="N3057" s="1"/>
      <c r="O3057"/>
      <c r="P3057"/>
      <c r="Q3057" s="44"/>
      <c r="R3057" s="1"/>
      <c r="S3057"/>
      <c r="T3057"/>
    </row>
    <row r="3058" spans="1:20" ht="14.4" x14ac:dyDescent="0.3">
      <c r="A3058"/>
      <c r="B3058" s="1"/>
      <c r="C3058"/>
      <c r="D3058"/>
      <c r="E3058"/>
      <c r="F3058"/>
      <c r="G3058" s="45"/>
      <c r="H3058" s="196"/>
      <c r="I3058" s="196"/>
      <c r="J3058" s="196"/>
      <c r="K3058" s="196"/>
      <c r="L3058"/>
      <c r="M3058" s="44"/>
      <c r="N3058" s="1"/>
      <c r="O3058"/>
      <c r="P3058"/>
      <c r="Q3058" s="44"/>
      <c r="R3058" s="1"/>
      <c r="S3058"/>
      <c r="T3058"/>
    </row>
    <row r="3059" spans="1:20" ht="14.4" x14ac:dyDescent="0.3">
      <c r="A3059"/>
      <c r="B3059" s="1"/>
      <c r="C3059"/>
      <c r="D3059"/>
      <c r="E3059"/>
      <c r="F3059"/>
      <c r="G3059" s="45"/>
      <c r="H3059" s="196"/>
      <c r="I3059" s="196"/>
      <c r="J3059" s="196"/>
      <c r="K3059" s="196"/>
      <c r="L3059"/>
      <c r="M3059" s="44"/>
      <c r="N3059" s="1"/>
      <c r="O3059"/>
      <c r="P3059"/>
      <c r="Q3059" s="44"/>
      <c r="R3059" s="1"/>
      <c r="S3059"/>
      <c r="T3059"/>
    </row>
    <row r="3060" spans="1:20" ht="14.4" x14ac:dyDescent="0.3">
      <c r="A3060"/>
      <c r="B3060" s="1"/>
      <c r="C3060"/>
      <c r="D3060"/>
      <c r="E3060"/>
      <c r="F3060"/>
      <c r="G3060" s="45"/>
      <c r="H3060" s="196"/>
      <c r="I3060" s="196"/>
      <c r="J3060" s="196"/>
      <c r="K3060" s="196"/>
      <c r="L3060"/>
      <c r="M3060" s="44"/>
      <c r="N3060" s="1"/>
      <c r="O3060"/>
      <c r="P3060"/>
      <c r="Q3060" s="44"/>
      <c r="R3060" s="1"/>
      <c r="S3060"/>
      <c r="T3060"/>
    </row>
    <row r="3061" spans="1:20" ht="14.4" x14ac:dyDescent="0.3">
      <c r="A3061"/>
      <c r="B3061" s="1"/>
      <c r="C3061"/>
      <c r="D3061"/>
      <c r="E3061"/>
      <c r="F3061"/>
      <c r="G3061" s="45"/>
      <c r="H3061" s="196"/>
      <c r="I3061" s="196"/>
      <c r="J3061" s="196"/>
      <c r="K3061" s="196"/>
      <c r="L3061"/>
      <c r="M3061" s="44"/>
      <c r="N3061" s="1"/>
      <c r="O3061"/>
      <c r="P3061"/>
      <c r="Q3061" s="44"/>
      <c r="R3061" s="1"/>
      <c r="S3061"/>
      <c r="T3061"/>
    </row>
    <row r="3062" spans="1:20" ht="14.4" x14ac:dyDescent="0.3">
      <c r="A3062"/>
      <c r="B3062" s="1"/>
      <c r="C3062"/>
      <c r="D3062"/>
      <c r="E3062"/>
      <c r="F3062"/>
      <c r="G3062" s="45"/>
      <c r="H3062" s="196"/>
      <c r="I3062" s="196"/>
      <c r="J3062" s="196"/>
      <c r="K3062" s="196"/>
      <c r="L3062"/>
      <c r="M3062" s="44"/>
      <c r="N3062" s="1"/>
      <c r="O3062"/>
      <c r="P3062"/>
      <c r="Q3062" s="44"/>
      <c r="R3062" s="1"/>
      <c r="S3062"/>
      <c r="T3062"/>
    </row>
    <row r="3063" spans="1:20" ht="14.4" x14ac:dyDescent="0.3">
      <c r="A3063"/>
      <c r="B3063" s="1"/>
      <c r="C3063"/>
      <c r="D3063"/>
      <c r="E3063"/>
      <c r="F3063"/>
      <c r="G3063" s="45"/>
      <c r="H3063" s="196"/>
      <c r="I3063" s="196"/>
      <c r="J3063" s="196"/>
      <c r="K3063" s="196"/>
      <c r="L3063"/>
      <c r="M3063" s="44"/>
      <c r="N3063" s="1"/>
      <c r="O3063"/>
      <c r="P3063"/>
      <c r="Q3063" s="44"/>
      <c r="R3063" s="1"/>
      <c r="S3063"/>
      <c r="T3063"/>
    </row>
    <row r="3064" spans="1:20" ht="14.4" x14ac:dyDescent="0.3">
      <c r="A3064"/>
      <c r="B3064" s="1"/>
      <c r="C3064"/>
      <c r="D3064"/>
      <c r="E3064"/>
      <c r="F3064"/>
      <c r="G3064" s="45"/>
      <c r="H3064" s="196"/>
      <c r="I3064" s="196"/>
      <c r="J3064" s="196"/>
      <c r="K3064" s="196"/>
      <c r="L3064"/>
      <c r="M3064" s="44"/>
      <c r="N3064" s="1"/>
      <c r="O3064"/>
      <c r="P3064"/>
      <c r="Q3064" s="44"/>
      <c r="R3064" s="1"/>
      <c r="S3064"/>
      <c r="T3064"/>
    </row>
    <row r="3065" spans="1:20" ht="14.4" x14ac:dyDescent="0.3">
      <c r="A3065"/>
      <c r="B3065" s="1"/>
      <c r="C3065"/>
      <c r="D3065"/>
      <c r="E3065"/>
      <c r="F3065"/>
      <c r="G3065" s="45"/>
      <c r="H3065" s="196"/>
      <c r="I3065" s="196"/>
      <c r="J3065" s="196"/>
      <c r="K3065" s="196"/>
      <c r="L3065"/>
      <c r="M3065" s="44"/>
      <c r="N3065" s="1"/>
      <c r="O3065"/>
      <c r="P3065"/>
      <c r="Q3065" s="44"/>
      <c r="R3065" s="1"/>
      <c r="S3065"/>
      <c r="T3065"/>
    </row>
    <row r="3066" spans="1:20" ht="14.4" x14ac:dyDescent="0.3">
      <c r="A3066"/>
      <c r="B3066" s="1"/>
      <c r="C3066"/>
      <c r="D3066"/>
      <c r="E3066"/>
      <c r="F3066"/>
      <c r="G3066" s="45"/>
      <c r="H3066" s="196"/>
      <c r="I3066" s="196"/>
      <c r="J3066" s="196"/>
      <c r="K3066" s="196"/>
      <c r="L3066"/>
      <c r="M3066" s="44"/>
      <c r="N3066" s="1"/>
      <c r="O3066"/>
      <c r="P3066"/>
      <c r="Q3066" s="44"/>
      <c r="R3066" s="1"/>
      <c r="S3066"/>
      <c r="T3066"/>
    </row>
    <row r="3067" spans="1:20" ht="14.4" x14ac:dyDescent="0.3">
      <c r="A3067"/>
      <c r="B3067" s="1"/>
      <c r="C3067"/>
      <c r="D3067"/>
      <c r="E3067"/>
      <c r="F3067"/>
      <c r="G3067" s="45"/>
      <c r="H3067" s="196"/>
      <c r="I3067" s="196"/>
      <c r="J3067" s="196"/>
      <c r="K3067" s="196"/>
      <c r="L3067"/>
      <c r="M3067" s="44"/>
      <c r="N3067" s="1"/>
      <c r="O3067"/>
      <c r="P3067"/>
      <c r="Q3067" s="44"/>
      <c r="R3067" s="1"/>
      <c r="S3067"/>
      <c r="T3067"/>
    </row>
    <row r="3068" spans="1:20" ht="14.4" x14ac:dyDescent="0.3">
      <c r="A3068"/>
      <c r="B3068" s="1"/>
      <c r="C3068"/>
      <c r="D3068"/>
      <c r="E3068"/>
      <c r="F3068"/>
      <c r="G3068" s="45"/>
      <c r="H3068" s="196"/>
      <c r="I3068" s="196"/>
      <c r="J3068" s="196"/>
      <c r="K3068" s="196"/>
      <c r="L3068"/>
      <c r="M3068" s="44"/>
      <c r="N3068" s="1"/>
      <c r="O3068"/>
      <c r="P3068"/>
      <c r="Q3068" s="44"/>
      <c r="R3068" s="1"/>
      <c r="S3068"/>
      <c r="T3068"/>
    </row>
    <row r="3069" spans="1:20" ht="14.4" x14ac:dyDescent="0.3">
      <c r="A3069"/>
      <c r="B3069" s="1"/>
      <c r="C3069"/>
      <c r="D3069"/>
      <c r="E3069"/>
      <c r="F3069"/>
      <c r="G3069" s="45"/>
      <c r="H3069" s="196"/>
      <c r="I3069" s="196"/>
      <c r="J3069" s="196"/>
      <c r="K3069" s="196"/>
      <c r="L3069"/>
      <c r="M3069" s="44"/>
      <c r="N3069" s="1"/>
      <c r="O3069"/>
      <c r="P3069"/>
      <c r="Q3069" s="44"/>
      <c r="R3069" s="1"/>
      <c r="S3069"/>
      <c r="T3069"/>
    </row>
    <row r="3070" spans="1:20" ht="14.4" x14ac:dyDescent="0.3">
      <c r="A3070"/>
      <c r="B3070" s="1"/>
      <c r="C3070"/>
      <c r="D3070"/>
      <c r="E3070"/>
      <c r="F3070"/>
      <c r="G3070" s="45"/>
      <c r="H3070" s="196"/>
      <c r="I3070" s="196"/>
      <c r="J3070" s="196"/>
      <c r="K3070" s="196"/>
      <c r="L3070"/>
      <c r="M3070" s="44"/>
      <c r="N3070" s="1"/>
      <c r="O3070"/>
      <c r="P3070"/>
      <c r="Q3070" s="44"/>
      <c r="R3070" s="1"/>
      <c r="S3070"/>
      <c r="T3070"/>
    </row>
    <row r="3071" spans="1:20" ht="14.4" x14ac:dyDescent="0.3">
      <c r="A3071"/>
      <c r="B3071" s="1"/>
      <c r="C3071"/>
      <c r="D3071"/>
      <c r="E3071"/>
      <c r="F3071"/>
      <c r="G3071" s="45"/>
      <c r="H3071" s="196"/>
      <c r="I3071" s="196"/>
      <c r="J3071" s="196"/>
      <c r="K3071" s="196"/>
      <c r="L3071"/>
      <c r="M3071" s="44"/>
      <c r="N3071" s="1"/>
      <c r="O3071"/>
      <c r="P3071"/>
      <c r="Q3071" s="44"/>
      <c r="R3071" s="1"/>
      <c r="S3071"/>
      <c r="T3071"/>
    </row>
    <row r="3072" spans="1:20" ht="14.4" x14ac:dyDescent="0.3">
      <c r="A3072"/>
      <c r="B3072" s="1"/>
      <c r="C3072"/>
      <c r="D3072"/>
      <c r="E3072"/>
      <c r="F3072"/>
      <c r="G3072" s="45"/>
      <c r="H3072" s="196"/>
      <c r="I3072" s="196"/>
      <c r="J3072" s="196"/>
      <c r="K3072" s="196"/>
      <c r="L3072"/>
      <c r="M3072" s="44"/>
      <c r="N3072" s="1"/>
      <c r="O3072"/>
      <c r="P3072"/>
      <c r="Q3072" s="44"/>
      <c r="R3072" s="1"/>
      <c r="S3072"/>
      <c r="T3072"/>
    </row>
    <row r="3073" spans="1:20" ht="14.4" x14ac:dyDescent="0.3">
      <c r="A3073"/>
      <c r="B3073" s="1"/>
      <c r="C3073"/>
      <c r="D3073"/>
      <c r="E3073"/>
      <c r="F3073"/>
      <c r="G3073" s="45"/>
      <c r="H3073" s="196"/>
      <c r="I3073" s="196"/>
      <c r="J3073" s="196"/>
      <c r="K3073" s="196"/>
      <c r="L3073"/>
      <c r="M3073" s="44"/>
      <c r="N3073" s="1"/>
      <c r="O3073"/>
      <c r="P3073"/>
      <c r="Q3073" s="44"/>
      <c r="R3073" s="1"/>
      <c r="S3073"/>
      <c r="T3073"/>
    </row>
    <row r="3074" spans="1:20" ht="14.4" x14ac:dyDescent="0.3">
      <c r="A3074"/>
      <c r="B3074" s="1"/>
      <c r="C3074"/>
      <c r="D3074"/>
      <c r="E3074"/>
      <c r="F3074"/>
      <c r="G3074" s="45"/>
      <c r="H3074" s="196"/>
      <c r="I3074" s="196"/>
      <c r="J3074" s="196"/>
      <c r="K3074" s="196"/>
      <c r="L3074"/>
      <c r="M3074" s="44"/>
      <c r="N3074" s="1"/>
      <c r="O3074"/>
      <c r="P3074"/>
      <c r="Q3074" s="44"/>
      <c r="R3074" s="1"/>
      <c r="S3074"/>
      <c r="T3074"/>
    </row>
    <row r="3075" spans="1:20" ht="14.4" x14ac:dyDescent="0.3">
      <c r="A3075"/>
      <c r="B3075" s="1"/>
      <c r="C3075"/>
      <c r="D3075"/>
      <c r="E3075"/>
      <c r="F3075"/>
      <c r="G3075" s="45"/>
      <c r="H3075" s="196"/>
      <c r="I3075" s="196"/>
      <c r="J3075" s="196"/>
      <c r="K3075" s="196"/>
      <c r="L3075"/>
      <c r="M3075" s="44"/>
      <c r="N3075" s="1"/>
      <c r="O3075"/>
      <c r="P3075"/>
      <c r="Q3075" s="44"/>
      <c r="R3075" s="1"/>
      <c r="S3075"/>
      <c r="T3075"/>
    </row>
    <row r="3076" spans="1:20" ht="14.4" x14ac:dyDescent="0.3">
      <c r="A3076"/>
      <c r="B3076" s="1"/>
      <c r="C3076"/>
      <c r="D3076"/>
      <c r="E3076"/>
      <c r="F3076"/>
      <c r="G3076" s="45"/>
      <c r="H3076" s="196"/>
      <c r="I3076" s="196"/>
      <c r="J3076" s="196"/>
      <c r="K3076" s="196"/>
      <c r="L3076"/>
      <c r="M3076" s="44"/>
      <c r="N3076" s="1"/>
      <c r="O3076"/>
      <c r="P3076"/>
      <c r="Q3076" s="44"/>
      <c r="R3076" s="1"/>
      <c r="S3076"/>
      <c r="T3076"/>
    </row>
    <row r="3077" spans="1:20" ht="14.4" x14ac:dyDescent="0.3">
      <c r="A3077"/>
      <c r="B3077" s="1"/>
      <c r="C3077"/>
      <c r="D3077"/>
      <c r="E3077"/>
      <c r="F3077"/>
      <c r="G3077" s="45"/>
      <c r="H3077" s="196"/>
      <c r="I3077" s="196"/>
      <c r="J3077" s="196"/>
      <c r="K3077" s="196"/>
      <c r="L3077"/>
      <c r="M3077" s="44"/>
      <c r="N3077" s="1"/>
      <c r="O3077"/>
      <c r="P3077"/>
      <c r="Q3077" s="44"/>
      <c r="R3077" s="1"/>
      <c r="S3077"/>
      <c r="T3077"/>
    </row>
    <row r="3078" spans="1:20" ht="14.4" x14ac:dyDescent="0.3">
      <c r="A3078"/>
      <c r="B3078" s="1"/>
      <c r="C3078"/>
      <c r="D3078"/>
      <c r="E3078"/>
      <c r="F3078"/>
      <c r="G3078" s="45"/>
      <c r="H3078" s="196"/>
      <c r="I3078" s="196"/>
      <c r="J3078" s="196"/>
      <c r="K3078" s="196"/>
      <c r="L3078"/>
      <c r="M3078" s="44"/>
      <c r="N3078" s="1"/>
      <c r="O3078"/>
      <c r="P3078"/>
      <c r="Q3078" s="44"/>
      <c r="R3078" s="1"/>
      <c r="S3078"/>
      <c r="T3078"/>
    </row>
    <row r="3079" spans="1:20" ht="14.4" x14ac:dyDescent="0.3">
      <c r="A3079"/>
      <c r="B3079" s="1"/>
      <c r="C3079"/>
      <c r="D3079"/>
      <c r="E3079"/>
      <c r="F3079"/>
      <c r="G3079" s="45"/>
      <c r="H3079" s="196"/>
      <c r="I3079" s="196"/>
      <c r="J3079" s="196"/>
      <c r="K3079" s="196"/>
      <c r="L3079"/>
      <c r="M3079" s="44"/>
      <c r="N3079" s="1"/>
      <c r="O3079"/>
      <c r="P3079"/>
      <c r="Q3079" s="44"/>
      <c r="R3079" s="1"/>
      <c r="S3079"/>
      <c r="T3079"/>
    </row>
    <row r="3080" spans="1:20" ht="14.4" x14ac:dyDescent="0.3">
      <c r="A3080"/>
      <c r="B3080" s="1"/>
      <c r="C3080"/>
      <c r="D3080"/>
      <c r="E3080"/>
      <c r="F3080"/>
      <c r="G3080" s="45"/>
      <c r="H3080" s="196"/>
      <c r="I3080" s="196"/>
      <c r="J3080" s="196"/>
      <c r="K3080" s="196"/>
      <c r="L3080"/>
      <c r="M3080" s="44"/>
      <c r="N3080" s="1"/>
      <c r="O3080"/>
      <c r="P3080"/>
      <c r="Q3080" s="44"/>
      <c r="R3080" s="1"/>
      <c r="S3080"/>
      <c r="T3080"/>
    </row>
    <row r="3081" spans="1:20" ht="14.4" x14ac:dyDescent="0.3">
      <c r="A3081"/>
      <c r="B3081" s="1"/>
      <c r="C3081"/>
      <c r="D3081"/>
      <c r="E3081"/>
      <c r="F3081"/>
      <c r="G3081" s="45"/>
      <c r="H3081" s="196"/>
      <c r="I3081" s="196"/>
      <c r="J3081" s="196"/>
      <c r="K3081" s="196"/>
      <c r="L3081"/>
      <c r="M3081" s="44"/>
      <c r="N3081" s="1"/>
      <c r="O3081"/>
      <c r="P3081"/>
      <c r="Q3081" s="44"/>
      <c r="R3081" s="1"/>
      <c r="S3081"/>
      <c r="T3081"/>
    </row>
    <row r="3082" spans="1:20" ht="14.4" x14ac:dyDescent="0.3">
      <c r="A3082"/>
      <c r="B3082" s="1"/>
      <c r="C3082"/>
      <c r="D3082"/>
      <c r="E3082"/>
      <c r="F3082"/>
      <c r="G3082" s="45"/>
      <c r="H3082" s="196"/>
      <c r="I3082" s="196"/>
      <c r="J3082" s="196"/>
      <c r="K3082" s="196"/>
      <c r="L3082"/>
      <c r="M3082" s="44"/>
      <c r="N3082" s="1"/>
      <c r="O3082"/>
      <c r="P3082"/>
      <c r="Q3082" s="44"/>
      <c r="R3082" s="1"/>
      <c r="S3082"/>
      <c r="T3082"/>
    </row>
    <row r="3083" spans="1:20" ht="14.4" x14ac:dyDescent="0.3">
      <c r="A3083"/>
      <c r="B3083" s="1"/>
      <c r="C3083"/>
      <c r="D3083"/>
      <c r="E3083"/>
      <c r="F3083"/>
      <c r="G3083" s="45"/>
      <c r="H3083" s="196"/>
      <c r="I3083" s="196"/>
      <c r="J3083" s="196"/>
      <c r="K3083" s="196"/>
      <c r="L3083"/>
      <c r="M3083" s="44"/>
      <c r="N3083" s="1"/>
      <c r="O3083"/>
      <c r="P3083"/>
      <c r="Q3083" s="44"/>
      <c r="R3083" s="1"/>
      <c r="S3083"/>
      <c r="T3083"/>
    </row>
    <row r="3084" spans="1:20" ht="14.4" x14ac:dyDescent="0.3">
      <c r="A3084"/>
      <c r="B3084" s="1"/>
      <c r="C3084"/>
      <c r="D3084"/>
      <c r="E3084"/>
      <c r="F3084"/>
      <c r="G3084" s="45"/>
      <c r="H3084" s="196"/>
      <c r="I3084" s="196"/>
      <c r="J3084" s="196"/>
      <c r="K3084" s="196"/>
      <c r="L3084"/>
      <c r="M3084" s="44"/>
      <c r="N3084" s="1"/>
      <c r="O3084"/>
      <c r="P3084"/>
      <c r="Q3084" s="44"/>
      <c r="R3084" s="1"/>
      <c r="S3084"/>
      <c r="T3084"/>
    </row>
    <row r="3085" spans="1:20" ht="14.4" x14ac:dyDescent="0.3">
      <c r="A3085"/>
      <c r="B3085" s="1"/>
      <c r="C3085"/>
      <c r="D3085"/>
      <c r="E3085"/>
      <c r="F3085"/>
      <c r="G3085" s="45"/>
      <c r="H3085" s="196"/>
      <c r="I3085" s="196"/>
      <c r="J3085" s="196"/>
      <c r="K3085" s="196"/>
      <c r="L3085"/>
      <c r="M3085" s="44"/>
      <c r="N3085" s="1"/>
      <c r="O3085"/>
      <c r="P3085"/>
      <c r="Q3085" s="44"/>
      <c r="R3085" s="1"/>
      <c r="S3085"/>
      <c r="T3085"/>
    </row>
    <row r="3086" spans="1:20" ht="14.4" x14ac:dyDescent="0.3">
      <c r="A3086"/>
      <c r="B3086" s="1"/>
      <c r="C3086"/>
      <c r="D3086"/>
      <c r="E3086"/>
      <c r="F3086"/>
      <c r="G3086" s="45"/>
      <c r="H3086" s="196"/>
      <c r="I3086" s="196"/>
      <c r="J3086" s="196"/>
      <c r="K3086" s="196"/>
      <c r="L3086"/>
      <c r="M3086" s="44"/>
      <c r="N3086" s="1"/>
      <c r="O3086"/>
      <c r="P3086"/>
      <c r="Q3086" s="44"/>
      <c r="R3086" s="1"/>
      <c r="S3086"/>
      <c r="T3086"/>
    </row>
    <row r="3087" spans="1:20" ht="14.4" x14ac:dyDescent="0.3">
      <c r="A3087"/>
      <c r="B3087" s="1"/>
      <c r="C3087"/>
      <c r="D3087"/>
      <c r="E3087"/>
      <c r="F3087"/>
      <c r="G3087" s="45"/>
      <c r="H3087" s="196"/>
      <c r="I3087" s="196"/>
      <c r="J3087" s="196"/>
      <c r="K3087" s="196"/>
      <c r="L3087"/>
      <c r="M3087" s="44"/>
      <c r="N3087" s="1"/>
      <c r="O3087"/>
      <c r="P3087"/>
      <c r="Q3087" s="44"/>
      <c r="R3087" s="1"/>
      <c r="S3087"/>
      <c r="T3087"/>
    </row>
    <row r="3088" spans="1:20" ht="14.4" x14ac:dyDescent="0.3">
      <c r="A3088"/>
      <c r="B3088" s="1"/>
      <c r="C3088"/>
      <c r="D3088"/>
      <c r="E3088"/>
      <c r="F3088"/>
      <c r="G3088" s="45"/>
      <c r="H3088" s="196"/>
      <c r="I3088" s="196"/>
      <c r="J3088" s="196"/>
      <c r="K3088" s="196"/>
      <c r="L3088"/>
      <c r="M3088" s="44"/>
      <c r="N3088" s="1"/>
      <c r="O3088"/>
      <c r="P3088"/>
      <c r="Q3088" s="44"/>
      <c r="R3088" s="1"/>
      <c r="S3088"/>
      <c r="T3088"/>
    </row>
    <row r="3089" spans="1:20" ht="14.4" x14ac:dyDescent="0.3">
      <c r="A3089"/>
      <c r="B3089" s="1"/>
      <c r="C3089"/>
      <c r="D3089"/>
      <c r="E3089"/>
      <c r="F3089"/>
      <c r="G3089" s="45"/>
      <c r="H3089" s="196"/>
      <c r="I3089" s="196"/>
      <c r="J3089" s="196"/>
      <c r="K3089" s="196"/>
      <c r="L3089"/>
      <c r="M3089" s="44"/>
      <c r="N3089" s="1"/>
      <c r="O3089"/>
      <c r="P3089"/>
      <c r="Q3089" s="44"/>
      <c r="R3089" s="1"/>
      <c r="S3089"/>
      <c r="T3089"/>
    </row>
    <row r="3090" spans="1:20" ht="14.4" x14ac:dyDescent="0.3">
      <c r="A3090"/>
      <c r="B3090" s="1"/>
      <c r="C3090"/>
      <c r="D3090"/>
      <c r="E3090"/>
      <c r="F3090"/>
      <c r="G3090" s="45"/>
      <c r="H3090" s="196"/>
      <c r="I3090" s="196"/>
      <c r="J3090" s="196"/>
      <c r="K3090" s="196"/>
      <c r="L3090"/>
      <c r="M3090" s="44"/>
      <c r="N3090" s="1"/>
      <c r="O3090"/>
      <c r="P3090"/>
      <c r="Q3090" s="44"/>
      <c r="R3090" s="1"/>
      <c r="S3090"/>
      <c r="T3090"/>
    </row>
    <row r="3091" spans="1:20" ht="14.4" x14ac:dyDescent="0.3">
      <c r="A3091"/>
      <c r="B3091" s="1"/>
      <c r="C3091"/>
      <c r="D3091"/>
      <c r="E3091"/>
      <c r="F3091"/>
      <c r="G3091" s="45"/>
      <c r="H3091" s="196"/>
      <c r="I3091" s="196"/>
      <c r="J3091" s="196"/>
      <c r="K3091" s="196"/>
      <c r="L3091"/>
      <c r="M3091" s="44"/>
      <c r="N3091" s="1"/>
      <c r="O3091"/>
      <c r="P3091"/>
      <c r="Q3091" s="44"/>
      <c r="R3091" s="1"/>
      <c r="S3091"/>
      <c r="T3091"/>
    </row>
    <row r="3092" spans="1:20" ht="14.4" x14ac:dyDescent="0.3">
      <c r="A3092"/>
      <c r="B3092" s="1"/>
      <c r="C3092"/>
      <c r="D3092"/>
      <c r="E3092"/>
      <c r="F3092"/>
      <c r="G3092" s="45"/>
      <c r="H3092" s="196"/>
      <c r="I3092" s="196"/>
      <c r="J3092" s="196"/>
      <c r="K3092" s="196"/>
      <c r="L3092"/>
      <c r="M3092" s="44"/>
      <c r="N3092" s="1"/>
      <c r="O3092"/>
      <c r="P3092"/>
      <c r="Q3092" s="44"/>
      <c r="R3092" s="1"/>
      <c r="S3092"/>
      <c r="T3092"/>
    </row>
    <row r="3093" spans="1:20" ht="14.4" x14ac:dyDescent="0.3">
      <c r="A3093"/>
      <c r="B3093" s="1"/>
      <c r="C3093"/>
      <c r="D3093"/>
      <c r="E3093"/>
      <c r="F3093"/>
      <c r="G3093" s="45"/>
      <c r="H3093" s="196"/>
      <c r="I3093" s="196"/>
      <c r="J3093" s="196"/>
      <c r="K3093" s="196"/>
      <c r="L3093"/>
      <c r="M3093" s="44"/>
      <c r="N3093" s="1"/>
      <c r="O3093"/>
      <c r="P3093"/>
      <c r="Q3093" s="44"/>
      <c r="R3093" s="1"/>
      <c r="S3093"/>
      <c r="T3093"/>
    </row>
    <row r="3094" spans="1:20" ht="14.4" x14ac:dyDescent="0.3">
      <c r="A3094"/>
      <c r="B3094" s="1"/>
      <c r="C3094"/>
      <c r="D3094"/>
      <c r="E3094"/>
      <c r="F3094"/>
      <c r="G3094" s="45"/>
      <c r="H3094" s="196"/>
      <c r="I3094" s="196"/>
      <c r="J3094" s="196"/>
      <c r="K3094" s="196"/>
      <c r="L3094"/>
      <c r="M3094" s="44"/>
      <c r="N3094" s="1"/>
      <c r="O3094"/>
      <c r="P3094"/>
      <c r="Q3094" s="44"/>
      <c r="R3094" s="1"/>
      <c r="S3094"/>
      <c r="T3094"/>
    </row>
    <row r="3095" spans="1:20" ht="14.4" x14ac:dyDescent="0.3">
      <c r="A3095"/>
      <c r="B3095" s="1"/>
      <c r="C3095"/>
      <c r="D3095"/>
      <c r="E3095"/>
      <c r="F3095"/>
      <c r="G3095" s="45"/>
      <c r="H3095" s="196"/>
      <c r="I3095" s="196"/>
      <c r="J3095" s="196"/>
      <c r="K3095" s="196"/>
      <c r="L3095"/>
      <c r="M3095" s="44"/>
      <c r="N3095" s="1"/>
      <c r="O3095"/>
      <c r="P3095"/>
      <c r="Q3095" s="44"/>
      <c r="R3095" s="1"/>
      <c r="S3095"/>
      <c r="T3095"/>
    </row>
    <row r="3096" spans="1:20" ht="14.4" x14ac:dyDescent="0.3">
      <c r="A3096"/>
      <c r="B3096" s="1"/>
      <c r="C3096"/>
      <c r="D3096"/>
      <c r="E3096"/>
      <c r="F3096"/>
      <c r="G3096" s="45"/>
      <c r="H3096" s="196"/>
      <c r="I3096" s="196"/>
      <c r="J3096" s="196"/>
      <c r="K3096" s="196"/>
      <c r="L3096"/>
      <c r="M3096" s="44"/>
      <c r="N3096" s="1"/>
      <c r="O3096"/>
      <c r="P3096"/>
      <c r="Q3096" s="44"/>
      <c r="R3096" s="1"/>
      <c r="S3096"/>
      <c r="T3096"/>
    </row>
    <row r="3097" spans="1:20" ht="14.4" x14ac:dyDescent="0.3">
      <c r="A3097"/>
      <c r="B3097" s="1"/>
      <c r="C3097"/>
      <c r="D3097"/>
      <c r="E3097"/>
      <c r="F3097"/>
      <c r="G3097" s="45"/>
      <c r="H3097" s="196"/>
      <c r="I3097" s="196"/>
      <c r="J3097" s="196"/>
      <c r="K3097" s="196"/>
      <c r="L3097"/>
      <c r="M3097" s="44"/>
      <c r="N3097" s="1"/>
      <c r="O3097"/>
      <c r="P3097"/>
      <c r="Q3097" s="44"/>
      <c r="R3097" s="1"/>
      <c r="S3097"/>
      <c r="T3097"/>
    </row>
    <row r="3098" spans="1:20" ht="14.4" x14ac:dyDescent="0.3">
      <c r="A3098"/>
      <c r="B3098" s="1"/>
      <c r="C3098"/>
      <c r="D3098"/>
      <c r="E3098"/>
      <c r="F3098"/>
      <c r="G3098" s="45"/>
      <c r="H3098" s="196"/>
      <c r="I3098" s="196"/>
      <c r="J3098" s="196"/>
      <c r="K3098" s="196"/>
      <c r="L3098"/>
      <c r="M3098" s="44"/>
      <c r="N3098" s="1"/>
      <c r="O3098"/>
      <c r="P3098"/>
      <c r="Q3098" s="44"/>
      <c r="R3098" s="1"/>
      <c r="S3098"/>
      <c r="T3098"/>
    </row>
    <row r="3099" spans="1:20" ht="14.4" x14ac:dyDescent="0.3">
      <c r="A3099"/>
      <c r="B3099" s="1"/>
      <c r="C3099"/>
      <c r="D3099"/>
      <c r="E3099"/>
      <c r="F3099"/>
      <c r="G3099" s="45"/>
      <c r="H3099" s="196"/>
      <c r="I3099" s="196"/>
      <c r="J3099" s="196"/>
      <c r="K3099" s="196"/>
      <c r="L3099"/>
      <c r="M3099" s="44"/>
      <c r="N3099" s="1"/>
      <c r="O3099"/>
      <c r="P3099"/>
      <c r="Q3099" s="44"/>
      <c r="R3099" s="1"/>
      <c r="S3099"/>
      <c r="T3099"/>
    </row>
    <row r="3100" spans="1:20" ht="14.4" x14ac:dyDescent="0.3">
      <c r="A3100"/>
      <c r="B3100" s="1"/>
      <c r="C3100"/>
      <c r="D3100"/>
      <c r="E3100"/>
      <c r="F3100"/>
      <c r="G3100" s="45"/>
      <c r="H3100" s="196"/>
      <c r="I3100" s="196"/>
      <c r="J3100" s="196"/>
      <c r="K3100" s="196"/>
      <c r="L3100"/>
      <c r="M3100" s="44"/>
      <c r="N3100" s="1"/>
      <c r="O3100"/>
      <c r="P3100"/>
      <c r="Q3100" s="44"/>
      <c r="R3100" s="1"/>
      <c r="S3100"/>
      <c r="T3100"/>
    </row>
    <row r="3101" spans="1:20" ht="14.4" x14ac:dyDescent="0.3">
      <c r="A3101"/>
      <c r="B3101" s="1"/>
      <c r="C3101"/>
      <c r="D3101"/>
      <c r="E3101"/>
      <c r="F3101"/>
      <c r="G3101" s="45"/>
      <c r="H3101" s="196"/>
      <c r="I3101" s="196"/>
      <c r="J3101" s="196"/>
      <c r="K3101" s="196"/>
      <c r="L3101"/>
      <c r="M3101" s="44"/>
      <c r="N3101" s="1"/>
      <c r="O3101"/>
      <c r="P3101"/>
      <c r="Q3101" s="44"/>
      <c r="R3101" s="1"/>
      <c r="S3101"/>
      <c r="T3101"/>
    </row>
    <row r="3102" spans="1:20" ht="14.4" x14ac:dyDescent="0.3">
      <c r="A3102"/>
      <c r="B3102" s="1"/>
      <c r="C3102"/>
      <c r="D3102"/>
      <c r="E3102"/>
      <c r="F3102"/>
      <c r="G3102" s="45"/>
      <c r="H3102" s="196"/>
      <c r="I3102" s="196"/>
      <c r="J3102" s="196"/>
      <c r="K3102" s="196"/>
      <c r="L3102"/>
      <c r="M3102" s="44"/>
      <c r="N3102" s="1"/>
      <c r="O3102"/>
      <c r="P3102"/>
      <c r="Q3102" s="44"/>
      <c r="R3102" s="1"/>
      <c r="S3102"/>
      <c r="T3102"/>
    </row>
    <row r="3103" spans="1:20" ht="14.4" x14ac:dyDescent="0.3">
      <c r="A3103"/>
      <c r="B3103" s="1"/>
      <c r="C3103"/>
      <c r="D3103"/>
      <c r="E3103"/>
      <c r="F3103"/>
      <c r="G3103" s="45"/>
      <c r="H3103" s="196"/>
      <c r="I3103" s="196"/>
      <c r="J3103" s="196"/>
      <c r="K3103" s="196"/>
      <c r="L3103"/>
      <c r="M3103" s="44"/>
      <c r="N3103" s="1"/>
      <c r="O3103"/>
      <c r="P3103"/>
      <c r="Q3103" s="44"/>
      <c r="R3103" s="1"/>
      <c r="S3103"/>
      <c r="T3103"/>
    </row>
    <row r="3104" spans="1:20" ht="14.4" x14ac:dyDescent="0.3">
      <c r="A3104"/>
      <c r="B3104" s="1"/>
      <c r="C3104"/>
      <c r="D3104"/>
      <c r="E3104"/>
      <c r="F3104"/>
      <c r="G3104" s="45"/>
      <c r="H3104" s="196"/>
      <c r="I3104" s="196"/>
      <c r="J3104" s="196"/>
      <c r="K3104" s="196"/>
      <c r="L3104"/>
      <c r="M3104" s="44"/>
      <c r="N3104" s="1"/>
      <c r="O3104"/>
      <c r="P3104"/>
      <c r="Q3104" s="44"/>
      <c r="R3104" s="1"/>
      <c r="S3104"/>
      <c r="T3104"/>
    </row>
    <row r="3105" spans="1:20" ht="14.4" x14ac:dyDescent="0.3">
      <c r="A3105"/>
      <c r="B3105" s="1"/>
      <c r="C3105"/>
      <c r="D3105"/>
      <c r="E3105"/>
      <c r="F3105"/>
      <c r="G3105" s="45"/>
      <c r="H3105" s="196"/>
      <c r="I3105" s="196"/>
      <c r="J3105" s="196"/>
      <c r="K3105" s="196"/>
      <c r="L3105"/>
      <c r="M3105" s="44"/>
      <c r="N3105" s="1"/>
      <c r="O3105"/>
      <c r="P3105"/>
      <c r="Q3105" s="44"/>
      <c r="R3105" s="1"/>
      <c r="S3105"/>
      <c r="T3105"/>
    </row>
    <row r="3106" spans="1:20" ht="14.4" x14ac:dyDescent="0.3">
      <c r="A3106"/>
      <c r="B3106" s="1"/>
      <c r="C3106"/>
      <c r="D3106"/>
      <c r="E3106"/>
      <c r="F3106"/>
      <c r="G3106" s="45"/>
      <c r="H3106" s="196"/>
      <c r="I3106" s="196"/>
      <c r="J3106" s="196"/>
      <c r="K3106" s="196"/>
      <c r="L3106"/>
      <c r="M3106" s="44"/>
      <c r="N3106" s="1"/>
      <c r="O3106"/>
      <c r="P3106"/>
      <c r="Q3106" s="44"/>
      <c r="R3106" s="1"/>
      <c r="S3106"/>
      <c r="T3106"/>
    </row>
    <row r="3107" spans="1:20" ht="14.4" x14ac:dyDescent="0.3">
      <c r="A3107"/>
      <c r="B3107" s="1"/>
      <c r="C3107"/>
      <c r="D3107"/>
      <c r="E3107"/>
      <c r="F3107"/>
      <c r="G3107" s="45"/>
      <c r="H3107" s="196"/>
      <c r="I3107" s="196"/>
      <c r="J3107" s="196"/>
      <c r="K3107" s="196"/>
      <c r="L3107"/>
      <c r="M3107" s="44"/>
      <c r="N3107" s="1"/>
      <c r="O3107"/>
      <c r="P3107"/>
      <c r="Q3107" s="44"/>
      <c r="R3107" s="1"/>
      <c r="S3107"/>
      <c r="T3107"/>
    </row>
    <row r="3108" spans="1:20" ht="14.4" x14ac:dyDescent="0.3">
      <c r="A3108"/>
      <c r="B3108" s="1"/>
      <c r="C3108"/>
      <c r="D3108"/>
      <c r="E3108"/>
      <c r="F3108"/>
      <c r="G3108" s="45"/>
      <c r="H3108" s="196"/>
      <c r="I3108" s="196"/>
      <c r="J3108" s="196"/>
      <c r="K3108" s="196"/>
      <c r="L3108"/>
      <c r="M3108" s="44"/>
      <c r="N3108" s="1"/>
      <c r="O3108"/>
      <c r="P3108"/>
      <c r="Q3108" s="44"/>
      <c r="R3108" s="1"/>
      <c r="S3108"/>
      <c r="T3108"/>
    </row>
    <row r="3109" spans="1:20" ht="14.4" x14ac:dyDescent="0.3">
      <c r="A3109"/>
      <c r="B3109" s="1"/>
      <c r="C3109"/>
      <c r="D3109"/>
      <c r="E3109"/>
      <c r="F3109"/>
      <c r="G3109" s="45"/>
      <c r="H3109" s="196"/>
      <c r="I3109" s="196"/>
      <c r="J3109" s="196"/>
      <c r="K3109" s="196"/>
      <c r="L3109"/>
      <c r="M3109" s="44"/>
      <c r="N3109" s="1"/>
      <c r="O3109"/>
      <c r="P3109"/>
      <c r="Q3109" s="44"/>
      <c r="R3109" s="1"/>
      <c r="S3109"/>
      <c r="T3109"/>
    </row>
    <row r="3110" spans="1:20" ht="14.4" x14ac:dyDescent="0.3">
      <c r="A3110"/>
      <c r="B3110" s="1"/>
      <c r="C3110"/>
      <c r="D3110"/>
      <c r="E3110"/>
      <c r="F3110"/>
      <c r="G3110" s="45"/>
      <c r="H3110" s="196"/>
      <c r="I3110" s="196"/>
      <c r="J3110" s="196"/>
      <c r="K3110" s="196"/>
      <c r="L3110"/>
      <c r="M3110" s="44"/>
      <c r="N3110" s="1"/>
      <c r="O3110"/>
      <c r="P3110"/>
      <c r="Q3110" s="44"/>
      <c r="R3110" s="1"/>
      <c r="S3110"/>
      <c r="T3110"/>
    </row>
    <row r="3111" spans="1:20" ht="14.4" x14ac:dyDescent="0.3">
      <c r="A3111"/>
      <c r="B3111" s="1"/>
      <c r="C3111"/>
      <c r="D3111"/>
      <c r="E3111"/>
      <c r="F3111"/>
      <c r="G3111" s="45"/>
      <c r="H3111" s="196"/>
      <c r="I3111" s="196"/>
      <c r="J3111" s="196"/>
      <c r="K3111" s="196"/>
      <c r="L3111"/>
      <c r="M3111" s="44"/>
      <c r="N3111" s="1"/>
      <c r="O3111"/>
      <c r="P3111"/>
      <c r="Q3111" s="44"/>
      <c r="R3111" s="1"/>
      <c r="S3111"/>
      <c r="T3111"/>
    </row>
    <row r="3112" spans="1:20" ht="14.4" x14ac:dyDescent="0.3">
      <c r="A3112"/>
      <c r="B3112" s="1"/>
      <c r="C3112"/>
      <c r="D3112"/>
      <c r="E3112"/>
      <c r="F3112"/>
      <c r="G3112" s="45"/>
      <c r="H3112" s="196"/>
      <c r="I3112" s="196"/>
      <c r="J3112" s="196"/>
      <c r="K3112" s="196"/>
      <c r="L3112"/>
      <c r="M3112" s="44"/>
      <c r="N3112" s="1"/>
      <c r="O3112"/>
      <c r="P3112"/>
      <c r="Q3112" s="44"/>
      <c r="R3112" s="1"/>
      <c r="S3112"/>
      <c r="T3112"/>
    </row>
    <row r="3113" spans="1:20" ht="14.4" x14ac:dyDescent="0.3">
      <c r="A3113"/>
      <c r="B3113" s="1"/>
      <c r="C3113"/>
      <c r="D3113"/>
      <c r="E3113"/>
      <c r="F3113"/>
      <c r="G3113" s="45"/>
      <c r="H3113" s="196"/>
      <c r="I3113" s="196"/>
      <c r="J3113" s="196"/>
      <c r="K3113" s="196"/>
      <c r="L3113"/>
      <c r="M3113" s="44"/>
      <c r="N3113" s="1"/>
      <c r="O3113"/>
      <c r="P3113"/>
      <c r="Q3113" s="44"/>
      <c r="R3113" s="1"/>
      <c r="S3113"/>
      <c r="T3113"/>
    </row>
    <row r="3114" spans="1:20" ht="14.4" x14ac:dyDescent="0.3">
      <c r="A3114"/>
      <c r="B3114" s="1"/>
      <c r="C3114"/>
      <c r="D3114"/>
      <c r="E3114"/>
      <c r="F3114"/>
      <c r="G3114" s="45"/>
      <c r="H3114" s="196"/>
      <c r="I3114" s="196"/>
      <c r="J3114" s="196"/>
      <c r="K3114" s="196"/>
      <c r="L3114"/>
      <c r="M3114" s="44"/>
      <c r="N3114" s="1"/>
      <c r="O3114"/>
      <c r="P3114"/>
      <c r="Q3114" s="44"/>
      <c r="R3114" s="1"/>
      <c r="S3114"/>
      <c r="T3114"/>
    </row>
    <row r="3115" spans="1:20" ht="14.4" x14ac:dyDescent="0.3">
      <c r="A3115"/>
      <c r="B3115" s="1"/>
      <c r="C3115"/>
      <c r="D3115"/>
      <c r="E3115"/>
      <c r="F3115"/>
      <c r="G3115" s="45"/>
      <c r="H3115" s="196"/>
      <c r="I3115" s="196"/>
      <c r="J3115" s="196"/>
      <c r="K3115" s="196"/>
      <c r="L3115"/>
      <c r="M3115" s="44"/>
      <c r="N3115" s="1"/>
      <c r="O3115"/>
      <c r="P3115"/>
      <c r="Q3115" s="44"/>
      <c r="R3115" s="1"/>
      <c r="S3115"/>
      <c r="T3115"/>
    </row>
    <row r="3116" spans="1:20" ht="14.4" x14ac:dyDescent="0.3">
      <c r="A3116"/>
      <c r="B3116" s="1"/>
      <c r="C3116"/>
      <c r="D3116"/>
      <c r="E3116"/>
      <c r="F3116"/>
      <c r="G3116" s="45"/>
      <c r="H3116" s="196"/>
      <c r="I3116" s="196"/>
      <c r="J3116" s="196"/>
      <c r="K3116" s="196"/>
      <c r="L3116"/>
      <c r="M3116" s="44"/>
      <c r="N3116" s="1"/>
      <c r="O3116"/>
      <c r="P3116"/>
      <c r="Q3116" s="44"/>
      <c r="R3116" s="1"/>
      <c r="S3116"/>
      <c r="T3116"/>
    </row>
    <row r="3117" spans="1:20" ht="14.4" x14ac:dyDescent="0.3">
      <c r="A3117"/>
      <c r="B3117" s="1"/>
      <c r="C3117"/>
      <c r="D3117"/>
      <c r="E3117"/>
      <c r="F3117"/>
      <c r="G3117" s="45"/>
      <c r="H3117" s="196"/>
      <c r="I3117" s="196"/>
      <c r="J3117" s="196"/>
      <c r="K3117" s="196"/>
      <c r="L3117"/>
      <c r="M3117" s="44"/>
      <c r="N3117" s="1"/>
      <c r="O3117"/>
      <c r="P3117"/>
      <c r="Q3117" s="44"/>
      <c r="R3117" s="1"/>
      <c r="S3117"/>
      <c r="T3117"/>
    </row>
    <row r="3118" spans="1:20" ht="14.4" x14ac:dyDescent="0.3">
      <c r="A3118"/>
      <c r="B3118" s="1"/>
      <c r="C3118"/>
      <c r="D3118"/>
      <c r="E3118"/>
      <c r="F3118"/>
      <c r="G3118" s="45"/>
      <c r="H3118" s="196"/>
      <c r="I3118" s="196"/>
      <c r="J3118" s="196"/>
      <c r="K3118" s="196"/>
      <c r="L3118"/>
      <c r="M3118" s="44"/>
      <c r="N3118" s="1"/>
      <c r="O3118"/>
      <c r="P3118"/>
      <c r="Q3118" s="44"/>
      <c r="R3118" s="1"/>
      <c r="S3118"/>
      <c r="T3118"/>
    </row>
    <row r="3119" spans="1:20" ht="14.4" x14ac:dyDescent="0.3">
      <c r="A3119"/>
      <c r="B3119" s="1"/>
      <c r="C3119"/>
      <c r="D3119"/>
      <c r="E3119"/>
      <c r="F3119"/>
      <c r="G3119" s="45"/>
      <c r="H3119" s="196"/>
      <c r="I3119" s="196"/>
      <c r="J3119" s="196"/>
      <c r="K3119" s="196"/>
      <c r="L3119"/>
      <c r="M3119" s="44"/>
      <c r="N3119" s="1"/>
      <c r="O3119"/>
      <c r="P3119"/>
      <c r="Q3119" s="44"/>
      <c r="R3119" s="1"/>
      <c r="S3119"/>
      <c r="T3119"/>
    </row>
    <row r="3120" spans="1:20" ht="14.4" x14ac:dyDescent="0.3">
      <c r="A3120"/>
      <c r="B3120" s="1"/>
      <c r="C3120"/>
      <c r="D3120"/>
      <c r="E3120"/>
      <c r="F3120"/>
      <c r="G3120" s="45"/>
      <c r="H3120" s="196"/>
      <c r="I3120" s="196"/>
      <c r="J3120" s="196"/>
      <c r="K3120" s="196"/>
      <c r="L3120"/>
      <c r="M3120" s="44"/>
      <c r="N3120" s="1"/>
      <c r="O3120"/>
      <c r="P3120"/>
      <c r="Q3120" s="44"/>
      <c r="R3120" s="1"/>
      <c r="S3120"/>
      <c r="T3120"/>
    </row>
    <row r="3121" spans="1:20" ht="14.4" x14ac:dyDescent="0.3">
      <c r="A3121"/>
      <c r="B3121" s="1"/>
      <c r="C3121"/>
      <c r="D3121"/>
      <c r="E3121"/>
      <c r="F3121"/>
      <c r="G3121" s="45"/>
      <c r="H3121" s="196"/>
      <c r="I3121" s="196"/>
      <c r="J3121" s="196"/>
      <c r="K3121" s="196"/>
      <c r="L3121"/>
      <c r="M3121" s="44"/>
      <c r="N3121" s="1"/>
      <c r="O3121"/>
      <c r="P3121"/>
      <c r="Q3121" s="44"/>
      <c r="R3121" s="1"/>
      <c r="S3121"/>
      <c r="T3121"/>
    </row>
    <row r="3122" spans="1:20" ht="14.4" x14ac:dyDescent="0.3">
      <c r="A3122"/>
      <c r="B3122" s="1"/>
      <c r="C3122"/>
      <c r="D3122"/>
      <c r="E3122"/>
      <c r="F3122"/>
      <c r="G3122" s="45"/>
      <c r="H3122" s="196"/>
      <c r="I3122" s="196"/>
      <c r="J3122" s="196"/>
      <c r="K3122" s="196"/>
      <c r="L3122"/>
      <c r="M3122" s="44"/>
      <c r="N3122" s="1"/>
      <c r="O3122"/>
      <c r="P3122"/>
      <c r="Q3122" s="44"/>
      <c r="R3122" s="1"/>
      <c r="S3122"/>
      <c r="T3122"/>
    </row>
    <row r="3123" spans="1:20" ht="14.4" x14ac:dyDescent="0.3">
      <c r="A3123"/>
      <c r="B3123" s="1"/>
      <c r="C3123"/>
      <c r="D3123"/>
      <c r="E3123"/>
      <c r="F3123"/>
      <c r="G3123" s="45"/>
      <c r="H3123" s="196"/>
      <c r="I3123" s="196"/>
      <c r="J3123" s="196"/>
      <c r="K3123" s="196"/>
      <c r="L3123"/>
      <c r="M3123" s="44"/>
      <c r="N3123" s="1"/>
      <c r="O3123"/>
      <c r="P3123"/>
      <c r="Q3123" s="44"/>
      <c r="R3123" s="1"/>
      <c r="S3123"/>
      <c r="T3123"/>
    </row>
    <row r="3124" spans="1:20" ht="14.4" x14ac:dyDescent="0.3">
      <c r="A3124"/>
      <c r="B3124" s="1"/>
      <c r="C3124"/>
      <c r="D3124"/>
      <c r="E3124"/>
      <c r="F3124"/>
      <c r="G3124" s="45"/>
      <c r="H3124" s="196"/>
      <c r="I3124" s="196"/>
      <c r="J3124" s="196"/>
      <c r="K3124" s="196"/>
      <c r="L3124"/>
      <c r="M3124" s="44"/>
      <c r="N3124" s="1"/>
      <c r="O3124"/>
      <c r="P3124"/>
      <c r="Q3124" s="44"/>
      <c r="R3124" s="1"/>
      <c r="S3124"/>
      <c r="T3124"/>
    </row>
    <row r="3125" spans="1:20" ht="14.4" x14ac:dyDescent="0.3">
      <c r="A3125"/>
      <c r="B3125" s="1"/>
      <c r="C3125"/>
      <c r="D3125"/>
      <c r="E3125"/>
      <c r="F3125"/>
      <c r="G3125" s="45"/>
      <c r="H3125" s="196"/>
      <c r="I3125" s="196"/>
      <c r="J3125" s="196"/>
      <c r="K3125" s="196"/>
      <c r="L3125"/>
      <c r="M3125" s="44"/>
      <c r="N3125" s="1"/>
      <c r="O3125"/>
      <c r="P3125"/>
      <c r="Q3125" s="44"/>
      <c r="R3125" s="1"/>
      <c r="S3125"/>
      <c r="T3125"/>
    </row>
    <row r="3126" spans="1:20" ht="14.4" x14ac:dyDescent="0.3">
      <c r="A3126"/>
      <c r="B3126" s="1"/>
      <c r="C3126"/>
      <c r="D3126"/>
      <c r="E3126"/>
      <c r="F3126"/>
      <c r="G3126" s="45"/>
      <c r="H3126" s="196"/>
      <c r="I3126" s="196"/>
      <c r="J3126" s="196"/>
      <c r="K3126" s="196"/>
      <c r="L3126"/>
      <c r="M3126" s="44"/>
      <c r="N3126" s="1"/>
      <c r="O3126"/>
      <c r="P3126"/>
      <c r="Q3126" s="44"/>
      <c r="R3126" s="1"/>
      <c r="S3126"/>
      <c r="T3126"/>
    </row>
    <row r="3127" spans="1:20" ht="14.4" x14ac:dyDescent="0.3">
      <c r="A3127"/>
      <c r="B3127" s="1"/>
      <c r="C3127"/>
      <c r="D3127"/>
      <c r="E3127"/>
      <c r="F3127"/>
      <c r="G3127" s="45"/>
      <c r="H3127" s="196"/>
      <c r="I3127" s="196"/>
      <c r="J3127" s="196"/>
      <c r="K3127" s="196"/>
      <c r="L3127"/>
      <c r="M3127" s="44"/>
      <c r="N3127" s="1"/>
      <c r="O3127"/>
      <c r="P3127"/>
      <c r="Q3127" s="44"/>
      <c r="R3127" s="1"/>
      <c r="S3127"/>
      <c r="T3127"/>
    </row>
    <row r="3128" spans="1:20" ht="14.4" x14ac:dyDescent="0.3">
      <c r="A3128"/>
      <c r="B3128" s="1"/>
      <c r="C3128"/>
      <c r="D3128"/>
      <c r="E3128"/>
      <c r="F3128"/>
      <c r="G3128" s="45"/>
      <c r="H3128" s="196"/>
      <c r="I3128" s="196"/>
      <c r="J3128" s="196"/>
      <c r="K3128" s="196"/>
      <c r="L3128"/>
      <c r="M3128" s="44"/>
      <c r="N3128" s="1"/>
      <c r="O3128"/>
      <c r="P3128"/>
      <c r="Q3128" s="44"/>
      <c r="R3128" s="1"/>
      <c r="S3128"/>
      <c r="T3128"/>
    </row>
    <row r="3129" spans="1:20" ht="14.4" x14ac:dyDescent="0.3">
      <c r="A3129"/>
      <c r="B3129" s="1"/>
      <c r="C3129"/>
      <c r="D3129"/>
      <c r="E3129"/>
      <c r="F3129"/>
      <c r="G3129" s="45"/>
      <c r="H3129" s="196"/>
      <c r="I3129" s="196"/>
      <c r="J3129" s="196"/>
      <c r="K3129" s="196"/>
      <c r="L3129"/>
      <c r="M3129" s="44"/>
      <c r="N3129" s="1"/>
      <c r="O3129"/>
      <c r="P3129"/>
      <c r="Q3129" s="44"/>
      <c r="R3129" s="1"/>
      <c r="S3129"/>
      <c r="T3129"/>
    </row>
    <row r="3130" spans="1:20" ht="14.4" x14ac:dyDescent="0.3">
      <c r="A3130"/>
      <c r="B3130" s="1"/>
      <c r="C3130"/>
      <c r="D3130"/>
      <c r="E3130"/>
      <c r="F3130"/>
      <c r="G3130" s="45"/>
      <c r="H3130" s="196"/>
      <c r="I3130" s="196"/>
      <c r="J3130" s="196"/>
      <c r="K3130" s="196"/>
      <c r="L3130"/>
      <c r="M3130" s="44"/>
      <c r="N3130" s="1"/>
      <c r="O3130"/>
      <c r="P3130"/>
      <c r="Q3130" s="44"/>
      <c r="R3130" s="1"/>
      <c r="S3130"/>
      <c r="T3130"/>
    </row>
    <row r="3131" spans="1:20" ht="14.4" x14ac:dyDescent="0.3">
      <c r="A3131"/>
      <c r="B3131" s="1"/>
      <c r="C3131"/>
      <c r="D3131"/>
      <c r="E3131"/>
      <c r="F3131"/>
      <c r="G3131" s="45"/>
      <c r="H3131" s="196"/>
      <c r="I3131" s="196"/>
      <c r="J3131" s="196"/>
      <c r="K3131" s="196"/>
      <c r="L3131"/>
      <c r="M3131" s="44"/>
      <c r="N3131" s="1"/>
      <c r="O3131"/>
      <c r="P3131"/>
      <c r="Q3131" s="44"/>
      <c r="R3131" s="1"/>
      <c r="S3131"/>
      <c r="T3131"/>
    </row>
    <row r="3132" spans="1:20" ht="14.4" x14ac:dyDescent="0.3">
      <c r="A3132"/>
      <c r="B3132" s="1"/>
      <c r="C3132"/>
      <c r="D3132"/>
      <c r="E3132"/>
      <c r="F3132"/>
      <c r="G3132" s="45"/>
      <c r="H3132" s="196"/>
      <c r="I3132" s="196"/>
      <c r="J3132" s="196"/>
      <c r="K3132" s="196"/>
      <c r="L3132"/>
      <c r="M3132" s="44"/>
      <c r="N3132" s="1"/>
      <c r="O3132"/>
      <c r="P3132"/>
      <c r="Q3132" s="44"/>
      <c r="R3132" s="1"/>
      <c r="S3132"/>
      <c r="T3132"/>
    </row>
    <row r="3133" spans="1:20" ht="14.4" x14ac:dyDescent="0.3">
      <c r="A3133"/>
      <c r="B3133" s="1"/>
      <c r="C3133"/>
      <c r="D3133"/>
      <c r="E3133"/>
      <c r="F3133"/>
      <c r="G3133" s="45"/>
      <c r="H3133" s="196"/>
      <c r="I3133" s="196"/>
      <c r="J3133" s="196"/>
      <c r="K3133" s="196"/>
      <c r="L3133"/>
      <c r="M3133" s="44"/>
      <c r="N3133" s="1"/>
      <c r="O3133"/>
      <c r="P3133"/>
      <c r="Q3133" s="44"/>
      <c r="R3133" s="1"/>
      <c r="S3133"/>
      <c r="T3133"/>
    </row>
    <row r="3134" spans="1:20" ht="14.4" x14ac:dyDescent="0.3">
      <c r="A3134"/>
      <c r="B3134" s="1"/>
      <c r="C3134"/>
      <c r="D3134"/>
      <c r="E3134"/>
      <c r="F3134"/>
      <c r="G3134" s="45"/>
      <c r="H3134" s="196"/>
      <c r="I3134" s="196"/>
      <c r="J3134" s="196"/>
      <c r="K3134" s="196"/>
      <c r="L3134"/>
      <c r="M3134" s="44"/>
      <c r="N3134" s="1"/>
      <c r="O3134"/>
      <c r="P3134"/>
      <c r="Q3134" s="44"/>
      <c r="R3134" s="1"/>
      <c r="S3134"/>
      <c r="T3134"/>
    </row>
    <row r="3135" spans="1:20" ht="14.4" x14ac:dyDescent="0.3">
      <c r="A3135"/>
      <c r="B3135" s="1"/>
      <c r="C3135"/>
      <c r="D3135"/>
      <c r="E3135"/>
      <c r="F3135"/>
      <c r="G3135" s="45"/>
      <c r="H3135" s="196"/>
      <c r="I3135" s="196"/>
      <c r="J3135" s="196"/>
      <c r="K3135" s="196"/>
      <c r="L3135"/>
      <c r="M3135" s="44"/>
      <c r="N3135" s="1"/>
      <c r="O3135"/>
      <c r="P3135"/>
      <c r="Q3135" s="44"/>
      <c r="R3135" s="1"/>
      <c r="S3135"/>
      <c r="T3135"/>
    </row>
    <row r="3136" spans="1:20" ht="14.4" x14ac:dyDescent="0.3">
      <c r="A3136"/>
      <c r="B3136" s="1"/>
      <c r="C3136"/>
      <c r="D3136"/>
      <c r="E3136"/>
      <c r="F3136"/>
      <c r="G3136" s="45"/>
      <c r="H3136" s="196"/>
      <c r="I3136" s="196"/>
      <c r="J3136" s="196"/>
      <c r="K3136" s="196"/>
      <c r="L3136"/>
      <c r="M3136" s="44"/>
      <c r="N3136" s="1"/>
      <c r="O3136"/>
      <c r="P3136"/>
      <c r="Q3136" s="44"/>
      <c r="R3136" s="1"/>
      <c r="S3136"/>
      <c r="T3136"/>
    </row>
    <row r="3137" spans="1:20" ht="14.4" x14ac:dyDescent="0.3">
      <c r="A3137"/>
      <c r="B3137" s="1"/>
      <c r="C3137"/>
      <c r="D3137"/>
      <c r="E3137"/>
      <c r="F3137"/>
      <c r="G3137" s="45"/>
      <c r="H3137" s="196"/>
      <c r="I3137" s="196"/>
      <c r="J3137" s="196"/>
      <c r="K3137" s="196"/>
      <c r="L3137"/>
      <c r="M3137" s="44"/>
      <c r="N3137" s="1"/>
      <c r="O3137"/>
      <c r="P3137"/>
      <c r="Q3137" s="44"/>
      <c r="R3137" s="1"/>
      <c r="S3137"/>
      <c r="T3137"/>
    </row>
    <row r="3138" spans="1:20" ht="14.4" x14ac:dyDescent="0.3">
      <c r="A3138"/>
      <c r="B3138" s="1"/>
      <c r="C3138"/>
      <c r="D3138"/>
      <c r="E3138"/>
      <c r="F3138"/>
      <c r="G3138" s="45"/>
      <c r="H3138" s="196"/>
      <c r="I3138" s="196"/>
      <c r="J3138" s="196"/>
      <c r="K3138" s="196"/>
      <c r="L3138"/>
      <c r="M3138" s="44"/>
      <c r="N3138" s="1"/>
      <c r="O3138"/>
      <c r="P3138"/>
      <c r="Q3138" s="44"/>
      <c r="R3138" s="1"/>
      <c r="S3138"/>
      <c r="T3138"/>
    </row>
    <row r="3139" spans="1:20" ht="14.4" x14ac:dyDescent="0.3">
      <c r="A3139"/>
      <c r="B3139" s="1"/>
      <c r="C3139"/>
      <c r="D3139"/>
      <c r="E3139"/>
      <c r="F3139"/>
      <c r="G3139" s="45"/>
      <c r="H3139" s="196"/>
      <c r="I3139" s="196"/>
      <c r="J3139" s="196"/>
      <c r="K3139" s="196"/>
      <c r="L3139"/>
      <c r="M3139" s="44"/>
      <c r="N3139" s="1"/>
      <c r="O3139"/>
      <c r="P3139"/>
      <c r="Q3139" s="44"/>
      <c r="R3139" s="1"/>
      <c r="S3139"/>
      <c r="T3139"/>
    </row>
    <row r="3140" spans="1:20" ht="14.4" x14ac:dyDescent="0.3">
      <c r="A3140"/>
      <c r="B3140" s="1"/>
      <c r="C3140"/>
      <c r="D3140"/>
      <c r="E3140"/>
      <c r="F3140"/>
      <c r="G3140" s="45"/>
      <c r="H3140" s="196"/>
      <c r="I3140" s="196"/>
      <c r="J3140" s="196"/>
      <c r="K3140" s="196"/>
      <c r="L3140"/>
      <c r="M3140" s="44"/>
      <c r="N3140" s="1"/>
      <c r="O3140"/>
      <c r="P3140"/>
      <c r="Q3140" s="44"/>
      <c r="R3140" s="1"/>
      <c r="S3140"/>
      <c r="T3140"/>
    </row>
    <row r="3141" spans="1:20" ht="14.4" x14ac:dyDescent="0.3">
      <c r="A3141"/>
      <c r="B3141" s="1"/>
      <c r="C3141"/>
      <c r="D3141"/>
      <c r="E3141"/>
      <c r="F3141"/>
      <c r="G3141" s="45"/>
      <c r="H3141" s="196"/>
      <c r="I3141" s="196"/>
      <c r="J3141" s="196"/>
      <c r="K3141" s="196"/>
      <c r="L3141"/>
      <c r="M3141" s="44"/>
      <c r="N3141" s="1"/>
      <c r="O3141"/>
      <c r="P3141"/>
      <c r="Q3141" s="44"/>
      <c r="R3141" s="1"/>
      <c r="S3141"/>
      <c r="T3141"/>
    </row>
    <row r="3142" spans="1:20" ht="14.4" x14ac:dyDescent="0.3">
      <c r="A3142"/>
      <c r="B3142" s="1"/>
      <c r="C3142"/>
      <c r="D3142"/>
      <c r="E3142"/>
      <c r="F3142"/>
      <c r="G3142" s="45"/>
      <c r="H3142" s="196"/>
      <c r="I3142" s="196"/>
      <c r="J3142" s="196"/>
      <c r="K3142" s="196"/>
      <c r="L3142"/>
      <c r="M3142" s="44"/>
      <c r="N3142" s="1"/>
      <c r="O3142"/>
      <c r="P3142"/>
      <c r="Q3142" s="44"/>
      <c r="R3142" s="1"/>
      <c r="S3142"/>
      <c r="T3142"/>
    </row>
    <row r="3143" spans="1:20" ht="14.4" x14ac:dyDescent="0.3">
      <c r="A3143"/>
      <c r="B3143" s="1"/>
      <c r="C3143"/>
      <c r="D3143"/>
      <c r="E3143"/>
      <c r="F3143"/>
      <c r="G3143" s="45"/>
      <c r="H3143" s="196"/>
      <c r="I3143" s="196"/>
      <c r="J3143" s="196"/>
      <c r="K3143" s="196"/>
      <c r="L3143"/>
      <c r="M3143" s="44"/>
      <c r="N3143" s="1"/>
      <c r="O3143"/>
      <c r="P3143"/>
      <c r="Q3143" s="44"/>
      <c r="R3143" s="1"/>
      <c r="S3143"/>
      <c r="T3143"/>
    </row>
    <row r="3144" spans="1:20" ht="14.4" x14ac:dyDescent="0.3">
      <c r="A3144"/>
      <c r="B3144" s="1"/>
      <c r="C3144"/>
      <c r="D3144"/>
      <c r="E3144"/>
      <c r="F3144"/>
      <c r="G3144" s="45"/>
      <c r="H3144" s="196"/>
      <c r="I3144" s="196"/>
      <c r="J3144" s="196"/>
      <c r="K3144" s="196"/>
      <c r="L3144"/>
      <c r="M3144" s="44"/>
      <c r="N3144" s="1"/>
      <c r="O3144"/>
      <c r="P3144"/>
      <c r="Q3144" s="44"/>
      <c r="R3144" s="1"/>
      <c r="S3144"/>
      <c r="T3144"/>
    </row>
    <row r="3145" spans="1:20" ht="14.4" x14ac:dyDescent="0.3">
      <c r="A3145"/>
      <c r="B3145" s="1"/>
      <c r="C3145"/>
      <c r="D3145"/>
      <c r="E3145"/>
      <c r="F3145"/>
      <c r="G3145" s="45"/>
      <c r="H3145" s="196"/>
      <c r="I3145" s="196"/>
      <c r="J3145" s="196"/>
      <c r="K3145" s="196"/>
      <c r="L3145"/>
      <c r="M3145" s="44"/>
      <c r="N3145" s="1"/>
      <c r="O3145"/>
      <c r="P3145"/>
      <c r="Q3145" s="44"/>
      <c r="R3145" s="1"/>
      <c r="S3145"/>
      <c r="T3145"/>
    </row>
    <row r="3146" spans="1:20" ht="14.4" x14ac:dyDescent="0.3">
      <c r="A3146"/>
      <c r="B3146" s="1"/>
      <c r="C3146"/>
      <c r="D3146"/>
      <c r="E3146"/>
      <c r="F3146"/>
      <c r="G3146" s="45"/>
      <c r="H3146" s="196"/>
      <c r="I3146" s="196"/>
      <c r="J3146" s="196"/>
      <c r="K3146" s="196"/>
      <c r="L3146"/>
      <c r="M3146" s="44"/>
      <c r="N3146" s="1"/>
      <c r="O3146"/>
      <c r="P3146"/>
      <c r="Q3146" s="44"/>
      <c r="R3146" s="1"/>
      <c r="S3146"/>
      <c r="T3146"/>
    </row>
    <row r="3147" spans="1:20" ht="14.4" x14ac:dyDescent="0.3">
      <c r="A3147"/>
      <c r="B3147" s="1"/>
      <c r="C3147"/>
      <c r="D3147"/>
      <c r="E3147"/>
      <c r="F3147"/>
      <c r="G3147" s="45"/>
      <c r="H3147" s="196"/>
      <c r="I3147" s="196"/>
      <c r="J3147" s="196"/>
      <c r="K3147" s="196"/>
      <c r="L3147"/>
      <c r="M3147" s="44"/>
      <c r="N3147" s="1"/>
      <c r="O3147"/>
      <c r="P3147"/>
      <c r="Q3147" s="44"/>
      <c r="R3147" s="1"/>
      <c r="S3147"/>
      <c r="T3147"/>
    </row>
    <row r="3148" spans="1:20" ht="14.4" x14ac:dyDescent="0.3">
      <c r="A3148"/>
      <c r="B3148" s="1"/>
      <c r="C3148"/>
      <c r="D3148"/>
      <c r="E3148"/>
      <c r="F3148"/>
      <c r="G3148" s="45"/>
      <c r="H3148" s="196"/>
      <c r="I3148" s="196"/>
      <c r="J3148" s="196"/>
      <c r="K3148" s="196"/>
      <c r="L3148"/>
      <c r="M3148" s="44"/>
      <c r="N3148" s="1"/>
      <c r="O3148"/>
      <c r="P3148"/>
      <c r="Q3148" s="44"/>
      <c r="R3148" s="1"/>
      <c r="S3148"/>
      <c r="T3148"/>
    </row>
    <row r="3149" spans="1:20" ht="14.4" x14ac:dyDescent="0.3">
      <c r="A3149"/>
      <c r="B3149" s="1"/>
      <c r="C3149"/>
      <c r="D3149"/>
      <c r="E3149"/>
      <c r="F3149"/>
      <c r="G3149" s="45"/>
      <c r="H3149" s="196"/>
      <c r="I3149" s="196"/>
      <c r="J3149" s="196"/>
      <c r="K3149" s="196"/>
      <c r="L3149"/>
      <c r="M3149" s="44"/>
      <c r="N3149" s="1"/>
      <c r="O3149"/>
      <c r="P3149"/>
      <c r="Q3149" s="44"/>
      <c r="R3149" s="1"/>
      <c r="S3149"/>
      <c r="T3149"/>
    </row>
    <row r="3150" spans="1:20" ht="14.4" x14ac:dyDescent="0.3">
      <c r="A3150"/>
      <c r="B3150" s="1"/>
      <c r="C3150"/>
      <c r="D3150"/>
      <c r="E3150"/>
      <c r="F3150"/>
      <c r="G3150" s="45"/>
      <c r="H3150" s="196"/>
      <c r="I3150" s="196"/>
      <c r="J3150" s="196"/>
      <c r="K3150" s="196"/>
      <c r="L3150"/>
      <c r="M3150" s="44"/>
      <c r="N3150" s="1"/>
      <c r="O3150"/>
      <c r="P3150"/>
      <c r="Q3150" s="44"/>
      <c r="R3150" s="1"/>
      <c r="S3150"/>
      <c r="T3150"/>
    </row>
    <row r="3151" spans="1:20" ht="14.4" x14ac:dyDescent="0.3">
      <c r="A3151"/>
      <c r="B3151" s="1"/>
      <c r="C3151"/>
      <c r="D3151"/>
      <c r="E3151"/>
      <c r="F3151"/>
      <c r="G3151" s="45"/>
      <c r="H3151" s="196"/>
      <c r="I3151" s="196"/>
      <c r="J3151" s="196"/>
      <c r="K3151" s="196"/>
      <c r="L3151"/>
      <c r="M3151" s="44"/>
      <c r="N3151" s="1"/>
      <c r="O3151"/>
      <c r="P3151"/>
      <c r="Q3151" s="44"/>
      <c r="R3151" s="1"/>
      <c r="S3151"/>
      <c r="T3151"/>
    </row>
    <row r="3152" spans="1:20" ht="14.4" x14ac:dyDescent="0.3">
      <c r="A3152"/>
      <c r="B3152" s="1"/>
      <c r="C3152"/>
      <c r="D3152"/>
      <c r="E3152"/>
      <c r="F3152"/>
      <c r="G3152" s="45"/>
      <c r="H3152" s="196"/>
      <c r="I3152" s="196"/>
      <c r="J3152" s="196"/>
      <c r="K3152" s="196"/>
      <c r="L3152"/>
      <c r="M3152" s="44"/>
      <c r="N3152" s="1"/>
      <c r="O3152"/>
      <c r="P3152"/>
      <c r="Q3152" s="44"/>
      <c r="R3152" s="1"/>
      <c r="S3152"/>
      <c r="T3152"/>
    </row>
    <row r="3153" spans="1:20" ht="14.4" x14ac:dyDescent="0.3">
      <c r="A3153"/>
      <c r="B3153" s="1"/>
      <c r="C3153"/>
      <c r="D3153"/>
      <c r="E3153"/>
      <c r="F3153"/>
      <c r="G3153" s="45"/>
      <c r="H3153" s="196"/>
      <c r="I3153" s="196"/>
      <c r="J3153" s="196"/>
      <c r="K3153" s="196"/>
      <c r="L3153"/>
      <c r="M3153" s="44"/>
      <c r="N3153" s="1"/>
      <c r="O3153"/>
      <c r="P3153"/>
      <c r="Q3153" s="44"/>
      <c r="R3153" s="1"/>
      <c r="S3153"/>
      <c r="T3153"/>
    </row>
    <row r="3154" spans="1:20" ht="14.4" x14ac:dyDescent="0.3">
      <c r="A3154"/>
      <c r="B3154" s="1"/>
      <c r="C3154"/>
      <c r="D3154"/>
      <c r="E3154"/>
      <c r="F3154"/>
      <c r="G3154" s="45"/>
      <c r="H3154" s="196"/>
      <c r="I3154" s="196"/>
      <c r="J3154" s="196"/>
      <c r="K3154" s="196"/>
      <c r="L3154"/>
      <c r="M3154" s="44"/>
      <c r="N3154" s="1"/>
      <c r="O3154"/>
      <c r="P3154"/>
      <c r="Q3154" s="44"/>
      <c r="R3154" s="1"/>
      <c r="S3154"/>
      <c r="T3154"/>
    </row>
    <row r="3155" spans="1:20" ht="14.4" x14ac:dyDescent="0.3">
      <c r="A3155"/>
      <c r="B3155" s="1"/>
      <c r="C3155"/>
      <c r="D3155"/>
      <c r="E3155"/>
      <c r="F3155"/>
      <c r="G3155" s="45"/>
      <c r="H3155" s="196"/>
      <c r="I3155" s="196"/>
      <c r="J3155" s="196"/>
      <c r="K3155" s="196"/>
      <c r="L3155"/>
      <c r="M3155" s="44"/>
      <c r="N3155" s="1"/>
      <c r="O3155"/>
      <c r="P3155"/>
      <c r="Q3155" s="44"/>
      <c r="R3155" s="1"/>
      <c r="S3155"/>
      <c r="T3155"/>
    </row>
    <row r="3156" spans="1:20" ht="14.4" x14ac:dyDescent="0.3">
      <c r="A3156"/>
      <c r="B3156" s="1"/>
      <c r="C3156"/>
      <c r="D3156"/>
      <c r="E3156"/>
      <c r="F3156"/>
      <c r="G3156" s="45"/>
      <c r="H3156" s="196"/>
      <c r="I3156" s="196"/>
      <c r="J3156" s="196"/>
      <c r="K3156" s="196"/>
      <c r="L3156"/>
      <c r="M3156" s="44"/>
      <c r="N3156" s="1"/>
      <c r="O3156"/>
      <c r="P3156"/>
      <c r="Q3156" s="44"/>
      <c r="R3156" s="1"/>
      <c r="S3156"/>
      <c r="T3156"/>
    </row>
    <row r="3157" spans="1:20" ht="14.4" x14ac:dyDescent="0.3">
      <c r="A3157"/>
      <c r="B3157" s="1"/>
      <c r="C3157"/>
      <c r="D3157"/>
      <c r="E3157"/>
      <c r="F3157"/>
      <c r="G3157" s="45"/>
      <c r="H3157" s="196"/>
      <c r="I3157" s="196"/>
      <c r="J3157" s="196"/>
      <c r="K3157" s="196"/>
      <c r="L3157"/>
      <c r="M3157" s="44"/>
      <c r="N3157" s="1"/>
      <c r="O3157"/>
      <c r="P3157"/>
      <c r="Q3157" s="44"/>
      <c r="R3157" s="1"/>
      <c r="S3157"/>
      <c r="T3157"/>
    </row>
    <row r="3158" spans="1:20" ht="14.4" x14ac:dyDescent="0.3">
      <c r="A3158"/>
      <c r="B3158" s="1"/>
      <c r="C3158"/>
      <c r="D3158"/>
      <c r="E3158"/>
      <c r="F3158"/>
      <c r="G3158" s="45"/>
      <c r="H3158" s="196"/>
      <c r="I3158" s="196"/>
      <c r="J3158" s="196"/>
      <c r="K3158" s="196"/>
      <c r="L3158"/>
      <c r="M3158" s="44"/>
      <c r="N3158" s="1"/>
      <c r="O3158"/>
      <c r="P3158"/>
      <c r="Q3158" s="44"/>
      <c r="R3158" s="1"/>
      <c r="S3158"/>
      <c r="T3158"/>
    </row>
    <row r="3159" spans="1:20" ht="14.4" x14ac:dyDescent="0.3">
      <c r="A3159"/>
      <c r="B3159" s="1"/>
      <c r="C3159"/>
      <c r="D3159"/>
      <c r="E3159"/>
      <c r="F3159"/>
      <c r="G3159" s="45"/>
      <c r="H3159" s="196"/>
      <c r="I3159" s="196"/>
      <c r="J3159" s="196"/>
      <c r="K3159" s="196"/>
      <c r="L3159"/>
      <c r="M3159" s="44"/>
      <c r="N3159" s="1"/>
      <c r="O3159"/>
      <c r="P3159"/>
      <c r="Q3159" s="44"/>
      <c r="R3159" s="1"/>
      <c r="S3159"/>
      <c r="T3159"/>
    </row>
    <row r="3160" spans="1:20" ht="14.4" x14ac:dyDescent="0.3">
      <c r="A3160"/>
      <c r="B3160" s="1"/>
      <c r="C3160"/>
      <c r="D3160"/>
      <c r="E3160"/>
      <c r="F3160"/>
      <c r="G3160" s="45"/>
      <c r="H3160" s="196"/>
      <c r="I3160" s="196"/>
      <c r="J3160" s="196"/>
      <c r="K3160" s="196"/>
      <c r="L3160"/>
      <c r="M3160" s="44"/>
      <c r="N3160" s="1"/>
      <c r="O3160"/>
      <c r="P3160"/>
      <c r="Q3160" s="44"/>
      <c r="R3160" s="1"/>
      <c r="S3160"/>
      <c r="T3160"/>
    </row>
    <row r="3161" spans="1:20" ht="14.4" x14ac:dyDescent="0.3">
      <c r="A3161"/>
      <c r="B3161" s="1"/>
      <c r="C3161"/>
      <c r="D3161"/>
      <c r="E3161"/>
      <c r="F3161"/>
      <c r="G3161" s="45"/>
      <c r="H3161" s="196"/>
      <c r="I3161" s="196"/>
      <c r="J3161" s="196"/>
      <c r="K3161" s="196"/>
      <c r="L3161"/>
      <c r="M3161" s="44"/>
      <c r="N3161" s="1"/>
      <c r="O3161"/>
      <c r="P3161"/>
      <c r="Q3161" s="44"/>
      <c r="R3161" s="1"/>
      <c r="S3161"/>
      <c r="T3161"/>
    </row>
    <row r="3162" spans="1:20" ht="14.4" x14ac:dyDescent="0.3">
      <c r="A3162"/>
      <c r="B3162" s="1"/>
      <c r="C3162"/>
      <c r="D3162"/>
      <c r="E3162"/>
      <c r="F3162"/>
      <c r="G3162" s="45"/>
      <c r="H3162" s="196"/>
      <c r="I3162" s="196"/>
      <c r="J3162" s="196"/>
      <c r="K3162" s="196"/>
      <c r="L3162"/>
      <c r="M3162" s="44"/>
      <c r="N3162" s="1"/>
      <c r="O3162"/>
      <c r="P3162"/>
      <c r="Q3162" s="44"/>
      <c r="R3162" s="1"/>
      <c r="S3162"/>
      <c r="T3162"/>
    </row>
    <row r="3163" spans="1:20" ht="14.4" x14ac:dyDescent="0.3">
      <c r="A3163"/>
      <c r="B3163" s="1"/>
      <c r="C3163"/>
      <c r="D3163"/>
      <c r="E3163"/>
      <c r="F3163"/>
      <c r="G3163" s="45"/>
      <c r="H3163" s="196"/>
      <c r="I3163" s="196"/>
      <c r="J3163" s="196"/>
      <c r="K3163" s="196"/>
      <c r="L3163"/>
      <c r="M3163" s="44"/>
      <c r="N3163" s="1"/>
      <c r="O3163"/>
      <c r="P3163"/>
      <c r="Q3163" s="44"/>
      <c r="R3163" s="1"/>
      <c r="S3163"/>
      <c r="T3163"/>
    </row>
    <row r="3164" spans="1:20" ht="14.4" x14ac:dyDescent="0.3">
      <c r="A3164"/>
      <c r="B3164" s="1"/>
      <c r="C3164"/>
      <c r="D3164"/>
      <c r="E3164"/>
      <c r="F3164"/>
      <c r="G3164" s="45"/>
      <c r="H3164" s="196"/>
      <c r="I3164" s="196"/>
      <c r="J3164" s="196"/>
      <c r="K3164" s="196"/>
      <c r="L3164"/>
      <c r="M3164" s="44"/>
      <c r="N3164" s="1"/>
      <c r="O3164"/>
      <c r="P3164"/>
      <c r="Q3164" s="44"/>
      <c r="R3164" s="1"/>
      <c r="S3164"/>
      <c r="T3164"/>
    </row>
    <row r="3165" spans="1:20" ht="14.4" x14ac:dyDescent="0.3">
      <c r="A3165"/>
      <c r="B3165" s="1"/>
      <c r="C3165"/>
      <c r="D3165"/>
      <c r="E3165"/>
      <c r="F3165"/>
      <c r="G3165" s="45"/>
      <c r="H3165" s="196"/>
      <c r="I3165" s="196"/>
      <c r="J3165" s="196"/>
      <c r="K3165" s="196"/>
      <c r="L3165"/>
      <c r="M3165" s="44"/>
      <c r="N3165" s="1"/>
      <c r="O3165"/>
      <c r="P3165"/>
      <c r="Q3165" s="44"/>
      <c r="R3165" s="1"/>
      <c r="S3165"/>
      <c r="T3165"/>
    </row>
    <row r="3166" spans="1:20" ht="14.4" x14ac:dyDescent="0.3">
      <c r="A3166"/>
      <c r="B3166" s="1"/>
      <c r="C3166"/>
      <c r="D3166"/>
      <c r="E3166"/>
      <c r="F3166"/>
      <c r="G3166" s="45"/>
      <c r="H3166" s="196"/>
      <c r="I3166" s="196"/>
      <c r="J3166" s="196"/>
      <c r="K3166" s="196"/>
      <c r="L3166"/>
      <c r="M3166" s="44"/>
      <c r="N3166" s="1"/>
      <c r="O3166"/>
      <c r="P3166"/>
      <c r="Q3166" s="44"/>
      <c r="R3166" s="1"/>
      <c r="S3166"/>
      <c r="T3166"/>
    </row>
    <row r="3167" spans="1:20" ht="14.4" x14ac:dyDescent="0.3">
      <c r="A3167"/>
      <c r="B3167" s="1"/>
      <c r="C3167"/>
      <c r="D3167"/>
      <c r="E3167"/>
      <c r="F3167"/>
      <c r="G3167" s="45"/>
      <c r="H3167" s="196"/>
      <c r="I3167" s="196"/>
      <c r="J3167" s="196"/>
      <c r="K3167" s="196"/>
      <c r="L3167"/>
      <c r="M3167" s="44"/>
      <c r="N3167" s="1"/>
      <c r="O3167"/>
      <c r="P3167"/>
      <c r="Q3167" s="44"/>
      <c r="R3167" s="1"/>
      <c r="S3167"/>
      <c r="T3167"/>
    </row>
    <row r="3168" spans="1:20" ht="14.4" x14ac:dyDescent="0.3">
      <c r="A3168"/>
      <c r="B3168" s="1"/>
      <c r="C3168"/>
      <c r="D3168"/>
      <c r="E3168"/>
      <c r="F3168"/>
      <c r="G3168" s="45"/>
      <c r="H3168" s="196"/>
      <c r="I3168" s="196"/>
      <c r="J3168" s="196"/>
      <c r="K3168" s="196"/>
      <c r="L3168"/>
      <c r="M3168" s="44"/>
      <c r="N3168" s="1"/>
      <c r="O3168"/>
      <c r="P3168"/>
      <c r="Q3168" s="44"/>
      <c r="R3168" s="1"/>
      <c r="S3168"/>
      <c r="T3168"/>
    </row>
    <row r="3169" spans="1:20" ht="14.4" x14ac:dyDescent="0.3">
      <c r="A3169"/>
      <c r="B3169" s="1"/>
      <c r="C3169"/>
      <c r="D3169"/>
      <c r="E3169"/>
      <c r="F3169"/>
      <c r="G3169" s="45"/>
      <c r="H3169" s="196"/>
      <c r="I3169" s="196"/>
      <c r="J3169" s="196"/>
      <c r="K3169" s="196"/>
      <c r="L3169"/>
      <c r="M3169" s="44"/>
      <c r="N3169" s="1"/>
      <c r="O3169"/>
      <c r="P3169"/>
      <c r="Q3169" s="44"/>
      <c r="R3169" s="1"/>
      <c r="S3169"/>
      <c r="T3169"/>
    </row>
    <row r="3170" spans="1:20" ht="14.4" x14ac:dyDescent="0.3">
      <c r="A3170"/>
      <c r="B3170" s="1"/>
      <c r="C3170"/>
      <c r="D3170"/>
      <c r="E3170"/>
      <c r="F3170"/>
      <c r="G3170" s="45"/>
      <c r="H3170" s="196"/>
      <c r="I3170" s="196"/>
      <c r="J3170" s="196"/>
      <c r="K3170" s="196"/>
      <c r="L3170"/>
      <c r="M3170" s="44"/>
      <c r="N3170" s="1"/>
      <c r="O3170"/>
      <c r="P3170"/>
      <c r="Q3170" s="44"/>
      <c r="R3170" s="1"/>
      <c r="S3170"/>
      <c r="T3170"/>
    </row>
    <row r="3171" spans="1:20" ht="14.4" x14ac:dyDescent="0.3">
      <c r="A3171"/>
      <c r="B3171" s="1"/>
      <c r="C3171"/>
      <c r="D3171"/>
      <c r="E3171"/>
      <c r="F3171"/>
      <c r="G3171" s="45"/>
      <c r="H3171" s="196"/>
      <c r="I3171" s="196"/>
      <c r="J3171" s="196"/>
      <c r="K3171" s="196"/>
      <c r="L3171"/>
      <c r="M3171" s="44"/>
      <c r="N3171" s="1"/>
      <c r="O3171"/>
      <c r="P3171"/>
      <c r="Q3171" s="44"/>
      <c r="R3171" s="1"/>
      <c r="S3171"/>
      <c r="T3171"/>
    </row>
    <row r="3172" spans="1:20" ht="14.4" x14ac:dyDescent="0.3">
      <c r="A3172"/>
      <c r="B3172" s="1"/>
      <c r="C3172"/>
      <c r="D3172"/>
      <c r="E3172"/>
      <c r="F3172"/>
      <c r="G3172" s="45"/>
      <c r="H3172" s="196"/>
      <c r="I3172" s="196"/>
      <c r="J3172" s="196"/>
      <c r="K3172" s="196"/>
      <c r="L3172"/>
      <c r="M3172" s="44"/>
      <c r="N3172" s="1"/>
      <c r="O3172"/>
      <c r="P3172"/>
      <c r="Q3172" s="44"/>
      <c r="R3172" s="1"/>
      <c r="S3172"/>
      <c r="T3172"/>
    </row>
    <row r="3173" spans="1:20" ht="14.4" x14ac:dyDescent="0.3">
      <c r="A3173"/>
      <c r="B3173" s="1"/>
      <c r="C3173"/>
      <c r="D3173"/>
      <c r="E3173"/>
      <c r="F3173"/>
      <c r="G3173" s="45"/>
      <c r="H3173" s="196"/>
      <c r="I3173" s="196"/>
      <c r="J3173" s="196"/>
      <c r="K3173" s="196"/>
      <c r="L3173"/>
      <c r="M3173" s="44"/>
      <c r="N3173" s="1"/>
      <c r="O3173"/>
      <c r="P3173"/>
      <c r="Q3173" s="44"/>
      <c r="R3173" s="1"/>
      <c r="S3173"/>
      <c r="T3173"/>
    </row>
    <row r="3174" spans="1:20" ht="14.4" x14ac:dyDescent="0.3">
      <c r="A3174"/>
      <c r="B3174" s="1"/>
      <c r="C3174"/>
      <c r="D3174"/>
      <c r="E3174"/>
      <c r="F3174"/>
      <c r="G3174" s="45"/>
      <c r="H3174" s="196"/>
      <c r="I3174" s="196"/>
      <c r="J3174" s="196"/>
      <c r="K3174" s="196"/>
      <c r="L3174"/>
      <c r="M3174" s="44"/>
      <c r="N3174" s="1"/>
      <c r="O3174"/>
      <c r="P3174"/>
      <c r="Q3174" s="44"/>
      <c r="R3174" s="1"/>
      <c r="S3174"/>
      <c r="T3174"/>
    </row>
    <row r="3175" spans="1:20" ht="14.4" x14ac:dyDescent="0.3">
      <c r="A3175"/>
      <c r="B3175" s="1"/>
      <c r="C3175"/>
      <c r="D3175"/>
      <c r="E3175"/>
      <c r="F3175"/>
      <c r="G3175" s="45"/>
      <c r="H3175" s="196"/>
      <c r="I3175" s="196"/>
      <c r="J3175" s="196"/>
      <c r="K3175" s="196"/>
      <c r="L3175"/>
      <c r="M3175" s="44"/>
      <c r="N3175" s="1"/>
      <c r="O3175"/>
      <c r="P3175"/>
      <c r="Q3175" s="44"/>
      <c r="R3175" s="1"/>
      <c r="S3175"/>
      <c r="T3175"/>
    </row>
    <row r="3176" spans="1:20" ht="14.4" x14ac:dyDescent="0.3">
      <c r="A3176"/>
      <c r="B3176" s="1"/>
      <c r="C3176"/>
      <c r="D3176"/>
      <c r="E3176"/>
      <c r="F3176"/>
      <c r="G3176" s="45"/>
      <c r="H3176" s="196"/>
      <c r="I3176" s="196"/>
      <c r="J3176" s="196"/>
      <c r="K3176" s="196"/>
      <c r="L3176"/>
      <c r="M3176" s="44"/>
      <c r="N3176" s="1"/>
      <c r="O3176"/>
      <c r="P3176"/>
      <c r="Q3176" s="44"/>
      <c r="R3176" s="1"/>
      <c r="S3176"/>
      <c r="T3176"/>
    </row>
    <row r="3177" spans="1:20" ht="14.4" x14ac:dyDescent="0.3">
      <c r="A3177"/>
      <c r="B3177" s="1"/>
      <c r="C3177"/>
      <c r="D3177"/>
      <c r="E3177"/>
      <c r="F3177"/>
      <c r="G3177" s="45"/>
      <c r="H3177" s="196"/>
      <c r="I3177" s="196"/>
      <c r="J3177" s="196"/>
      <c r="K3177" s="196"/>
      <c r="L3177"/>
      <c r="M3177" s="44"/>
      <c r="N3177" s="1"/>
      <c r="O3177"/>
      <c r="P3177"/>
      <c r="Q3177" s="44"/>
      <c r="R3177" s="1"/>
      <c r="S3177"/>
      <c r="T3177"/>
    </row>
    <row r="3178" spans="1:20" ht="14.4" x14ac:dyDescent="0.3">
      <c r="A3178"/>
      <c r="B3178" s="1"/>
      <c r="C3178"/>
      <c r="D3178"/>
      <c r="E3178"/>
      <c r="F3178"/>
      <c r="G3178" s="45"/>
      <c r="H3178" s="196"/>
      <c r="I3178" s="196"/>
      <c r="J3178" s="196"/>
      <c r="K3178" s="196"/>
      <c r="L3178"/>
      <c r="M3178" s="44"/>
      <c r="N3178" s="1"/>
      <c r="O3178"/>
      <c r="P3178"/>
      <c r="Q3178" s="44"/>
      <c r="R3178" s="1"/>
      <c r="S3178"/>
      <c r="T3178"/>
    </row>
    <row r="3179" spans="1:20" ht="14.4" x14ac:dyDescent="0.3">
      <c r="A3179"/>
      <c r="B3179" s="1"/>
      <c r="C3179"/>
      <c r="D3179"/>
      <c r="E3179"/>
      <c r="F3179"/>
      <c r="G3179" s="45"/>
      <c r="H3179" s="196"/>
      <c r="I3179" s="196"/>
      <c r="J3179" s="196"/>
      <c r="K3179" s="196"/>
      <c r="L3179"/>
      <c r="M3179" s="44"/>
      <c r="N3179" s="1"/>
      <c r="O3179"/>
      <c r="P3179"/>
      <c r="Q3179" s="44"/>
      <c r="R3179" s="1"/>
      <c r="S3179"/>
      <c r="T3179"/>
    </row>
    <row r="3180" spans="1:20" ht="14.4" x14ac:dyDescent="0.3">
      <c r="A3180"/>
      <c r="B3180" s="1"/>
      <c r="C3180"/>
      <c r="D3180"/>
      <c r="E3180"/>
      <c r="F3180"/>
      <c r="G3180" s="45"/>
      <c r="H3180" s="196"/>
      <c r="I3180" s="196"/>
      <c r="J3180" s="196"/>
      <c r="K3180" s="196"/>
      <c r="L3180"/>
      <c r="M3180" s="44"/>
      <c r="N3180" s="1"/>
      <c r="O3180"/>
      <c r="P3180"/>
      <c r="Q3180" s="44"/>
      <c r="R3180" s="1"/>
      <c r="S3180"/>
      <c r="T3180"/>
    </row>
    <row r="3181" spans="1:20" ht="14.4" x14ac:dyDescent="0.3">
      <c r="A3181"/>
      <c r="B3181" s="1"/>
      <c r="C3181"/>
      <c r="D3181"/>
      <c r="E3181"/>
      <c r="F3181"/>
      <c r="G3181" s="45"/>
      <c r="H3181" s="196"/>
      <c r="I3181" s="196"/>
      <c r="J3181" s="196"/>
      <c r="K3181" s="196"/>
      <c r="L3181"/>
      <c r="M3181" s="44"/>
      <c r="N3181" s="1"/>
      <c r="O3181"/>
      <c r="P3181"/>
      <c r="Q3181" s="44"/>
      <c r="R3181" s="1"/>
      <c r="S3181"/>
      <c r="T3181"/>
    </row>
    <row r="3182" spans="1:20" ht="14.4" x14ac:dyDescent="0.3">
      <c r="A3182"/>
      <c r="B3182" s="1"/>
      <c r="C3182"/>
      <c r="D3182"/>
      <c r="E3182"/>
      <c r="F3182"/>
      <c r="G3182" s="45"/>
      <c r="H3182" s="196"/>
      <c r="I3182" s="196"/>
      <c r="J3182" s="196"/>
      <c r="K3182" s="196"/>
      <c r="L3182"/>
      <c r="M3182" s="44"/>
      <c r="N3182" s="1"/>
      <c r="O3182"/>
      <c r="P3182"/>
      <c r="Q3182" s="44"/>
      <c r="R3182" s="1"/>
      <c r="S3182"/>
      <c r="T3182"/>
    </row>
    <row r="3183" spans="1:20" ht="14.4" x14ac:dyDescent="0.3">
      <c r="A3183"/>
      <c r="B3183" s="1"/>
      <c r="C3183"/>
      <c r="D3183"/>
      <c r="E3183"/>
      <c r="F3183"/>
      <c r="G3183" s="45"/>
      <c r="H3183" s="196"/>
      <c r="I3183" s="196"/>
      <c r="J3183" s="196"/>
      <c r="K3183" s="196"/>
      <c r="L3183"/>
      <c r="M3183" s="44"/>
      <c r="N3183" s="1"/>
      <c r="O3183"/>
      <c r="P3183"/>
      <c r="Q3183" s="44"/>
      <c r="R3183" s="1"/>
      <c r="S3183"/>
      <c r="T3183"/>
    </row>
    <row r="3184" spans="1:20" ht="14.4" x14ac:dyDescent="0.3">
      <c r="A3184"/>
      <c r="B3184" s="1"/>
      <c r="C3184"/>
      <c r="D3184"/>
      <c r="E3184"/>
      <c r="F3184"/>
      <c r="G3184" s="45"/>
      <c r="H3184" s="196"/>
      <c r="I3184" s="196"/>
      <c r="J3184" s="196"/>
      <c r="K3184" s="196"/>
      <c r="L3184"/>
      <c r="M3184" s="44"/>
      <c r="N3184" s="1"/>
      <c r="O3184"/>
      <c r="P3184"/>
      <c r="Q3184" s="44"/>
      <c r="R3184" s="1"/>
      <c r="S3184"/>
      <c r="T3184"/>
    </row>
    <row r="3185" spans="1:20" ht="14.4" x14ac:dyDescent="0.3">
      <c r="A3185"/>
      <c r="B3185" s="1"/>
      <c r="C3185"/>
      <c r="D3185"/>
      <c r="E3185"/>
      <c r="F3185"/>
      <c r="G3185" s="45"/>
      <c r="H3185" s="196"/>
      <c r="I3185" s="196"/>
      <c r="J3185" s="196"/>
      <c r="K3185" s="196"/>
      <c r="L3185"/>
      <c r="M3185" s="44"/>
      <c r="N3185" s="1"/>
      <c r="O3185"/>
      <c r="P3185"/>
      <c r="Q3185" s="44"/>
      <c r="R3185" s="1"/>
      <c r="S3185"/>
      <c r="T3185"/>
    </row>
    <row r="3186" spans="1:20" ht="14.4" x14ac:dyDescent="0.3">
      <c r="A3186"/>
      <c r="B3186" s="1"/>
      <c r="C3186"/>
      <c r="D3186"/>
      <c r="E3186"/>
      <c r="F3186"/>
      <c r="G3186" s="45"/>
      <c r="H3186" s="196"/>
      <c r="I3186" s="196"/>
      <c r="J3186" s="196"/>
      <c r="K3186" s="196"/>
      <c r="L3186"/>
      <c r="M3186" s="44"/>
      <c r="N3186" s="1"/>
      <c r="O3186"/>
      <c r="P3186"/>
      <c r="Q3186" s="44"/>
      <c r="R3186" s="1"/>
      <c r="S3186"/>
      <c r="T3186"/>
    </row>
    <row r="3187" spans="1:20" ht="14.4" x14ac:dyDescent="0.3">
      <c r="A3187"/>
      <c r="B3187" s="1"/>
      <c r="C3187"/>
      <c r="D3187"/>
      <c r="E3187"/>
      <c r="F3187"/>
      <c r="G3187" s="45"/>
      <c r="H3187" s="196"/>
      <c r="I3187" s="196"/>
      <c r="J3187" s="196"/>
      <c r="K3187" s="196"/>
      <c r="L3187"/>
      <c r="M3187" s="44"/>
      <c r="N3187" s="1"/>
      <c r="O3187"/>
      <c r="P3187"/>
      <c r="Q3187" s="44"/>
      <c r="R3187" s="1"/>
      <c r="S3187"/>
      <c r="T3187"/>
    </row>
    <row r="3188" spans="1:20" ht="14.4" x14ac:dyDescent="0.3">
      <c r="A3188"/>
      <c r="B3188" s="1"/>
      <c r="C3188"/>
      <c r="D3188"/>
      <c r="E3188"/>
      <c r="F3188"/>
      <c r="G3188" s="45"/>
      <c r="H3188" s="196"/>
      <c r="I3188" s="196"/>
      <c r="J3188" s="196"/>
      <c r="K3188" s="196"/>
      <c r="L3188"/>
      <c r="M3188" s="44"/>
      <c r="N3188" s="1"/>
      <c r="O3188"/>
      <c r="P3188"/>
      <c r="Q3188" s="44"/>
      <c r="R3188" s="1"/>
      <c r="S3188"/>
      <c r="T3188"/>
    </row>
    <row r="3189" spans="1:20" ht="14.4" x14ac:dyDescent="0.3">
      <c r="A3189"/>
      <c r="B3189" s="1"/>
      <c r="C3189"/>
      <c r="D3189"/>
      <c r="E3189"/>
      <c r="F3189"/>
      <c r="G3189" s="45"/>
      <c r="H3189" s="196"/>
      <c r="I3189" s="196"/>
      <c r="J3189" s="196"/>
      <c r="K3189" s="196"/>
      <c r="L3189"/>
      <c r="M3189" s="44"/>
      <c r="N3189" s="1"/>
      <c r="O3189"/>
      <c r="P3189"/>
      <c r="Q3189" s="44"/>
      <c r="R3189" s="1"/>
      <c r="S3189"/>
      <c r="T3189"/>
    </row>
    <row r="3190" spans="1:20" ht="14.4" x14ac:dyDescent="0.3">
      <c r="A3190"/>
      <c r="B3190" s="1"/>
      <c r="C3190"/>
      <c r="D3190"/>
      <c r="E3190"/>
      <c r="F3190"/>
      <c r="G3190" s="45"/>
      <c r="H3190" s="196"/>
      <c r="I3190" s="196"/>
      <c r="J3190" s="196"/>
      <c r="K3190" s="196"/>
      <c r="L3190"/>
      <c r="M3190" s="44"/>
      <c r="N3190" s="1"/>
      <c r="O3190"/>
      <c r="P3190"/>
      <c r="Q3190" s="44"/>
      <c r="R3190" s="1"/>
      <c r="S3190"/>
      <c r="T3190"/>
    </row>
    <row r="3191" spans="1:20" ht="14.4" x14ac:dyDescent="0.3">
      <c r="A3191"/>
      <c r="B3191" s="1"/>
      <c r="C3191"/>
      <c r="D3191"/>
      <c r="E3191"/>
      <c r="F3191"/>
      <c r="G3191" s="45"/>
      <c r="H3191" s="196"/>
      <c r="I3191" s="196"/>
      <c r="J3191" s="196"/>
      <c r="K3191" s="196"/>
      <c r="L3191"/>
      <c r="M3191" s="44"/>
      <c r="N3191" s="1"/>
      <c r="O3191"/>
      <c r="P3191"/>
      <c r="Q3191" s="44"/>
      <c r="R3191" s="1"/>
      <c r="S3191"/>
      <c r="T3191"/>
    </row>
    <row r="3192" spans="1:20" ht="14.4" x14ac:dyDescent="0.3">
      <c r="A3192"/>
      <c r="B3192" s="1"/>
      <c r="C3192"/>
      <c r="D3192"/>
      <c r="E3192"/>
      <c r="F3192"/>
      <c r="G3192" s="45"/>
      <c r="H3192" s="196"/>
      <c r="I3192" s="196"/>
      <c r="J3192" s="196"/>
      <c r="K3192" s="196"/>
      <c r="L3192"/>
      <c r="M3192" s="44"/>
      <c r="N3192" s="1"/>
      <c r="O3192"/>
      <c r="P3192"/>
      <c r="Q3192" s="44"/>
      <c r="R3192" s="1"/>
      <c r="S3192"/>
      <c r="T3192"/>
    </row>
    <row r="3193" spans="1:20" ht="14.4" x14ac:dyDescent="0.3">
      <c r="A3193"/>
      <c r="B3193" s="1"/>
      <c r="C3193"/>
      <c r="D3193"/>
      <c r="E3193"/>
      <c r="F3193"/>
      <c r="G3193" s="45"/>
      <c r="H3193" s="196"/>
      <c r="I3193" s="196"/>
      <c r="J3193" s="196"/>
      <c r="K3193" s="196"/>
      <c r="L3193"/>
      <c r="M3193" s="44"/>
      <c r="N3193" s="1"/>
      <c r="O3193"/>
      <c r="P3193"/>
      <c r="Q3193" s="44"/>
      <c r="R3193" s="1"/>
      <c r="S3193"/>
      <c r="T3193"/>
    </row>
    <row r="3194" spans="1:20" ht="14.4" x14ac:dyDescent="0.3">
      <c r="A3194"/>
      <c r="B3194" s="1"/>
      <c r="C3194"/>
      <c r="D3194"/>
      <c r="E3194"/>
      <c r="F3194"/>
      <c r="G3194" s="45"/>
      <c r="H3194" s="196"/>
      <c r="I3194" s="196"/>
      <c r="J3194" s="196"/>
      <c r="K3194" s="196"/>
      <c r="L3194"/>
      <c r="M3194" s="44"/>
      <c r="N3194" s="1"/>
      <c r="O3194"/>
      <c r="P3194"/>
      <c r="Q3194" s="44"/>
      <c r="R3194" s="1"/>
      <c r="S3194"/>
      <c r="T3194"/>
    </row>
    <row r="3195" spans="1:20" ht="14.4" x14ac:dyDescent="0.3">
      <c r="A3195"/>
      <c r="B3195" s="1"/>
      <c r="C3195"/>
      <c r="D3195"/>
      <c r="E3195"/>
      <c r="F3195"/>
      <c r="G3195" s="45"/>
      <c r="H3195" s="196"/>
      <c r="I3195" s="196"/>
      <c r="J3195" s="196"/>
      <c r="K3195" s="196"/>
      <c r="L3195"/>
      <c r="M3195" s="44"/>
      <c r="N3195" s="1"/>
      <c r="O3195"/>
      <c r="P3195"/>
      <c r="Q3195" s="44"/>
      <c r="R3195" s="1"/>
      <c r="S3195"/>
      <c r="T3195"/>
    </row>
    <row r="3196" spans="1:20" ht="14.4" x14ac:dyDescent="0.3">
      <c r="A3196"/>
      <c r="B3196" s="1"/>
      <c r="C3196"/>
      <c r="D3196"/>
      <c r="E3196"/>
      <c r="F3196"/>
      <c r="G3196" s="45"/>
      <c r="H3196" s="196"/>
      <c r="I3196" s="196"/>
      <c r="J3196" s="196"/>
      <c r="K3196" s="196"/>
      <c r="L3196"/>
      <c r="M3196" s="44"/>
      <c r="N3196" s="1"/>
      <c r="O3196"/>
      <c r="P3196"/>
      <c r="Q3196" s="44"/>
      <c r="R3196" s="1"/>
      <c r="S3196"/>
      <c r="T3196"/>
    </row>
    <row r="3197" spans="1:20" ht="14.4" x14ac:dyDescent="0.3">
      <c r="A3197"/>
      <c r="B3197" s="1"/>
      <c r="C3197"/>
      <c r="D3197"/>
      <c r="E3197"/>
      <c r="F3197"/>
      <c r="G3197" s="45"/>
      <c r="H3197" s="196"/>
      <c r="I3197" s="196"/>
      <c r="J3197" s="196"/>
      <c r="K3197" s="196"/>
      <c r="L3197"/>
      <c r="M3197" s="44"/>
      <c r="N3197" s="1"/>
      <c r="O3197"/>
      <c r="P3197"/>
      <c r="Q3197" s="44"/>
      <c r="R3197" s="1"/>
      <c r="S3197"/>
      <c r="T3197"/>
    </row>
    <row r="3198" spans="1:20" ht="14.4" x14ac:dyDescent="0.3">
      <c r="A3198"/>
      <c r="B3198" s="1"/>
      <c r="C3198"/>
      <c r="D3198"/>
      <c r="E3198"/>
      <c r="F3198"/>
      <c r="G3198" s="45"/>
      <c r="H3198" s="196"/>
      <c r="I3198" s="196"/>
      <c r="J3198" s="196"/>
      <c r="K3198" s="196"/>
      <c r="L3198"/>
      <c r="M3198" s="44"/>
      <c r="N3198" s="1"/>
      <c r="O3198"/>
      <c r="P3198"/>
      <c r="Q3198" s="44"/>
      <c r="R3198" s="1"/>
      <c r="S3198"/>
      <c r="T3198"/>
    </row>
    <row r="3199" spans="1:20" ht="14.4" x14ac:dyDescent="0.3">
      <c r="A3199"/>
      <c r="B3199" s="1"/>
      <c r="C3199"/>
      <c r="D3199"/>
      <c r="E3199"/>
      <c r="F3199"/>
      <c r="G3199" s="45"/>
      <c r="H3199" s="196"/>
      <c r="I3199" s="196"/>
      <c r="J3199" s="196"/>
      <c r="K3199" s="196"/>
      <c r="L3199"/>
      <c r="M3199" s="44"/>
      <c r="N3199" s="1"/>
      <c r="O3199"/>
      <c r="P3199"/>
      <c r="Q3199" s="44"/>
      <c r="R3199" s="1"/>
      <c r="S3199"/>
      <c r="T3199"/>
    </row>
    <row r="3200" spans="1:20" ht="14.4" x14ac:dyDescent="0.3">
      <c r="A3200"/>
      <c r="B3200" s="1"/>
      <c r="C3200"/>
      <c r="D3200"/>
      <c r="E3200"/>
      <c r="F3200"/>
      <c r="G3200" s="45"/>
      <c r="H3200" s="196"/>
      <c r="I3200" s="196"/>
      <c r="J3200" s="196"/>
      <c r="K3200" s="196"/>
      <c r="L3200"/>
      <c r="M3200" s="44"/>
      <c r="N3200" s="1"/>
      <c r="O3200"/>
      <c r="P3200"/>
      <c r="Q3200" s="44"/>
      <c r="R3200" s="1"/>
      <c r="S3200"/>
      <c r="T3200"/>
    </row>
    <row r="3201" spans="1:20" ht="14.4" x14ac:dyDescent="0.3">
      <c r="A3201"/>
      <c r="B3201" s="1"/>
      <c r="C3201"/>
      <c r="D3201"/>
      <c r="E3201"/>
      <c r="F3201"/>
      <c r="G3201" s="45"/>
      <c r="H3201" s="196"/>
      <c r="I3201" s="196"/>
      <c r="J3201" s="196"/>
      <c r="K3201" s="196"/>
      <c r="L3201"/>
      <c r="M3201" s="44"/>
      <c r="N3201" s="1"/>
      <c r="O3201"/>
      <c r="P3201"/>
      <c r="Q3201" s="44"/>
      <c r="R3201" s="1"/>
      <c r="S3201"/>
      <c r="T3201"/>
    </row>
    <row r="3202" spans="1:20" ht="14.4" x14ac:dyDescent="0.3">
      <c r="A3202"/>
      <c r="B3202" s="1"/>
      <c r="C3202"/>
      <c r="D3202"/>
      <c r="E3202"/>
      <c r="F3202"/>
      <c r="G3202" s="45"/>
      <c r="H3202" s="196"/>
      <c r="I3202" s="196"/>
      <c r="J3202" s="196"/>
      <c r="K3202" s="196"/>
      <c r="L3202"/>
      <c r="M3202" s="44"/>
      <c r="N3202" s="1"/>
      <c r="O3202"/>
      <c r="P3202"/>
      <c r="Q3202" s="44"/>
      <c r="R3202" s="1"/>
      <c r="S3202"/>
      <c r="T3202"/>
    </row>
    <row r="3203" spans="1:20" ht="14.4" x14ac:dyDescent="0.3">
      <c r="A3203"/>
      <c r="B3203" s="1"/>
      <c r="C3203"/>
      <c r="D3203"/>
      <c r="E3203"/>
      <c r="F3203"/>
      <c r="G3203" s="45"/>
      <c r="H3203" s="196"/>
      <c r="I3203" s="196"/>
      <c r="J3203" s="196"/>
      <c r="K3203" s="196"/>
      <c r="L3203"/>
      <c r="M3203" s="44"/>
      <c r="N3203" s="1"/>
      <c r="O3203"/>
      <c r="P3203"/>
      <c r="Q3203" s="44"/>
      <c r="R3203" s="1"/>
      <c r="S3203"/>
      <c r="T3203"/>
    </row>
    <row r="3204" spans="1:20" ht="14.4" x14ac:dyDescent="0.3">
      <c r="A3204"/>
      <c r="B3204" s="1"/>
      <c r="C3204"/>
      <c r="D3204"/>
      <c r="E3204"/>
      <c r="F3204"/>
      <c r="G3204" s="45"/>
      <c r="H3204" s="196"/>
      <c r="I3204" s="196"/>
      <c r="J3204" s="196"/>
      <c r="K3204" s="196"/>
      <c r="L3204"/>
      <c r="M3204" s="44"/>
      <c r="N3204" s="1"/>
      <c r="O3204"/>
      <c r="P3204"/>
      <c r="Q3204" s="44"/>
      <c r="R3204" s="1"/>
      <c r="S3204"/>
      <c r="T3204"/>
    </row>
    <row r="3205" spans="1:20" ht="14.4" x14ac:dyDescent="0.3">
      <c r="A3205"/>
      <c r="B3205" s="1"/>
      <c r="C3205"/>
      <c r="D3205"/>
      <c r="E3205"/>
      <c r="F3205"/>
      <c r="G3205" s="45"/>
      <c r="H3205" s="196"/>
      <c r="I3205" s="196"/>
      <c r="J3205" s="196"/>
      <c r="K3205" s="196"/>
      <c r="L3205"/>
      <c r="M3205" s="44"/>
      <c r="N3205" s="1"/>
      <c r="O3205"/>
      <c r="P3205"/>
      <c r="Q3205" s="44"/>
      <c r="R3205" s="1"/>
      <c r="S3205"/>
      <c r="T3205"/>
    </row>
    <row r="3206" spans="1:20" ht="14.4" x14ac:dyDescent="0.3">
      <c r="A3206"/>
      <c r="B3206" s="1"/>
      <c r="C3206"/>
      <c r="D3206"/>
      <c r="E3206"/>
      <c r="F3206"/>
      <c r="G3206" s="45"/>
      <c r="H3206" s="196"/>
      <c r="I3206" s="196"/>
      <c r="J3206" s="196"/>
      <c r="K3206" s="196"/>
      <c r="L3206"/>
      <c r="M3206" s="44"/>
      <c r="N3206" s="1"/>
      <c r="O3206"/>
      <c r="P3206"/>
      <c r="Q3206" s="44"/>
      <c r="R3206" s="1"/>
      <c r="S3206"/>
      <c r="T3206"/>
    </row>
    <row r="3207" spans="1:20" ht="14.4" x14ac:dyDescent="0.3">
      <c r="A3207"/>
      <c r="B3207" s="1"/>
      <c r="C3207"/>
      <c r="D3207"/>
      <c r="E3207"/>
      <c r="F3207"/>
      <c r="G3207" s="45"/>
      <c r="H3207" s="196"/>
      <c r="I3207" s="196"/>
      <c r="J3207" s="196"/>
      <c r="K3207" s="196"/>
      <c r="L3207"/>
      <c r="M3207" s="44"/>
      <c r="N3207" s="1"/>
      <c r="O3207"/>
      <c r="P3207"/>
      <c r="Q3207" s="44"/>
      <c r="R3207" s="1"/>
      <c r="S3207"/>
      <c r="T3207"/>
    </row>
    <row r="3208" spans="1:20" ht="14.4" x14ac:dyDescent="0.3">
      <c r="A3208"/>
      <c r="B3208" s="1"/>
      <c r="C3208"/>
      <c r="D3208"/>
      <c r="E3208"/>
      <c r="F3208"/>
      <c r="G3208" s="45"/>
      <c r="H3208" s="196"/>
      <c r="I3208" s="196"/>
      <c r="J3208" s="196"/>
      <c r="K3208" s="196"/>
      <c r="L3208"/>
      <c r="M3208" s="44"/>
      <c r="N3208" s="1"/>
      <c r="O3208"/>
      <c r="P3208"/>
      <c r="Q3208" s="44"/>
      <c r="R3208" s="1"/>
      <c r="S3208"/>
      <c r="T3208"/>
    </row>
    <row r="3209" spans="1:20" ht="14.4" x14ac:dyDescent="0.3">
      <c r="A3209"/>
      <c r="B3209" s="1"/>
      <c r="C3209"/>
      <c r="D3209"/>
      <c r="E3209"/>
      <c r="F3209"/>
      <c r="G3209" s="45"/>
      <c r="H3209" s="196"/>
      <c r="I3209" s="196"/>
      <c r="J3209" s="196"/>
      <c r="K3209" s="196"/>
      <c r="L3209"/>
      <c r="M3209" s="44"/>
      <c r="N3209" s="1"/>
      <c r="O3209"/>
      <c r="P3209"/>
      <c r="Q3209" s="44"/>
      <c r="R3209" s="1"/>
      <c r="S3209"/>
      <c r="T3209"/>
    </row>
    <row r="3210" spans="1:20" ht="14.4" x14ac:dyDescent="0.3">
      <c r="A3210"/>
      <c r="B3210" s="1"/>
      <c r="C3210"/>
      <c r="D3210"/>
      <c r="E3210"/>
      <c r="F3210"/>
      <c r="G3210" s="45"/>
      <c r="H3210" s="196"/>
      <c r="I3210" s="196"/>
      <c r="J3210" s="196"/>
      <c r="K3210" s="196"/>
      <c r="L3210"/>
      <c r="M3210" s="44"/>
      <c r="N3210" s="1"/>
      <c r="O3210"/>
      <c r="P3210"/>
      <c r="Q3210" s="44"/>
      <c r="R3210" s="1"/>
      <c r="S3210"/>
      <c r="T3210"/>
    </row>
    <row r="3211" spans="1:20" ht="14.4" x14ac:dyDescent="0.3">
      <c r="A3211"/>
      <c r="B3211" s="1"/>
      <c r="C3211"/>
      <c r="D3211"/>
      <c r="E3211"/>
      <c r="F3211"/>
      <c r="G3211" s="45"/>
      <c r="H3211" s="196"/>
      <c r="I3211" s="196"/>
      <c r="J3211" s="196"/>
      <c r="K3211" s="196"/>
      <c r="L3211"/>
      <c r="M3211" s="44"/>
      <c r="N3211" s="1"/>
      <c r="O3211"/>
      <c r="P3211"/>
      <c r="Q3211" s="44"/>
      <c r="R3211" s="1"/>
      <c r="S3211"/>
      <c r="T3211"/>
    </row>
    <row r="3212" spans="1:20" ht="14.4" x14ac:dyDescent="0.3">
      <c r="A3212"/>
      <c r="B3212" s="1"/>
      <c r="C3212"/>
      <c r="D3212"/>
      <c r="E3212"/>
      <c r="F3212"/>
      <c r="G3212" s="45"/>
      <c r="H3212" s="196"/>
      <c r="I3212" s="196"/>
      <c r="J3212" s="196"/>
      <c r="K3212" s="196"/>
      <c r="L3212"/>
      <c r="M3212" s="44"/>
      <c r="N3212" s="1"/>
      <c r="O3212"/>
      <c r="P3212"/>
      <c r="Q3212" s="44"/>
      <c r="R3212" s="1"/>
      <c r="S3212"/>
      <c r="T3212"/>
    </row>
    <row r="3213" spans="1:20" ht="14.4" x14ac:dyDescent="0.3">
      <c r="A3213"/>
      <c r="B3213" s="1"/>
      <c r="C3213"/>
      <c r="D3213"/>
      <c r="E3213"/>
      <c r="F3213"/>
      <c r="G3213" s="45"/>
      <c r="H3213" s="196"/>
      <c r="I3213" s="196"/>
      <c r="J3213" s="196"/>
      <c r="K3213" s="196"/>
      <c r="L3213"/>
      <c r="M3213" s="44"/>
      <c r="N3213" s="1"/>
      <c r="O3213"/>
      <c r="P3213"/>
      <c r="Q3213" s="44"/>
      <c r="R3213" s="1"/>
      <c r="S3213"/>
      <c r="T3213"/>
    </row>
    <row r="3214" spans="1:20" ht="14.4" x14ac:dyDescent="0.3">
      <c r="A3214"/>
      <c r="B3214" s="1"/>
      <c r="C3214"/>
      <c r="D3214"/>
      <c r="E3214"/>
      <c r="F3214"/>
      <c r="G3214" s="45"/>
      <c r="H3214" s="196"/>
      <c r="I3214" s="196"/>
      <c r="J3214" s="196"/>
      <c r="K3214" s="196"/>
      <c r="L3214"/>
      <c r="M3214" s="44"/>
      <c r="N3214" s="1"/>
      <c r="O3214"/>
      <c r="P3214"/>
      <c r="Q3214" s="44"/>
      <c r="R3214" s="1"/>
      <c r="S3214"/>
      <c r="T3214"/>
    </row>
    <row r="3215" spans="1:20" ht="14.4" x14ac:dyDescent="0.3">
      <c r="A3215"/>
      <c r="B3215" s="1"/>
      <c r="C3215"/>
      <c r="D3215"/>
      <c r="E3215"/>
      <c r="F3215"/>
      <c r="G3215" s="45"/>
      <c r="H3215" s="196"/>
      <c r="I3215" s="196"/>
      <c r="J3215" s="196"/>
      <c r="K3215" s="196"/>
      <c r="L3215"/>
      <c r="M3215" s="44"/>
      <c r="N3215" s="1"/>
      <c r="O3215"/>
      <c r="P3215"/>
      <c r="Q3215" s="44"/>
      <c r="R3215" s="1"/>
      <c r="S3215"/>
      <c r="T3215"/>
    </row>
    <row r="3216" spans="1:20" ht="14.4" x14ac:dyDescent="0.3">
      <c r="A3216"/>
      <c r="B3216" s="1"/>
      <c r="C3216"/>
      <c r="D3216"/>
      <c r="E3216"/>
      <c r="F3216"/>
      <c r="G3216" s="45"/>
      <c r="H3216" s="196"/>
      <c r="I3216" s="196"/>
      <c r="J3216" s="196"/>
      <c r="K3216" s="196"/>
      <c r="L3216"/>
      <c r="M3216" s="44"/>
      <c r="N3216" s="1"/>
      <c r="O3216"/>
      <c r="P3216"/>
      <c r="Q3216" s="44"/>
      <c r="R3216" s="1"/>
      <c r="S3216"/>
      <c r="T3216"/>
    </row>
    <row r="3217" spans="1:20" ht="14.4" x14ac:dyDescent="0.3">
      <c r="A3217"/>
      <c r="B3217" s="1"/>
      <c r="C3217"/>
      <c r="D3217"/>
      <c r="E3217"/>
      <c r="F3217"/>
      <c r="G3217" s="45"/>
      <c r="H3217" s="196"/>
      <c r="I3217" s="196"/>
      <c r="J3217" s="196"/>
      <c r="K3217" s="196"/>
      <c r="L3217"/>
      <c r="M3217" s="44"/>
      <c r="N3217" s="1"/>
      <c r="O3217"/>
      <c r="P3217"/>
      <c r="Q3217" s="44"/>
      <c r="R3217" s="1"/>
      <c r="S3217"/>
      <c r="T3217"/>
    </row>
    <row r="3218" spans="1:20" ht="14.4" x14ac:dyDescent="0.3">
      <c r="A3218"/>
      <c r="B3218" s="1"/>
      <c r="C3218"/>
      <c r="D3218"/>
      <c r="E3218"/>
      <c r="F3218"/>
      <c r="G3218" s="45"/>
      <c r="H3218" s="196"/>
      <c r="I3218" s="196"/>
      <c r="J3218" s="196"/>
      <c r="K3218" s="196"/>
      <c r="L3218"/>
      <c r="M3218" s="44"/>
      <c r="N3218" s="1"/>
      <c r="O3218"/>
      <c r="P3218"/>
      <c r="Q3218" s="44"/>
      <c r="R3218" s="1"/>
      <c r="S3218"/>
      <c r="T3218"/>
    </row>
    <row r="3219" spans="1:20" ht="14.4" x14ac:dyDescent="0.3">
      <c r="A3219"/>
      <c r="B3219" s="1"/>
      <c r="C3219"/>
      <c r="D3219"/>
      <c r="E3219"/>
      <c r="F3219"/>
      <c r="G3219" s="45"/>
      <c r="H3219" s="196"/>
      <c r="I3219" s="196"/>
      <c r="J3219" s="196"/>
      <c r="K3219" s="196"/>
      <c r="L3219"/>
      <c r="M3219" s="44"/>
      <c r="N3219" s="1"/>
      <c r="O3219"/>
      <c r="P3219"/>
      <c r="Q3219" s="44"/>
      <c r="R3219" s="1"/>
      <c r="S3219"/>
      <c r="T3219"/>
    </row>
    <row r="3220" spans="1:20" ht="14.4" x14ac:dyDescent="0.3">
      <c r="A3220"/>
      <c r="B3220" s="1"/>
      <c r="C3220"/>
      <c r="D3220"/>
      <c r="E3220"/>
      <c r="F3220"/>
      <c r="G3220" s="45"/>
      <c r="H3220" s="196"/>
      <c r="I3220" s="196"/>
      <c r="J3220" s="196"/>
      <c r="K3220" s="196"/>
      <c r="L3220"/>
      <c r="M3220" s="44"/>
      <c r="N3220" s="1"/>
      <c r="O3220"/>
      <c r="P3220"/>
      <c r="Q3220" s="44"/>
      <c r="R3220" s="1"/>
      <c r="S3220"/>
      <c r="T3220"/>
    </row>
    <row r="3221" spans="1:20" ht="14.4" x14ac:dyDescent="0.3">
      <c r="A3221"/>
      <c r="B3221" s="1"/>
      <c r="C3221"/>
      <c r="D3221"/>
      <c r="E3221"/>
      <c r="F3221"/>
      <c r="G3221" s="45"/>
      <c r="H3221" s="196"/>
      <c r="I3221" s="196"/>
      <c r="J3221" s="196"/>
      <c r="K3221" s="196"/>
      <c r="L3221"/>
      <c r="M3221" s="44"/>
      <c r="N3221" s="1"/>
      <c r="O3221"/>
      <c r="P3221"/>
      <c r="Q3221" s="44"/>
      <c r="R3221" s="1"/>
      <c r="S3221"/>
      <c r="T3221"/>
    </row>
    <row r="3222" spans="1:20" ht="14.4" x14ac:dyDescent="0.3">
      <c r="A3222"/>
      <c r="B3222" s="1"/>
      <c r="C3222"/>
      <c r="D3222"/>
      <c r="E3222"/>
      <c r="F3222"/>
      <c r="G3222" s="45"/>
      <c r="H3222" s="196"/>
      <c r="I3222" s="196"/>
      <c r="J3222" s="196"/>
      <c r="K3222" s="196"/>
      <c r="L3222"/>
      <c r="M3222" s="44"/>
      <c r="N3222" s="1"/>
      <c r="O3222"/>
      <c r="P3222"/>
      <c r="Q3222" s="44"/>
      <c r="R3222" s="1"/>
      <c r="S3222"/>
      <c r="T3222"/>
    </row>
    <row r="3223" spans="1:20" ht="14.4" x14ac:dyDescent="0.3">
      <c r="A3223"/>
      <c r="B3223" s="1"/>
      <c r="C3223"/>
      <c r="D3223"/>
      <c r="E3223"/>
      <c r="F3223"/>
      <c r="G3223" s="45"/>
      <c r="H3223" s="196"/>
      <c r="I3223" s="196"/>
      <c r="J3223" s="196"/>
      <c r="K3223" s="196"/>
      <c r="L3223"/>
      <c r="M3223" s="44"/>
      <c r="N3223" s="1"/>
      <c r="O3223"/>
      <c r="P3223"/>
      <c r="Q3223" s="44"/>
      <c r="R3223" s="1"/>
      <c r="S3223"/>
      <c r="T3223"/>
    </row>
    <row r="3224" spans="1:20" ht="14.4" x14ac:dyDescent="0.3">
      <c r="A3224"/>
      <c r="B3224" s="1"/>
      <c r="C3224"/>
      <c r="D3224"/>
      <c r="E3224"/>
      <c r="F3224"/>
      <c r="G3224" s="45"/>
      <c r="H3224" s="196"/>
      <c r="I3224" s="196"/>
      <c r="J3224" s="196"/>
      <c r="K3224" s="196"/>
      <c r="L3224"/>
      <c r="M3224" s="44"/>
      <c r="N3224" s="1"/>
      <c r="O3224"/>
      <c r="P3224"/>
      <c r="Q3224" s="44"/>
      <c r="R3224" s="1"/>
      <c r="S3224"/>
      <c r="T3224"/>
    </row>
    <row r="3225" spans="1:20" ht="14.4" x14ac:dyDescent="0.3">
      <c r="A3225"/>
      <c r="B3225" s="1"/>
      <c r="C3225"/>
      <c r="D3225"/>
      <c r="E3225"/>
      <c r="F3225"/>
      <c r="G3225" s="45"/>
      <c r="H3225" s="196"/>
      <c r="I3225" s="196"/>
      <c r="J3225" s="196"/>
      <c r="K3225" s="196"/>
      <c r="L3225"/>
      <c r="M3225" s="44"/>
      <c r="N3225" s="1"/>
      <c r="O3225"/>
      <c r="P3225"/>
      <c r="Q3225" s="44"/>
      <c r="R3225" s="1"/>
      <c r="S3225"/>
      <c r="T3225"/>
    </row>
    <row r="3226" spans="1:20" ht="14.4" x14ac:dyDescent="0.3">
      <c r="A3226"/>
      <c r="B3226" s="1"/>
      <c r="C3226"/>
      <c r="D3226"/>
      <c r="E3226"/>
      <c r="F3226"/>
      <c r="G3226" s="45"/>
      <c r="H3226" s="196"/>
      <c r="I3226" s="196"/>
      <c r="J3226" s="196"/>
      <c r="K3226" s="196"/>
      <c r="L3226"/>
      <c r="M3226" s="44"/>
      <c r="N3226" s="1"/>
      <c r="O3226"/>
      <c r="P3226"/>
      <c r="Q3226" s="44"/>
      <c r="R3226" s="1"/>
      <c r="S3226"/>
      <c r="T3226"/>
    </row>
    <row r="3227" spans="1:20" ht="14.4" x14ac:dyDescent="0.3">
      <c r="A3227"/>
      <c r="B3227" s="1"/>
      <c r="C3227"/>
      <c r="D3227"/>
      <c r="E3227"/>
      <c r="F3227"/>
      <c r="G3227" s="45"/>
      <c r="H3227" s="196"/>
      <c r="I3227" s="196"/>
      <c r="J3227" s="196"/>
      <c r="K3227" s="196"/>
      <c r="L3227"/>
      <c r="M3227" s="44"/>
      <c r="N3227" s="1"/>
      <c r="O3227"/>
      <c r="P3227"/>
      <c r="Q3227" s="44"/>
      <c r="R3227" s="1"/>
      <c r="S3227"/>
      <c r="T3227"/>
    </row>
    <row r="3228" spans="1:20" ht="14.4" x14ac:dyDescent="0.3">
      <c r="A3228"/>
      <c r="B3228" s="1"/>
      <c r="C3228"/>
      <c r="D3228"/>
      <c r="E3228"/>
      <c r="F3228"/>
      <c r="G3228" s="45"/>
      <c r="H3228" s="196"/>
      <c r="I3228" s="196"/>
      <c r="J3228" s="196"/>
      <c r="K3228" s="196"/>
      <c r="L3228"/>
      <c r="M3228" s="44"/>
      <c r="N3228" s="1"/>
      <c r="O3228"/>
      <c r="P3228"/>
      <c r="Q3228" s="44"/>
      <c r="R3228" s="1"/>
      <c r="S3228"/>
      <c r="T3228"/>
    </row>
    <row r="3229" spans="1:20" ht="14.4" x14ac:dyDescent="0.3">
      <c r="A3229"/>
      <c r="B3229" s="1"/>
      <c r="C3229"/>
      <c r="D3229"/>
      <c r="E3229"/>
      <c r="F3229"/>
      <c r="G3229" s="45"/>
      <c r="H3229" s="196"/>
      <c r="I3229" s="196"/>
      <c r="J3229" s="196"/>
      <c r="K3229" s="196"/>
      <c r="L3229"/>
      <c r="M3229" s="44"/>
      <c r="N3229" s="1"/>
      <c r="O3229"/>
      <c r="P3229"/>
      <c r="Q3229" s="44"/>
      <c r="R3229" s="1"/>
      <c r="S3229"/>
      <c r="T3229"/>
    </row>
    <row r="3230" spans="1:20" ht="14.4" x14ac:dyDescent="0.3">
      <c r="A3230"/>
      <c r="B3230" s="1"/>
      <c r="C3230"/>
      <c r="D3230"/>
      <c r="E3230"/>
      <c r="F3230"/>
      <c r="G3230" s="45"/>
      <c r="H3230" s="196"/>
      <c r="I3230" s="196"/>
      <c r="J3230" s="196"/>
      <c r="K3230" s="196"/>
      <c r="L3230"/>
      <c r="M3230" s="44"/>
      <c r="N3230" s="1"/>
      <c r="O3230"/>
      <c r="P3230"/>
      <c r="Q3230" s="44"/>
      <c r="R3230" s="1"/>
      <c r="S3230"/>
      <c r="T3230"/>
    </row>
    <row r="3231" spans="1:20" ht="14.4" x14ac:dyDescent="0.3">
      <c r="A3231"/>
      <c r="B3231" s="1"/>
      <c r="C3231"/>
      <c r="D3231"/>
      <c r="E3231"/>
      <c r="F3231"/>
      <c r="G3231" s="45"/>
      <c r="H3231" s="196"/>
      <c r="I3231" s="196"/>
      <c r="J3231" s="196"/>
      <c r="K3231" s="196"/>
      <c r="L3231"/>
      <c r="M3231" s="44"/>
      <c r="N3231" s="1"/>
      <c r="O3231"/>
      <c r="P3231"/>
      <c r="Q3231" s="44"/>
      <c r="R3231" s="1"/>
      <c r="S3231"/>
      <c r="T3231"/>
    </row>
    <row r="3232" spans="1:20" ht="14.4" x14ac:dyDescent="0.3">
      <c r="A3232"/>
      <c r="B3232" s="1"/>
      <c r="C3232"/>
      <c r="D3232"/>
      <c r="E3232"/>
      <c r="F3232"/>
      <c r="G3232" s="45"/>
      <c r="H3232" s="196"/>
      <c r="I3232" s="196"/>
      <c r="J3232" s="196"/>
      <c r="K3232" s="196"/>
      <c r="L3232"/>
      <c r="M3232" s="44"/>
      <c r="N3232" s="1"/>
      <c r="O3232"/>
      <c r="P3232"/>
      <c r="Q3232" s="44"/>
      <c r="R3232" s="1"/>
      <c r="S3232"/>
      <c r="T3232"/>
    </row>
    <row r="3233" spans="1:20" ht="14.4" x14ac:dyDescent="0.3">
      <c r="A3233"/>
      <c r="B3233" s="1"/>
      <c r="C3233"/>
      <c r="D3233"/>
      <c r="E3233"/>
      <c r="F3233"/>
      <c r="G3233" s="45"/>
      <c r="H3233" s="196"/>
      <c r="I3233" s="196"/>
      <c r="J3233" s="196"/>
      <c r="K3233" s="196"/>
      <c r="L3233"/>
      <c r="M3233" s="44"/>
      <c r="N3233" s="1"/>
      <c r="O3233"/>
      <c r="P3233"/>
      <c r="Q3233" s="44"/>
      <c r="R3233" s="1"/>
      <c r="S3233"/>
      <c r="T3233"/>
    </row>
    <row r="3234" spans="1:20" ht="14.4" x14ac:dyDescent="0.3">
      <c r="A3234"/>
      <c r="B3234" s="1"/>
      <c r="C3234"/>
      <c r="D3234"/>
      <c r="E3234"/>
      <c r="F3234"/>
      <c r="G3234" s="45"/>
      <c r="H3234" s="196"/>
      <c r="I3234" s="196"/>
      <c r="J3234" s="196"/>
      <c r="K3234" s="196"/>
      <c r="L3234"/>
      <c r="M3234" s="44"/>
      <c r="N3234" s="1"/>
      <c r="O3234"/>
      <c r="P3234"/>
      <c r="Q3234" s="44"/>
      <c r="R3234" s="1"/>
      <c r="S3234"/>
      <c r="T3234"/>
    </row>
    <row r="3235" spans="1:20" ht="14.4" x14ac:dyDescent="0.3">
      <c r="A3235"/>
      <c r="B3235" s="1"/>
      <c r="C3235"/>
      <c r="D3235"/>
      <c r="E3235"/>
      <c r="F3235"/>
      <c r="G3235" s="45"/>
      <c r="H3235" s="196"/>
      <c r="I3235" s="196"/>
      <c r="J3235" s="196"/>
      <c r="K3235" s="196"/>
      <c r="L3235"/>
      <c r="M3235" s="44"/>
      <c r="N3235" s="1"/>
      <c r="O3235"/>
      <c r="P3235"/>
      <c r="Q3235" s="44"/>
      <c r="R3235" s="1"/>
      <c r="S3235"/>
      <c r="T3235"/>
    </row>
    <row r="3236" spans="1:20" ht="14.4" x14ac:dyDescent="0.3">
      <c r="A3236"/>
      <c r="B3236" s="1"/>
      <c r="C3236"/>
      <c r="D3236"/>
      <c r="E3236"/>
      <c r="F3236"/>
      <c r="G3236" s="45"/>
      <c r="H3236" s="196"/>
      <c r="I3236" s="196"/>
      <c r="J3236" s="196"/>
      <c r="K3236" s="196"/>
      <c r="L3236"/>
      <c r="M3236" s="44"/>
      <c r="N3236" s="1"/>
      <c r="O3236"/>
      <c r="P3236"/>
      <c r="Q3236" s="44"/>
      <c r="R3236" s="1"/>
      <c r="S3236"/>
      <c r="T3236"/>
    </row>
    <row r="3237" spans="1:20" ht="14.4" x14ac:dyDescent="0.3">
      <c r="A3237"/>
      <c r="B3237" s="1"/>
      <c r="C3237"/>
      <c r="D3237"/>
      <c r="E3237"/>
      <c r="F3237"/>
      <c r="G3237" s="45"/>
      <c r="H3237" s="196"/>
      <c r="I3237" s="196"/>
      <c r="J3237" s="196"/>
      <c r="K3237" s="196"/>
      <c r="L3237"/>
      <c r="M3237" s="44"/>
      <c r="N3237" s="1"/>
      <c r="O3237"/>
      <c r="P3237"/>
      <c r="Q3237" s="44"/>
      <c r="R3237" s="1"/>
      <c r="S3237"/>
      <c r="T3237"/>
    </row>
    <row r="3238" spans="1:20" ht="14.4" x14ac:dyDescent="0.3">
      <c r="A3238"/>
      <c r="B3238" s="1"/>
      <c r="C3238"/>
      <c r="D3238"/>
      <c r="E3238"/>
      <c r="F3238"/>
      <c r="G3238" s="45"/>
      <c r="H3238" s="196"/>
      <c r="I3238" s="196"/>
      <c r="J3238" s="196"/>
      <c r="K3238" s="196"/>
      <c r="L3238"/>
      <c r="M3238" s="44"/>
      <c r="N3238" s="1"/>
      <c r="O3238"/>
      <c r="P3238"/>
      <c r="Q3238" s="44"/>
      <c r="R3238" s="1"/>
      <c r="S3238"/>
      <c r="T3238"/>
    </row>
    <row r="3239" spans="1:20" ht="14.4" x14ac:dyDescent="0.3">
      <c r="A3239"/>
      <c r="B3239" s="1"/>
      <c r="C3239"/>
      <c r="D3239"/>
      <c r="E3239"/>
      <c r="F3239"/>
      <c r="G3239" s="45"/>
      <c r="H3239" s="196"/>
      <c r="I3239" s="196"/>
      <c r="J3239" s="196"/>
      <c r="K3239" s="196"/>
      <c r="L3239"/>
      <c r="M3239" s="44"/>
      <c r="N3239" s="1"/>
      <c r="O3239"/>
      <c r="P3239"/>
      <c r="Q3239" s="44"/>
      <c r="R3239" s="1"/>
      <c r="S3239"/>
      <c r="T3239"/>
    </row>
    <row r="3240" spans="1:20" ht="14.4" x14ac:dyDescent="0.3">
      <c r="A3240"/>
      <c r="B3240" s="1"/>
      <c r="C3240"/>
      <c r="D3240"/>
      <c r="E3240"/>
      <c r="F3240"/>
      <c r="G3240" s="45"/>
      <c r="H3240" s="196"/>
      <c r="I3240" s="196"/>
      <c r="J3240" s="196"/>
      <c r="K3240" s="196"/>
      <c r="L3240"/>
      <c r="M3240" s="44"/>
      <c r="N3240" s="1"/>
      <c r="O3240"/>
      <c r="P3240"/>
      <c r="Q3240" s="44"/>
      <c r="R3240" s="1"/>
      <c r="S3240"/>
      <c r="T3240"/>
    </row>
    <row r="3241" spans="1:20" ht="14.4" x14ac:dyDescent="0.3">
      <c r="A3241"/>
      <c r="B3241" s="1"/>
      <c r="C3241"/>
      <c r="D3241"/>
      <c r="E3241"/>
      <c r="F3241"/>
      <c r="G3241" s="45"/>
      <c r="H3241" s="196"/>
      <c r="I3241" s="196"/>
      <c r="J3241" s="196"/>
      <c r="K3241" s="196"/>
      <c r="L3241"/>
      <c r="M3241" s="44"/>
      <c r="N3241" s="1"/>
      <c r="O3241"/>
      <c r="P3241"/>
      <c r="Q3241" s="44"/>
      <c r="R3241" s="1"/>
      <c r="S3241"/>
      <c r="T3241"/>
    </row>
    <row r="3242" spans="1:20" ht="14.4" x14ac:dyDescent="0.3">
      <c r="A3242"/>
      <c r="B3242" s="1"/>
      <c r="C3242"/>
      <c r="D3242"/>
      <c r="E3242"/>
      <c r="F3242"/>
      <c r="G3242" s="45"/>
      <c r="H3242" s="196"/>
      <c r="I3242" s="196"/>
      <c r="J3242" s="196"/>
      <c r="K3242" s="196"/>
      <c r="L3242"/>
      <c r="M3242" s="44"/>
      <c r="N3242" s="1"/>
      <c r="O3242"/>
      <c r="P3242"/>
      <c r="Q3242" s="44"/>
      <c r="R3242" s="1"/>
      <c r="S3242"/>
      <c r="T3242"/>
    </row>
    <row r="3243" spans="1:20" ht="14.4" x14ac:dyDescent="0.3">
      <c r="A3243"/>
      <c r="B3243" s="1"/>
      <c r="C3243"/>
      <c r="D3243"/>
      <c r="E3243"/>
      <c r="F3243"/>
      <c r="G3243" s="45"/>
      <c r="H3243" s="196"/>
      <c r="I3243" s="196"/>
      <c r="J3243" s="196"/>
      <c r="K3243" s="196"/>
      <c r="L3243"/>
      <c r="M3243" s="44"/>
      <c r="N3243" s="1"/>
      <c r="O3243"/>
      <c r="P3243"/>
      <c r="Q3243" s="44"/>
      <c r="R3243" s="1"/>
      <c r="S3243"/>
      <c r="T3243"/>
    </row>
    <row r="3244" spans="1:20" ht="14.4" x14ac:dyDescent="0.3">
      <c r="A3244"/>
      <c r="B3244" s="1"/>
      <c r="C3244"/>
      <c r="D3244"/>
      <c r="E3244"/>
      <c r="F3244"/>
      <c r="G3244" s="45"/>
      <c r="H3244" s="196"/>
      <c r="I3244" s="196"/>
      <c r="J3244" s="196"/>
      <c r="K3244" s="196"/>
      <c r="L3244"/>
      <c r="M3244" s="44"/>
      <c r="N3244" s="1"/>
      <c r="O3244"/>
      <c r="P3244"/>
      <c r="Q3244" s="44"/>
      <c r="R3244" s="1"/>
      <c r="S3244"/>
      <c r="T3244"/>
    </row>
    <row r="3245" spans="1:20" ht="14.4" x14ac:dyDescent="0.3">
      <c r="A3245"/>
      <c r="B3245" s="1"/>
      <c r="C3245"/>
      <c r="D3245"/>
      <c r="E3245"/>
      <c r="F3245"/>
      <c r="G3245" s="45"/>
      <c r="H3245" s="196"/>
      <c r="I3245" s="196"/>
      <c r="J3245" s="196"/>
      <c r="K3245" s="196"/>
      <c r="L3245"/>
      <c r="M3245" s="44"/>
      <c r="N3245" s="1"/>
      <c r="O3245"/>
      <c r="P3245"/>
      <c r="Q3245" s="44"/>
      <c r="R3245" s="1"/>
      <c r="S3245"/>
      <c r="T3245"/>
    </row>
    <row r="3246" spans="1:20" ht="14.4" x14ac:dyDescent="0.3">
      <c r="A3246"/>
      <c r="B3246" s="1"/>
      <c r="C3246"/>
      <c r="D3246"/>
      <c r="E3246"/>
      <c r="F3246"/>
      <c r="G3246" s="45"/>
      <c r="H3246" s="196"/>
      <c r="I3246" s="196"/>
      <c r="J3246" s="196"/>
      <c r="K3246" s="196"/>
      <c r="L3246"/>
      <c r="M3246" s="44"/>
      <c r="N3246" s="1"/>
      <c r="O3246"/>
      <c r="P3246"/>
      <c r="Q3246" s="44"/>
      <c r="R3246" s="1"/>
      <c r="S3246"/>
      <c r="T3246"/>
    </row>
    <row r="3247" spans="1:20" ht="14.4" x14ac:dyDescent="0.3">
      <c r="A3247"/>
      <c r="B3247" s="1"/>
      <c r="C3247"/>
      <c r="D3247"/>
      <c r="E3247"/>
      <c r="F3247"/>
      <c r="G3247" s="45"/>
      <c r="H3247" s="196"/>
      <c r="I3247" s="196"/>
      <c r="J3247" s="196"/>
      <c r="K3247" s="196"/>
      <c r="L3247"/>
      <c r="M3247" s="44"/>
      <c r="N3247" s="1"/>
      <c r="O3247"/>
      <c r="P3247"/>
      <c r="Q3247" s="44"/>
      <c r="R3247" s="1"/>
      <c r="S3247"/>
      <c r="T3247"/>
    </row>
    <row r="3248" spans="1:20" ht="14.4" x14ac:dyDescent="0.3">
      <c r="A3248"/>
      <c r="B3248" s="1"/>
      <c r="C3248"/>
      <c r="D3248"/>
      <c r="E3248"/>
      <c r="F3248"/>
      <c r="G3248" s="45"/>
      <c r="H3248" s="196"/>
      <c r="I3248" s="196"/>
      <c r="J3248" s="196"/>
      <c r="K3248" s="196"/>
      <c r="L3248"/>
      <c r="M3248" s="44"/>
      <c r="N3248" s="1"/>
      <c r="O3248"/>
      <c r="P3248"/>
      <c r="Q3248" s="44"/>
      <c r="R3248" s="1"/>
      <c r="S3248"/>
      <c r="T3248"/>
    </row>
    <row r="3249" spans="1:20" ht="14.4" x14ac:dyDescent="0.3">
      <c r="A3249"/>
      <c r="B3249" s="1"/>
      <c r="C3249"/>
      <c r="D3249"/>
      <c r="E3249"/>
      <c r="F3249"/>
      <c r="G3249" s="45"/>
      <c r="H3249" s="196"/>
      <c r="I3249" s="196"/>
      <c r="J3249" s="196"/>
      <c r="K3249" s="196"/>
      <c r="L3249"/>
      <c r="M3249" s="44"/>
      <c r="N3249" s="1"/>
      <c r="O3249"/>
      <c r="P3249"/>
      <c r="Q3249" s="44"/>
      <c r="R3249" s="1"/>
      <c r="S3249"/>
      <c r="T3249"/>
    </row>
    <row r="3250" spans="1:20" ht="14.4" x14ac:dyDescent="0.3">
      <c r="A3250"/>
      <c r="B3250" s="1"/>
      <c r="C3250"/>
      <c r="D3250"/>
      <c r="E3250"/>
      <c r="F3250"/>
      <c r="G3250" s="45"/>
      <c r="H3250" s="196"/>
      <c r="I3250" s="196"/>
      <c r="J3250" s="196"/>
      <c r="K3250" s="196"/>
      <c r="L3250"/>
      <c r="M3250" s="44"/>
      <c r="N3250" s="1"/>
      <c r="O3250"/>
      <c r="P3250"/>
      <c r="Q3250" s="44"/>
      <c r="R3250" s="1"/>
      <c r="S3250"/>
      <c r="T3250"/>
    </row>
    <row r="3251" spans="1:20" ht="14.4" x14ac:dyDescent="0.3">
      <c r="A3251"/>
      <c r="B3251" s="1"/>
      <c r="C3251"/>
      <c r="D3251"/>
      <c r="E3251"/>
      <c r="F3251"/>
      <c r="G3251" s="45"/>
      <c r="H3251" s="196"/>
      <c r="I3251" s="196"/>
      <c r="J3251" s="196"/>
      <c r="K3251" s="196"/>
      <c r="L3251"/>
      <c r="M3251" s="44"/>
      <c r="N3251" s="1"/>
      <c r="O3251"/>
      <c r="P3251"/>
      <c r="Q3251" s="44"/>
      <c r="R3251" s="1"/>
      <c r="S3251"/>
      <c r="T3251"/>
    </row>
    <row r="3252" spans="1:20" ht="14.4" x14ac:dyDescent="0.3">
      <c r="A3252"/>
      <c r="B3252" s="1"/>
      <c r="C3252"/>
      <c r="D3252"/>
      <c r="E3252"/>
      <c r="F3252"/>
      <c r="G3252" s="45"/>
      <c r="H3252" s="196"/>
      <c r="I3252" s="196"/>
      <c r="J3252" s="196"/>
      <c r="K3252" s="196"/>
      <c r="L3252"/>
      <c r="M3252" s="44"/>
      <c r="N3252" s="1"/>
      <c r="O3252"/>
      <c r="P3252"/>
      <c r="Q3252" s="44"/>
      <c r="R3252" s="1"/>
      <c r="S3252"/>
      <c r="T3252"/>
    </row>
    <row r="3253" spans="1:20" ht="14.4" x14ac:dyDescent="0.3">
      <c r="A3253"/>
      <c r="B3253" s="1"/>
      <c r="C3253"/>
      <c r="D3253"/>
      <c r="E3253"/>
      <c r="F3253"/>
      <c r="G3253" s="45"/>
      <c r="H3253" s="196"/>
      <c r="I3253" s="196"/>
      <c r="J3253" s="196"/>
      <c r="K3253" s="196"/>
      <c r="L3253"/>
      <c r="M3253" s="44"/>
      <c r="N3253" s="1"/>
      <c r="O3253"/>
      <c r="P3253"/>
      <c r="Q3253" s="44"/>
      <c r="R3253" s="1"/>
      <c r="S3253"/>
      <c r="T3253"/>
    </row>
    <row r="3254" spans="1:20" ht="14.4" x14ac:dyDescent="0.3">
      <c r="A3254"/>
      <c r="B3254" s="1"/>
      <c r="C3254"/>
      <c r="D3254"/>
      <c r="E3254"/>
      <c r="F3254"/>
      <c r="G3254" s="45"/>
      <c r="H3254" s="196"/>
      <c r="I3254" s="196"/>
      <c r="J3254" s="196"/>
      <c r="K3254" s="196"/>
      <c r="L3254"/>
      <c r="M3254" s="44"/>
      <c r="N3254" s="1"/>
      <c r="O3254"/>
      <c r="P3254"/>
      <c r="Q3254" s="44"/>
      <c r="R3254" s="1"/>
      <c r="S3254"/>
      <c r="T3254"/>
    </row>
    <row r="3255" spans="1:20" ht="14.4" x14ac:dyDescent="0.3">
      <c r="A3255"/>
      <c r="B3255" s="1"/>
      <c r="C3255"/>
      <c r="D3255"/>
      <c r="E3255"/>
      <c r="F3255"/>
      <c r="G3255" s="45"/>
      <c r="H3255" s="196"/>
      <c r="I3255" s="196"/>
      <c r="J3255" s="196"/>
      <c r="K3255" s="196"/>
      <c r="L3255"/>
      <c r="M3255" s="44"/>
      <c r="N3255" s="1"/>
      <c r="O3255"/>
      <c r="P3255"/>
      <c r="Q3255" s="44"/>
      <c r="R3255" s="1"/>
      <c r="S3255"/>
      <c r="T3255"/>
    </row>
    <row r="3256" spans="1:20" ht="14.4" x14ac:dyDescent="0.3">
      <c r="A3256"/>
      <c r="B3256" s="1"/>
      <c r="C3256"/>
      <c r="D3256"/>
      <c r="E3256"/>
      <c r="F3256"/>
      <c r="G3256" s="45"/>
      <c r="H3256" s="196"/>
      <c r="I3256" s="196"/>
      <c r="J3256" s="196"/>
      <c r="K3256" s="196"/>
      <c r="L3256"/>
      <c r="M3256" s="44"/>
      <c r="N3256" s="1"/>
      <c r="O3256"/>
      <c r="P3256"/>
      <c r="Q3256" s="44"/>
      <c r="R3256" s="1"/>
      <c r="S3256"/>
      <c r="T3256"/>
    </row>
    <row r="3257" spans="1:20" ht="14.4" x14ac:dyDescent="0.3">
      <c r="A3257"/>
      <c r="B3257" s="1"/>
      <c r="C3257"/>
      <c r="D3257"/>
      <c r="E3257"/>
      <c r="F3257"/>
      <c r="G3257" s="45"/>
      <c r="H3257" s="196"/>
      <c r="I3257" s="196"/>
      <c r="J3257" s="196"/>
      <c r="K3257" s="196"/>
      <c r="L3257"/>
      <c r="M3257" s="44"/>
      <c r="N3257" s="1"/>
      <c r="O3257"/>
      <c r="P3257"/>
      <c r="Q3257" s="44"/>
      <c r="R3257" s="1"/>
      <c r="S3257"/>
      <c r="T3257"/>
    </row>
    <row r="3258" spans="1:20" ht="14.4" x14ac:dyDescent="0.3">
      <c r="A3258"/>
      <c r="B3258" s="1"/>
      <c r="C3258"/>
      <c r="D3258"/>
      <c r="E3258"/>
      <c r="F3258"/>
      <c r="G3258" s="45"/>
      <c r="H3258" s="196"/>
      <c r="I3258" s="196"/>
      <c r="J3258" s="196"/>
      <c r="K3258" s="196"/>
      <c r="L3258"/>
      <c r="M3258" s="44"/>
      <c r="N3258" s="1"/>
      <c r="O3258"/>
      <c r="P3258"/>
      <c r="Q3258" s="44"/>
      <c r="R3258" s="1"/>
      <c r="S3258"/>
      <c r="T3258"/>
    </row>
    <row r="3259" spans="1:20" ht="14.4" x14ac:dyDescent="0.3">
      <c r="A3259"/>
      <c r="B3259" s="1"/>
      <c r="C3259"/>
      <c r="D3259"/>
      <c r="E3259"/>
      <c r="F3259"/>
      <c r="G3259" s="45"/>
      <c r="H3259" s="196"/>
      <c r="I3259" s="196"/>
      <c r="J3259" s="196"/>
      <c r="K3259" s="196"/>
      <c r="L3259"/>
      <c r="M3259" s="44"/>
      <c r="N3259" s="1"/>
      <c r="O3259"/>
      <c r="P3259"/>
      <c r="Q3259" s="44"/>
      <c r="R3259" s="1"/>
      <c r="S3259"/>
      <c r="T3259"/>
    </row>
    <row r="3260" spans="1:20" ht="14.4" x14ac:dyDescent="0.3">
      <c r="A3260"/>
      <c r="B3260" s="1"/>
      <c r="C3260"/>
      <c r="D3260"/>
      <c r="E3260"/>
      <c r="F3260"/>
      <c r="G3260" s="45"/>
      <c r="H3260" s="196"/>
      <c r="I3260" s="196"/>
      <c r="J3260" s="196"/>
      <c r="K3260" s="196"/>
      <c r="L3260"/>
      <c r="M3260" s="44"/>
      <c r="N3260" s="1"/>
      <c r="O3260"/>
      <c r="P3260"/>
      <c r="Q3260" s="44"/>
      <c r="R3260" s="1"/>
      <c r="S3260"/>
      <c r="T3260"/>
    </row>
    <row r="3261" spans="1:20" ht="14.4" x14ac:dyDescent="0.3">
      <c r="A3261"/>
      <c r="B3261" s="1"/>
      <c r="C3261"/>
      <c r="D3261"/>
      <c r="E3261"/>
      <c r="F3261"/>
      <c r="G3261" s="45"/>
      <c r="H3261" s="196"/>
      <c r="I3261" s="196"/>
      <c r="J3261" s="196"/>
      <c r="K3261" s="196"/>
      <c r="L3261"/>
      <c r="M3261" s="44"/>
      <c r="N3261" s="1"/>
      <c r="O3261"/>
      <c r="P3261"/>
      <c r="Q3261" s="44"/>
      <c r="R3261" s="1"/>
      <c r="S3261"/>
      <c r="T3261"/>
    </row>
    <row r="3262" spans="1:20" ht="14.4" x14ac:dyDescent="0.3">
      <c r="A3262"/>
      <c r="B3262" s="1"/>
      <c r="C3262"/>
      <c r="D3262"/>
      <c r="E3262"/>
      <c r="F3262"/>
      <c r="G3262" s="45"/>
      <c r="H3262" s="196"/>
      <c r="I3262" s="196"/>
      <c r="J3262" s="196"/>
      <c r="K3262" s="196"/>
      <c r="L3262"/>
      <c r="M3262" s="44"/>
      <c r="N3262" s="1"/>
      <c r="O3262"/>
      <c r="P3262"/>
      <c r="Q3262" s="44"/>
      <c r="R3262" s="1"/>
      <c r="S3262"/>
      <c r="T3262"/>
    </row>
    <row r="3263" spans="1:20" ht="14.4" x14ac:dyDescent="0.3">
      <c r="A3263"/>
      <c r="B3263" s="1"/>
      <c r="C3263"/>
      <c r="D3263"/>
      <c r="E3263"/>
      <c r="F3263"/>
      <c r="G3263" s="45"/>
      <c r="H3263" s="196"/>
      <c r="I3263" s="196"/>
      <c r="J3263" s="196"/>
      <c r="K3263" s="196"/>
      <c r="L3263"/>
      <c r="M3263" s="44"/>
      <c r="N3263" s="1"/>
      <c r="O3263"/>
      <c r="P3263"/>
      <c r="Q3263" s="44"/>
      <c r="R3263" s="1"/>
      <c r="S3263"/>
      <c r="T3263"/>
    </row>
    <row r="3264" spans="1:20" ht="14.4" x14ac:dyDescent="0.3">
      <c r="A3264"/>
      <c r="B3264" s="1"/>
      <c r="C3264"/>
      <c r="D3264"/>
      <c r="E3264"/>
      <c r="F3264"/>
      <c r="G3264" s="45"/>
      <c r="H3264" s="196"/>
      <c r="I3264" s="196"/>
      <c r="J3264" s="196"/>
      <c r="K3264" s="196"/>
      <c r="L3264"/>
      <c r="M3264" s="44"/>
      <c r="N3264" s="1"/>
      <c r="O3264"/>
      <c r="P3264"/>
      <c r="Q3264" s="44"/>
      <c r="R3264" s="1"/>
      <c r="S3264"/>
      <c r="T3264"/>
    </row>
    <row r="3265" spans="1:20" ht="14.4" x14ac:dyDescent="0.3">
      <c r="A3265"/>
      <c r="B3265" s="1"/>
      <c r="C3265"/>
      <c r="D3265"/>
      <c r="E3265"/>
      <c r="F3265"/>
      <c r="G3265" s="45"/>
      <c r="H3265" s="196"/>
      <c r="I3265" s="196"/>
      <c r="J3265" s="196"/>
      <c r="K3265" s="196"/>
      <c r="L3265"/>
      <c r="M3265" s="44"/>
      <c r="N3265" s="1"/>
      <c r="O3265"/>
      <c r="P3265"/>
      <c r="Q3265" s="44"/>
      <c r="R3265" s="1"/>
      <c r="S3265"/>
      <c r="T3265"/>
    </row>
    <row r="3266" spans="1:20" ht="14.4" x14ac:dyDescent="0.3">
      <c r="A3266"/>
      <c r="B3266" s="1"/>
      <c r="C3266"/>
      <c r="D3266"/>
      <c r="E3266"/>
      <c r="F3266"/>
      <c r="G3266" s="45"/>
      <c r="H3266" s="196"/>
      <c r="I3266" s="196"/>
      <c r="J3266" s="196"/>
      <c r="K3266" s="196"/>
      <c r="L3266"/>
      <c r="M3266" s="44"/>
      <c r="N3266" s="1"/>
      <c r="O3266"/>
      <c r="P3266"/>
      <c r="Q3266" s="44"/>
      <c r="R3266" s="1"/>
      <c r="S3266"/>
      <c r="T3266"/>
    </row>
    <row r="3267" spans="1:20" ht="14.4" x14ac:dyDescent="0.3">
      <c r="A3267"/>
      <c r="B3267" s="1"/>
      <c r="C3267"/>
      <c r="D3267"/>
      <c r="E3267"/>
      <c r="F3267"/>
      <c r="G3267" s="45"/>
      <c r="H3267" s="196"/>
      <c r="I3267" s="196"/>
      <c r="J3267" s="196"/>
      <c r="K3267" s="196"/>
      <c r="L3267"/>
      <c r="M3267" s="44"/>
      <c r="N3267" s="1"/>
      <c r="O3267"/>
      <c r="P3267"/>
      <c r="Q3267" s="44"/>
      <c r="R3267" s="1"/>
      <c r="S3267"/>
      <c r="T3267"/>
    </row>
    <row r="3268" spans="1:20" ht="14.4" x14ac:dyDescent="0.3">
      <c r="A3268"/>
      <c r="B3268" s="1"/>
      <c r="C3268"/>
      <c r="D3268"/>
      <c r="E3268"/>
      <c r="F3268"/>
      <c r="G3268" s="45"/>
      <c r="H3268" s="196"/>
      <c r="I3268" s="196"/>
      <c r="J3268" s="196"/>
      <c r="K3268" s="196"/>
      <c r="L3268"/>
      <c r="M3268" s="44"/>
      <c r="N3268" s="1"/>
      <c r="O3268"/>
      <c r="P3268"/>
      <c r="Q3268" s="44"/>
      <c r="R3268" s="1"/>
      <c r="S3268"/>
      <c r="T3268"/>
    </row>
    <row r="3269" spans="1:20" ht="14.4" x14ac:dyDescent="0.3">
      <c r="A3269"/>
      <c r="B3269" s="1"/>
      <c r="C3269"/>
      <c r="D3269"/>
      <c r="E3269"/>
      <c r="F3269"/>
      <c r="G3269" s="45"/>
      <c r="H3269" s="196"/>
      <c r="I3269" s="196"/>
      <c r="J3269" s="196"/>
      <c r="K3269" s="196"/>
      <c r="L3269"/>
      <c r="M3269" s="44"/>
      <c r="N3269" s="1"/>
      <c r="O3269"/>
      <c r="P3269"/>
      <c r="Q3269" s="44"/>
      <c r="R3269" s="1"/>
      <c r="S3269"/>
      <c r="T3269"/>
    </row>
    <row r="3270" spans="1:20" ht="14.4" x14ac:dyDescent="0.3">
      <c r="A3270"/>
      <c r="B3270" s="1"/>
      <c r="C3270"/>
      <c r="D3270"/>
      <c r="E3270"/>
      <c r="F3270"/>
      <c r="G3270" s="45"/>
      <c r="H3270" s="196"/>
      <c r="I3270" s="196"/>
      <c r="J3270" s="196"/>
      <c r="K3270" s="196"/>
      <c r="L3270"/>
      <c r="M3270" s="44"/>
      <c r="N3270" s="1"/>
      <c r="O3270"/>
      <c r="P3270"/>
      <c r="Q3270" s="44"/>
      <c r="R3270" s="1"/>
      <c r="S3270"/>
      <c r="T3270"/>
    </row>
    <row r="3271" spans="1:20" ht="14.4" x14ac:dyDescent="0.3">
      <c r="A3271"/>
      <c r="B3271" s="1"/>
      <c r="C3271"/>
      <c r="D3271"/>
      <c r="E3271"/>
      <c r="F3271"/>
      <c r="G3271" s="45"/>
      <c r="H3271" s="196"/>
      <c r="I3271" s="196"/>
      <c r="J3271" s="196"/>
      <c r="K3271" s="196"/>
      <c r="L3271"/>
      <c r="M3271" s="44"/>
      <c r="N3271" s="1"/>
      <c r="O3271"/>
      <c r="P3271"/>
      <c r="Q3271" s="44"/>
      <c r="R3271" s="1"/>
      <c r="S3271"/>
      <c r="T3271"/>
    </row>
    <row r="3272" spans="1:20" ht="14.4" x14ac:dyDescent="0.3">
      <c r="A3272"/>
      <c r="B3272" s="1"/>
      <c r="C3272"/>
      <c r="D3272"/>
      <c r="E3272"/>
      <c r="F3272"/>
      <c r="G3272" s="45"/>
      <c r="H3272" s="196"/>
      <c r="I3272" s="196"/>
      <c r="J3272" s="196"/>
      <c r="K3272" s="196"/>
      <c r="L3272"/>
      <c r="M3272" s="44"/>
      <c r="N3272" s="1"/>
      <c r="O3272"/>
      <c r="P3272"/>
      <c r="Q3272" s="44"/>
      <c r="R3272" s="1"/>
      <c r="S3272"/>
      <c r="T3272"/>
    </row>
    <row r="3273" spans="1:20" ht="14.4" x14ac:dyDescent="0.3">
      <c r="A3273"/>
      <c r="B3273" s="1"/>
      <c r="C3273"/>
      <c r="D3273"/>
      <c r="E3273"/>
      <c r="F3273"/>
      <c r="G3273" s="45"/>
      <c r="H3273" s="196"/>
      <c r="I3273" s="196"/>
      <c r="J3273" s="196"/>
      <c r="K3273" s="196"/>
      <c r="L3273"/>
      <c r="M3273" s="44"/>
      <c r="N3273" s="1"/>
      <c r="O3273"/>
      <c r="P3273"/>
      <c r="Q3273" s="44"/>
      <c r="R3273" s="1"/>
      <c r="S3273"/>
      <c r="T3273"/>
    </row>
    <row r="3274" spans="1:20" ht="14.4" x14ac:dyDescent="0.3">
      <c r="A3274"/>
      <c r="B3274" s="1"/>
      <c r="C3274"/>
      <c r="D3274"/>
      <c r="E3274"/>
      <c r="F3274"/>
      <c r="G3274" s="45"/>
      <c r="H3274" s="196"/>
      <c r="I3274" s="196"/>
      <c r="J3274" s="196"/>
      <c r="K3274" s="196"/>
      <c r="L3274"/>
      <c r="M3274" s="44"/>
      <c r="N3274" s="1"/>
      <c r="O3274"/>
      <c r="P3274"/>
      <c r="Q3274" s="44"/>
      <c r="R3274" s="1"/>
      <c r="S3274"/>
      <c r="T3274"/>
    </row>
    <row r="3275" spans="1:20" ht="14.4" x14ac:dyDescent="0.3">
      <c r="A3275"/>
      <c r="B3275" s="1"/>
      <c r="C3275"/>
      <c r="D3275"/>
      <c r="E3275"/>
      <c r="F3275"/>
      <c r="G3275" s="45"/>
      <c r="H3275" s="196"/>
      <c r="I3275" s="196"/>
      <c r="J3275" s="196"/>
      <c r="K3275" s="196"/>
      <c r="L3275"/>
      <c r="M3275" s="44"/>
      <c r="N3275" s="1"/>
      <c r="O3275"/>
      <c r="P3275"/>
      <c r="Q3275" s="44"/>
      <c r="R3275" s="1"/>
      <c r="S3275"/>
      <c r="T3275"/>
    </row>
    <row r="3276" spans="1:20" ht="14.4" x14ac:dyDescent="0.3">
      <c r="A3276"/>
      <c r="B3276" s="1"/>
      <c r="C3276"/>
      <c r="D3276"/>
      <c r="E3276"/>
      <c r="F3276"/>
      <c r="G3276" s="45"/>
      <c r="H3276" s="196"/>
      <c r="I3276" s="196"/>
      <c r="J3276" s="196"/>
      <c r="K3276" s="196"/>
      <c r="L3276"/>
      <c r="M3276" s="44"/>
      <c r="N3276" s="1"/>
      <c r="O3276"/>
      <c r="P3276"/>
      <c r="Q3276" s="44"/>
      <c r="R3276" s="1"/>
      <c r="S3276"/>
      <c r="T3276"/>
    </row>
    <row r="3277" spans="1:20" ht="14.4" x14ac:dyDescent="0.3">
      <c r="A3277"/>
      <c r="B3277" s="1"/>
      <c r="C3277"/>
      <c r="D3277"/>
      <c r="E3277"/>
      <c r="F3277"/>
      <c r="G3277" s="45"/>
      <c r="H3277" s="196"/>
      <c r="I3277" s="196"/>
      <c r="J3277" s="196"/>
      <c r="K3277" s="196"/>
      <c r="L3277"/>
      <c r="M3277" s="44"/>
      <c r="N3277" s="1"/>
      <c r="O3277"/>
      <c r="P3277"/>
      <c r="Q3277" s="44"/>
      <c r="R3277" s="1"/>
      <c r="S3277"/>
      <c r="T3277"/>
    </row>
    <row r="3278" spans="1:20" ht="14.4" x14ac:dyDescent="0.3">
      <c r="A3278"/>
      <c r="B3278" s="1"/>
      <c r="C3278"/>
      <c r="D3278"/>
      <c r="E3278"/>
      <c r="F3278"/>
      <c r="G3278" s="45"/>
      <c r="H3278" s="196"/>
      <c r="I3278" s="196"/>
      <c r="J3278" s="196"/>
      <c r="K3278" s="196"/>
      <c r="L3278"/>
      <c r="M3278" s="44"/>
      <c r="N3278" s="1"/>
      <c r="O3278"/>
      <c r="P3278"/>
      <c r="Q3278" s="44"/>
      <c r="R3278" s="1"/>
      <c r="S3278"/>
      <c r="T3278"/>
    </row>
    <row r="3279" spans="1:20" ht="14.4" x14ac:dyDescent="0.3">
      <c r="A3279"/>
      <c r="B3279" s="1"/>
      <c r="C3279"/>
      <c r="D3279"/>
      <c r="E3279"/>
      <c r="F3279"/>
      <c r="G3279" s="45"/>
      <c r="H3279" s="196"/>
      <c r="I3279" s="196"/>
      <c r="J3279" s="196"/>
      <c r="K3279" s="196"/>
      <c r="L3279"/>
      <c r="M3279" s="44"/>
      <c r="N3279" s="1"/>
      <c r="O3279"/>
      <c r="P3279"/>
      <c r="Q3279" s="44"/>
      <c r="R3279" s="1"/>
      <c r="S3279"/>
      <c r="T3279"/>
    </row>
    <row r="3280" spans="1:20" ht="14.4" x14ac:dyDescent="0.3">
      <c r="A3280"/>
      <c r="B3280" s="1"/>
      <c r="C3280"/>
      <c r="D3280"/>
      <c r="E3280"/>
      <c r="F3280"/>
      <c r="G3280" s="45"/>
      <c r="H3280" s="196"/>
      <c r="I3280" s="196"/>
      <c r="J3280" s="196"/>
      <c r="K3280" s="196"/>
      <c r="L3280"/>
      <c r="M3280" s="44"/>
      <c r="N3280" s="1"/>
      <c r="O3280"/>
      <c r="P3280"/>
      <c r="Q3280" s="44"/>
      <c r="R3280" s="1"/>
      <c r="S3280"/>
      <c r="T3280"/>
    </row>
    <row r="3281" spans="1:20" ht="14.4" x14ac:dyDescent="0.3">
      <c r="A3281"/>
      <c r="B3281" s="1"/>
      <c r="C3281"/>
      <c r="D3281"/>
      <c r="E3281"/>
      <c r="F3281"/>
      <c r="G3281" s="45"/>
      <c r="H3281" s="196"/>
      <c r="I3281" s="196"/>
      <c r="J3281" s="196"/>
      <c r="K3281" s="196"/>
      <c r="L3281"/>
      <c r="M3281" s="44"/>
      <c r="N3281" s="1"/>
      <c r="O3281"/>
      <c r="P3281"/>
      <c r="Q3281" s="44"/>
      <c r="R3281" s="1"/>
      <c r="S3281"/>
      <c r="T3281"/>
    </row>
    <row r="3282" spans="1:20" ht="14.4" x14ac:dyDescent="0.3">
      <c r="A3282"/>
      <c r="B3282" s="1"/>
      <c r="C3282"/>
      <c r="D3282"/>
      <c r="E3282"/>
      <c r="F3282"/>
      <c r="G3282" s="45"/>
      <c r="H3282" s="196"/>
      <c r="I3282" s="196"/>
      <c r="J3282" s="196"/>
      <c r="K3282" s="196"/>
      <c r="L3282"/>
      <c r="M3282" s="44"/>
      <c r="N3282" s="1"/>
      <c r="O3282"/>
      <c r="P3282"/>
      <c r="Q3282" s="44"/>
      <c r="R3282" s="1"/>
      <c r="S3282"/>
      <c r="T3282"/>
    </row>
    <row r="3283" spans="1:20" ht="14.4" x14ac:dyDescent="0.3">
      <c r="A3283"/>
      <c r="B3283" s="1"/>
      <c r="C3283"/>
      <c r="D3283"/>
      <c r="E3283"/>
      <c r="F3283"/>
      <c r="G3283" s="45"/>
      <c r="H3283" s="196"/>
      <c r="I3283" s="196"/>
      <c r="J3283" s="196"/>
      <c r="K3283" s="196"/>
      <c r="L3283"/>
      <c r="M3283" s="44"/>
      <c r="N3283" s="1"/>
      <c r="O3283"/>
      <c r="P3283"/>
      <c r="Q3283" s="44"/>
      <c r="R3283" s="1"/>
      <c r="S3283"/>
      <c r="T3283"/>
    </row>
    <row r="3284" spans="1:20" ht="14.4" x14ac:dyDescent="0.3">
      <c r="A3284"/>
      <c r="B3284" s="1"/>
      <c r="C3284"/>
      <c r="D3284"/>
      <c r="E3284"/>
      <c r="F3284"/>
      <c r="G3284" s="45"/>
      <c r="H3284" s="196"/>
      <c r="I3284" s="196"/>
      <c r="J3284" s="196"/>
      <c r="K3284" s="196"/>
      <c r="L3284"/>
      <c r="M3284" s="44"/>
      <c r="N3284" s="1"/>
      <c r="O3284"/>
      <c r="P3284"/>
      <c r="Q3284" s="44"/>
      <c r="R3284" s="1"/>
      <c r="S3284"/>
      <c r="T3284"/>
    </row>
    <row r="3285" spans="1:20" ht="14.4" x14ac:dyDescent="0.3">
      <c r="A3285"/>
      <c r="B3285" s="1"/>
      <c r="C3285"/>
      <c r="D3285"/>
      <c r="E3285"/>
      <c r="F3285"/>
      <c r="G3285" s="45"/>
      <c r="H3285" s="196"/>
      <c r="I3285" s="196"/>
      <c r="J3285" s="196"/>
      <c r="K3285" s="196"/>
      <c r="L3285"/>
      <c r="M3285" s="44"/>
      <c r="N3285" s="1"/>
      <c r="O3285"/>
      <c r="P3285"/>
      <c r="Q3285" s="44"/>
      <c r="R3285" s="1"/>
      <c r="S3285"/>
      <c r="T3285"/>
    </row>
    <row r="3286" spans="1:20" ht="14.4" x14ac:dyDescent="0.3">
      <c r="A3286"/>
      <c r="B3286" s="1"/>
      <c r="C3286"/>
      <c r="D3286"/>
      <c r="E3286"/>
      <c r="F3286"/>
      <c r="G3286" s="45"/>
      <c r="H3286" s="196"/>
      <c r="I3286" s="196"/>
      <c r="J3286" s="196"/>
      <c r="K3286" s="196"/>
      <c r="L3286"/>
      <c r="M3286" s="44"/>
      <c r="N3286" s="1"/>
      <c r="O3286"/>
      <c r="P3286"/>
      <c r="Q3286" s="44"/>
      <c r="R3286" s="1"/>
      <c r="S3286"/>
      <c r="T3286"/>
    </row>
    <row r="3287" spans="1:20" ht="14.4" x14ac:dyDescent="0.3">
      <c r="A3287"/>
      <c r="B3287" s="1"/>
      <c r="C3287"/>
      <c r="D3287"/>
      <c r="E3287"/>
      <c r="F3287"/>
      <c r="G3287" s="45"/>
      <c r="H3287" s="196"/>
      <c r="I3287" s="196"/>
      <c r="J3287" s="196"/>
      <c r="K3287" s="196"/>
      <c r="L3287"/>
      <c r="M3287" s="44"/>
      <c r="N3287" s="1"/>
      <c r="O3287"/>
      <c r="P3287"/>
      <c r="Q3287" s="44"/>
      <c r="R3287" s="1"/>
      <c r="S3287"/>
      <c r="T3287"/>
    </row>
    <row r="3288" spans="1:20" ht="14.4" x14ac:dyDescent="0.3">
      <c r="A3288"/>
      <c r="B3288" s="1"/>
      <c r="C3288"/>
      <c r="D3288"/>
      <c r="E3288"/>
      <c r="F3288"/>
      <c r="G3288" s="45"/>
      <c r="H3288" s="196"/>
      <c r="I3288" s="196"/>
      <c r="J3288" s="196"/>
      <c r="K3288" s="196"/>
      <c r="L3288"/>
      <c r="M3288" s="44"/>
      <c r="N3288" s="1"/>
      <c r="O3288"/>
      <c r="P3288"/>
      <c r="Q3288" s="44"/>
      <c r="R3288" s="1"/>
      <c r="S3288"/>
      <c r="T3288"/>
    </row>
    <row r="3289" spans="1:20" ht="14.4" x14ac:dyDescent="0.3">
      <c r="A3289"/>
      <c r="B3289" s="1"/>
      <c r="C3289"/>
      <c r="D3289"/>
      <c r="E3289"/>
      <c r="F3289"/>
      <c r="G3289" s="45"/>
      <c r="H3289" s="196"/>
      <c r="I3289" s="196"/>
      <c r="J3289" s="196"/>
      <c r="K3289" s="196"/>
      <c r="L3289"/>
      <c r="M3289" s="44"/>
      <c r="N3289" s="1"/>
      <c r="O3289"/>
      <c r="P3289"/>
      <c r="Q3289" s="44"/>
      <c r="R3289" s="1"/>
      <c r="S3289"/>
      <c r="T3289"/>
    </row>
    <row r="3290" spans="1:20" ht="14.4" x14ac:dyDescent="0.3">
      <c r="A3290"/>
      <c r="B3290" s="1"/>
      <c r="C3290"/>
      <c r="D3290"/>
      <c r="E3290"/>
      <c r="F3290"/>
      <c r="G3290" s="45"/>
      <c r="H3290" s="196"/>
      <c r="I3290" s="196"/>
      <c r="J3290" s="196"/>
      <c r="K3290" s="196"/>
      <c r="L3290"/>
      <c r="M3290" s="44"/>
      <c r="N3290" s="1"/>
      <c r="O3290"/>
      <c r="P3290"/>
      <c r="Q3290" s="44"/>
      <c r="R3290" s="1"/>
      <c r="S3290"/>
      <c r="T3290"/>
    </row>
    <row r="3291" spans="1:20" ht="14.4" x14ac:dyDescent="0.3">
      <c r="A3291"/>
      <c r="B3291" s="1"/>
      <c r="C3291"/>
      <c r="D3291"/>
      <c r="E3291"/>
      <c r="F3291"/>
      <c r="G3291" s="45"/>
      <c r="H3291" s="196"/>
      <c r="I3291" s="196"/>
      <c r="J3291" s="196"/>
      <c r="K3291" s="196"/>
      <c r="L3291"/>
      <c r="M3291" s="44"/>
      <c r="N3291" s="1"/>
      <c r="O3291"/>
      <c r="P3291"/>
      <c r="Q3291" s="44"/>
      <c r="R3291" s="1"/>
      <c r="S3291"/>
      <c r="T3291"/>
    </row>
    <row r="3292" spans="1:20" ht="14.4" x14ac:dyDescent="0.3">
      <c r="A3292"/>
      <c r="B3292" s="1"/>
      <c r="C3292"/>
      <c r="D3292"/>
      <c r="E3292"/>
      <c r="F3292"/>
      <c r="G3292" s="45"/>
      <c r="H3292" s="196"/>
      <c r="I3292" s="196"/>
      <c r="J3292" s="196"/>
      <c r="K3292" s="196"/>
      <c r="L3292"/>
      <c r="M3292" s="44"/>
      <c r="N3292" s="1"/>
      <c r="O3292"/>
      <c r="P3292"/>
      <c r="Q3292" s="44"/>
      <c r="R3292" s="1"/>
      <c r="S3292"/>
      <c r="T3292"/>
    </row>
    <row r="3293" spans="1:20" ht="14.4" x14ac:dyDescent="0.3">
      <c r="A3293"/>
      <c r="B3293" s="1"/>
      <c r="C3293"/>
      <c r="D3293"/>
      <c r="E3293"/>
      <c r="F3293"/>
      <c r="G3293" s="45"/>
      <c r="H3293" s="196"/>
      <c r="I3293" s="196"/>
      <c r="J3293" s="196"/>
      <c r="K3293" s="196"/>
      <c r="L3293"/>
      <c r="M3293" s="44"/>
      <c r="N3293" s="1"/>
      <c r="O3293"/>
      <c r="P3293"/>
      <c r="Q3293" s="44"/>
      <c r="R3293" s="1"/>
      <c r="S3293"/>
      <c r="T3293"/>
    </row>
    <row r="3294" spans="1:20" ht="14.4" x14ac:dyDescent="0.3">
      <c r="A3294"/>
      <c r="B3294" s="1"/>
      <c r="C3294"/>
      <c r="D3294"/>
      <c r="E3294"/>
      <c r="F3294"/>
      <c r="G3294" s="45"/>
      <c r="H3294" s="196"/>
      <c r="I3294" s="196"/>
      <c r="J3294" s="196"/>
      <c r="K3294" s="196"/>
      <c r="L3294"/>
      <c r="M3294" s="44"/>
      <c r="N3294" s="1"/>
      <c r="O3294"/>
      <c r="P3294"/>
      <c r="Q3294" s="44"/>
      <c r="R3294" s="1"/>
      <c r="S3294"/>
      <c r="T3294"/>
    </row>
    <row r="3295" spans="1:20" ht="14.4" x14ac:dyDescent="0.3">
      <c r="A3295"/>
      <c r="B3295" s="1"/>
      <c r="C3295"/>
      <c r="D3295"/>
      <c r="E3295"/>
      <c r="F3295"/>
      <c r="G3295" s="45"/>
      <c r="H3295" s="196"/>
      <c r="I3295" s="196"/>
      <c r="J3295" s="196"/>
      <c r="K3295" s="196"/>
      <c r="L3295"/>
      <c r="M3295" s="44"/>
      <c r="N3295" s="1"/>
      <c r="O3295"/>
      <c r="P3295"/>
      <c r="Q3295" s="44"/>
      <c r="R3295" s="1"/>
      <c r="S3295"/>
      <c r="T3295"/>
    </row>
    <row r="3296" spans="1:20" ht="14.4" x14ac:dyDescent="0.3">
      <c r="A3296"/>
      <c r="B3296" s="1"/>
      <c r="C3296"/>
      <c r="D3296"/>
      <c r="E3296"/>
      <c r="F3296"/>
      <c r="G3296" s="45"/>
      <c r="H3296" s="196"/>
      <c r="I3296" s="196"/>
      <c r="J3296" s="196"/>
      <c r="K3296" s="196"/>
      <c r="L3296"/>
      <c r="M3296" s="44"/>
      <c r="N3296" s="1"/>
      <c r="O3296"/>
      <c r="P3296"/>
      <c r="Q3296" s="44"/>
      <c r="R3296" s="1"/>
      <c r="S3296"/>
      <c r="T3296"/>
    </row>
    <row r="3297" spans="1:20" ht="14.4" x14ac:dyDescent="0.3">
      <c r="A3297"/>
      <c r="B3297" s="1"/>
      <c r="C3297"/>
      <c r="D3297"/>
      <c r="E3297"/>
      <c r="F3297"/>
      <c r="G3297" s="45"/>
      <c r="H3297" s="196"/>
      <c r="I3297" s="196"/>
      <c r="J3297" s="196"/>
      <c r="K3297" s="196"/>
      <c r="L3297"/>
      <c r="M3297" s="44"/>
      <c r="N3297" s="1"/>
      <c r="O3297"/>
      <c r="P3297"/>
      <c r="Q3297" s="44"/>
      <c r="R3297" s="1"/>
      <c r="S3297"/>
      <c r="T3297"/>
    </row>
    <row r="3298" spans="1:20" ht="14.4" x14ac:dyDescent="0.3">
      <c r="A3298"/>
      <c r="B3298" s="1"/>
      <c r="C3298"/>
      <c r="D3298"/>
      <c r="E3298"/>
      <c r="F3298"/>
      <c r="G3298" s="45"/>
      <c r="H3298" s="196"/>
      <c r="I3298" s="196"/>
      <c r="J3298" s="196"/>
      <c r="K3298" s="196"/>
      <c r="L3298"/>
      <c r="M3298" s="44"/>
      <c r="N3298" s="1"/>
      <c r="O3298"/>
      <c r="P3298"/>
      <c r="Q3298" s="44"/>
      <c r="R3298" s="1"/>
      <c r="S3298"/>
      <c r="T3298"/>
    </row>
    <row r="3299" spans="1:20" ht="14.4" x14ac:dyDescent="0.3">
      <c r="A3299"/>
      <c r="B3299" s="1"/>
      <c r="C3299"/>
      <c r="D3299"/>
      <c r="E3299"/>
      <c r="F3299"/>
      <c r="G3299" s="45"/>
      <c r="H3299" s="196"/>
      <c r="I3299" s="196"/>
      <c r="J3299" s="196"/>
      <c r="K3299" s="196"/>
      <c r="L3299"/>
      <c r="M3299" s="44"/>
      <c r="N3299" s="1"/>
      <c r="O3299"/>
      <c r="P3299"/>
      <c r="Q3299" s="44"/>
      <c r="R3299" s="1"/>
      <c r="S3299"/>
      <c r="T3299"/>
    </row>
    <row r="3300" spans="1:20" ht="14.4" x14ac:dyDescent="0.3">
      <c r="A3300"/>
      <c r="B3300" s="1"/>
      <c r="C3300"/>
      <c r="D3300"/>
      <c r="E3300"/>
      <c r="F3300"/>
      <c r="G3300" s="45"/>
      <c r="H3300" s="196"/>
      <c r="I3300" s="196"/>
      <c r="J3300" s="196"/>
      <c r="K3300" s="196"/>
      <c r="L3300"/>
      <c r="M3300" s="44"/>
      <c r="N3300" s="1"/>
      <c r="O3300"/>
      <c r="P3300"/>
      <c r="Q3300" s="44"/>
      <c r="R3300" s="1"/>
      <c r="S3300"/>
      <c r="T3300"/>
    </row>
    <row r="3301" spans="1:20" ht="14.4" x14ac:dyDescent="0.3">
      <c r="A3301"/>
      <c r="B3301" s="1"/>
      <c r="C3301"/>
      <c r="D3301"/>
      <c r="E3301"/>
      <c r="F3301"/>
      <c r="G3301" s="45"/>
      <c r="H3301" s="196"/>
      <c r="I3301" s="196"/>
      <c r="J3301" s="196"/>
      <c r="K3301" s="196"/>
      <c r="L3301"/>
      <c r="M3301" s="44"/>
      <c r="N3301" s="1"/>
      <c r="O3301"/>
      <c r="P3301"/>
      <c r="Q3301" s="44"/>
      <c r="R3301" s="1"/>
      <c r="S3301"/>
      <c r="T3301"/>
    </row>
    <row r="3302" spans="1:20" ht="14.4" x14ac:dyDescent="0.3">
      <c r="A3302"/>
      <c r="B3302" s="1"/>
      <c r="C3302"/>
      <c r="D3302"/>
      <c r="E3302"/>
      <c r="F3302"/>
      <c r="G3302" s="45"/>
      <c r="H3302" s="196"/>
      <c r="I3302" s="196"/>
      <c r="J3302" s="196"/>
      <c r="K3302" s="196"/>
      <c r="L3302"/>
      <c r="M3302" s="44"/>
      <c r="N3302" s="1"/>
      <c r="O3302"/>
      <c r="P3302"/>
      <c r="Q3302" s="44"/>
      <c r="R3302" s="1"/>
      <c r="S3302"/>
      <c r="T3302"/>
    </row>
    <row r="3303" spans="1:20" ht="14.4" x14ac:dyDescent="0.3">
      <c r="A3303"/>
      <c r="B3303" s="1"/>
      <c r="C3303"/>
      <c r="D3303"/>
      <c r="E3303"/>
      <c r="F3303"/>
      <c r="G3303" s="45"/>
      <c r="H3303" s="196"/>
      <c r="I3303" s="196"/>
      <c r="J3303" s="196"/>
      <c r="K3303" s="196"/>
      <c r="L3303"/>
      <c r="M3303" s="44"/>
      <c r="N3303" s="1"/>
      <c r="O3303"/>
      <c r="P3303"/>
      <c r="Q3303" s="44"/>
      <c r="R3303" s="1"/>
      <c r="S3303"/>
      <c r="T3303"/>
    </row>
    <row r="3304" spans="1:20" ht="14.4" x14ac:dyDescent="0.3">
      <c r="A3304"/>
      <c r="B3304" s="1"/>
      <c r="C3304"/>
      <c r="D3304"/>
      <c r="E3304"/>
      <c r="F3304"/>
      <c r="G3304" s="45"/>
      <c r="H3304" s="196"/>
      <c r="I3304" s="196"/>
      <c r="J3304" s="196"/>
      <c r="K3304" s="196"/>
      <c r="L3304"/>
      <c r="M3304" s="44"/>
      <c r="N3304" s="1"/>
      <c r="O3304"/>
      <c r="P3304"/>
      <c r="Q3304" s="44"/>
      <c r="R3304" s="1"/>
      <c r="S3304"/>
      <c r="T3304"/>
    </row>
    <row r="3305" spans="1:20" ht="14.4" x14ac:dyDescent="0.3">
      <c r="A3305"/>
      <c r="B3305" s="1"/>
      <c r="C3305"/>
      <c r="D3305"/>
      <c r="E3305"/>
      <c r="F3305"/>
      <c r="G3305" s="45"/>
      <c r="H3305" s="196"/>
      <c r="I3305" s="196"/>
      <c r="J3305" s="196"/>
      <c r="K3305" s="196"/>
      <c r="L3305"/>
      <c r="M3305" s="44"/>
      <c r="N3305" s="1"/>
      <c r="O3305"/>
      <c r="P3305"/>
      <c r="Q3305" s="44"/>
      <c r="R3305" s="1"/>
      <c r="S3305"/>
      <c r="T3305"/>
    </row>
    <row r="3306" spans="1:20" ht="14.4" x14ac:dyDescent="0.3">
      <c r="A3306"/>
      <c r="B3306" s="1"/>
      <c r="C3306"/>
      <c r="D3306"/>
      <c r="E3306"/>
      <c r="F3306"/>
      <c r="G3306" s="45"/>
      <c r="H3306" s="196"/>
      <c r="I3306" s="196"/>
      <c r="J3306" s="196"/>
      <c r="K3306" s="196"/>
      <c r="L3306"/>
      <c r="M3306" s="44"/>
      <c r="N3306" s="1"/>
      <c r="O3306"/>
      <c r="P3306"/>
      <c r="Q3306" s="44"/>
      <c r="R3306" s="1"/>
      <c r="S3306"/>
      <c r="T3306"/>
    </row>
    <row r="3307" spans="1:20" ht="14.4" x14ac:dyDescent="0.3">
      <c r="A3307"/>
      <c r="B3307" s="1"/>
      <c r="C3307"/>
      <c r="D3307"/>
      <c r="E3307"/>
      <c r="F3307"/>
      <c r="G3307" s="45"/>
      <c r="H3307" s="196"/>
      <c r="I3307" s="196"/>
      <c r="J3307" s="196"/>
      <c r="K3307" s="196"/>
      <c r="L3307"/>
      <c r="M3307" s="44"/>
      <c r="N3307" s="1"/>
      <c r="O3307"/>
      <c r="P3307"/>
      <c r="Q3307" s="44"/>
      <c r="R3307" s="1"/>
      <c r="S3307"/>
      <c r="T3307"/>
    </row>
    <row r="3308" spans="1:20" ht="14.4" x14ac:dyDescent="0.3">
      <c r="A3308"/>
      <c r="B3308" s="1"/>
      <c r="C3308"/>
      <c r="D3308"/>
      <c r="E3308"/>
      <c r="F3308"/>
      <c r="G3308" s="45"/>
      <c r="H3308" s="196"/>
      <c r="I3308" s="196"/>
      <c r="J3308" s="196"/>
      <c r="K3308" s="196"/>
      <c r="L3308"/>
      <c r="M3308" s="44"/>
      <c r="N3308" s="1"/>
      <c r="O3308"/>
      <c r="P3308"/>
      <c r="Q3308" s="44"/>
      <c r="R3308" s="1"/>
      <c r="S3308"/>
      <c r="T3308"/>
    </row>
    <row r="3309" spans="1:20" ht="14.4" x14ac:dyDescent="0.3">
      <c r="A3309"/>
      <c r="B3309" s="1"/>
      <c r="C3309"/>
      <c r="D3309"/>
      <c r="E3309"/>
      <c r="F3309"/>
      <c r="G3309" s="45"/>
      <c r="H3309" s="196"/>
      <c r="I3309" s="196"/>
      <c r="J3309" s="196"/>
      <c r="K3309" s="196"/>
      <c r="L3309"/>
      <c r="M3309" s="44"/>
      <c r="N3309" s="1"/>
      <c r="O3309"/>
      <c r="P3309"/>
      <c r="Q3309" s="44"/>
      <c r="R3309" s="1"/>
      <c r="S3309"/>
      <c r="T3309"/>
    </row>
    <row r="3310" spans="1:20" ht="14.4" x14ac:dyDescent="0.3">
      <c r="A3310"/>
      <c r="B3310" s="1"/>
      <c r="C3310"/>
      <c r="D3310"/>
      <c r="E3310"/>
      <c r="F3310"/>
      <c r="G3310" s="45"/>
      <c r="H3310" s="196"/>
      <c r="I3310" s="196"/>
      <c r="J3310" s="196"/>
      <c r="K3310" s="196"/>
      <c r="L3310"/>
      <c r="M3310" s="44"/>
      <c r="N3310" s="1"/>
      <c r="O3310"/>
      <c r="P3310"/>
      <c r="Q3310" s="44"/>
      <c r="R3310" s="1"/>
      <c r="S3310"/>
      <c r="T3310"/>
    </row>
    <row r="3311" spans="1:20" ht="14.4" x14ac:dyDescent="0.3">
      <c r="A3311"/>
      <c r="B3311" s="1"/>
      <c r="C3311"/>
      <c r="D3311"/>
      <c r="E3311"/>
      <c r="F3311"/>
      <c r="G3311" s="45"/>
      <c r="H3311" s="196"/>
      <c r="I3311" s="196"/>
      <c r="J3311" s="196"/>
      <c r="K3311" s="196"/>
      <c r="L3311"/>
      <c r="M3311" s="44"/>
      <c r="N3311" s="1"/>
      <c r="O3311"/>
      <c r="P3311"/>
      <c r="Q3311" s="44"/>
      <c r="R3311" s="1"/>
      <c r="S3311"/>
      <c r="T3311"/>
    </row>
    <row r="3312" spans="1:20" ht="14.4" x14ac:dyDescent="0.3">
      <c r="A3312"/>
      <c r="B3312" s="1"/>
      <c r="C3312"/>
      <c r="D3312"/>
      <c r="E3312"/>
      <c r="F3312"/>
      <c r="G3312" s="45"/>
      <c r="H3312" s="196"/>
      <c r="I3312" s="196"/>
      <c r="J3312" s="196"/>
      <c r="K3312" s="196"/>
      <c r="L3312"/>
      <c r="M3312" s="44"/>
      <c r="N3312" s="1"/>
      <c r="O3312"/>
      <c r="P3312"/>
      <c r="Q3312" s="44"/>
      <c r="R3312" s="1"/>
      <c r="S3312"/>
      <c r="T3312"/>
    </row>
    <row r="3313" spans="1:20" ht="14.4" x14ac:dyDescent="0.3">
      <c r="A3313"/>
      <c r="B3313" s="1"/>
      <c r="C3313"/>
      <c r="D3313"/>
      <c r="E3313"/>
      <c r="F3313"/>
      <c r="G3313" s="45"/>
      <c r="H3313" s="196"/>
      <c r="I3313" s="196"/>
      <c r="J3313" s="196"/>
      <c r="K3313" s="196"/>
      <c r="L3313"/>
      <c r="M3313" s="44"/>
      <c r="N3313" s="1"/>
      <c r="O3313"/>
      <c r="P3313"/>
      <c r="Q3313" s="44"/>
      <c r="R3313" s="1"/>
      <c r="S3313"/>
      <c r="T3313"/>
    </row>
    <row r="3314" spans="1:20" ht="14.4" x14ac:dyDescent="0.3">
      <c r="A3314"/>
      <c r="B3314" s="1"/>
      <c r="C3314"/>
      <c r="D3314"/>
      <c r="E3314"/>
      <c r="F3314"/>
      <c r="G3314" s="45"/>
      <c r="H3314" s="196"/>
      <c r="I3314" s="196"/>
      <c r="J3314" s="196"/>
      <c r="K3314" s="196"/>
      <c r="L3314"/>
      <c r="M3314" s="44"/>
      <c r="N3314" s="1"/>
      <c r="O3314"/>
      <c r="P3314"/>
      <c r="Q3314" s="44"/>
      <c r="R3314" s="1"/>
      <c r="S3314"/>
      <c r="T3314"/>
    </row>
    <row r="3315" spans="1:20" ht="14.4" x14ac:dyDescent="0.3">
      <c r="A3315"/>
      <c r="B3315" s="1"/>
      <c r="C3315"/>
      <c r="D3315"/>
      <c r="E3315"/>
      <c r="F3315"/>
      <c r="G3315" s="45"/>
      <c r="H3315" s="196"/>
      <c r="I3315" s="196"/>
      <c r="J3315" s="196"/>
      <c r="K3315" s="196"/>
      <c r="L3315"/>
      <c r="M3315" s="44"/>
      <c r="N3315" s="1"/>
      <c r="O3315"/>
      <c r="P3315"/>
      <c r="Q3315" s="44"/>
      <c r="R3315" s="1"/>
      <c r="S3315"/>
      <c r="T3315"/>
    </row>
    <row r="3316" spans="1:20" ht="14.4" x14ac:dyDescent="0.3">
      <c r="A3316"/>
      <c r="B3316" s="1"/>
      <c r="C3316"/>
      <c r="D3316"/>
      <c r="E3316"/>
      <c r="F3316"/>
      <c r="G3316" s="45"/>
      <c r="H3316" s="196"/>
      <c r="I3316" s="196"/>
      <c r="J3316" s="196"/>
      <c r="K3316" s="196"/>
      <c r="L3316"/>
      <c r="M3316" s="44"/>
      <c r="N3316" s="1"/>
      <c r="O3316"/>
      <c r="P3316"/>
      <c r="Q3316" s="44"/>
      <c r="R3316" s="1"/>
      <c r="S3316"/>
      <c r="T3316"/>
    </row>
    <row r="3317" spans="1:20" ht="14.4" x14ac:dyDescent="0.3">
      <c r="A3317"/>
      <c r="B3317" s="1"/>
      <c r="C3317"/>
      <c r="D3317"/>
      <c r="E3317"/>
      <c r="F3317"/>
      <c r="G3317" s="45"/>
      <c r="H3317" s="196"/>
      <c r="I3317" s="196"/>
      <c r="J3317" s="196"/>
      <c r="K3317" s="196"/>
      <c r="L3317"/>
      <c r="M3317" s="44"/>
      <c r="N3317" s="1"/>
      <c r="O3317"/>
      <c r="P3317"/>
      <c r="Q3317" s="44"/>
      <c r="R3317" s="1"/>
      <c r="S3317"/>
      <c r="T3317"/>
    </row>
    <row r="3318" spans="1:20" ht="14.4" x14ac:dyDescent="0.3">
      <c r="A3318"/>
      <c r="B3318" s="1"/>
      <c r="C3318"/>
      <c r="D3318"/>
      <c r="E3318"/>
      <c r="F3318"/>
      <c r="G3318" s="45"/>
      <c r="H3318" s="196"/>
      <c r="I3318" s="196"/>
      <c r="J3318" s="196"/>
      <c r="K3318" s="196"/>
      <c r="L3318"/>
      <c r="M3318" s="44"/>
      <c r="N3318" s="1"/>
      <c r="O3318"/>
      <c r="P3318"/>
      <c r="Q3318" s="44"/>
      <c r="R3318" s="1"/>
      <c r="S3318"/>
      <c r="T3318"/>
    </row>
    <row r="3319" spans="1:20" ht="14.4" x14ac:dyDescent="0.3">
      <c r="A3319"/>
      <c r="B3319" s="1"/>
      <c r="C3319"/>
      <c r="D3319"/>
      <c r="E3319"/>
      <c r="F3319"/>
      <c r="G3319" s="45"/>
      <c r="H3319" s="196"/>
      <c r="I3319" s="196"/>
      <c r="J3319" s="196"/>
      <c r="K3319" s="196"/>
      <c r="L3319"/>
      <c r="M3319" s="44"/>
      <c r="N3319" s="1"/>
      <c r="O3319"/>
      <c r="P3319"/>
      <c r="Q3319" s="44"/>
      <c r="R3319" s="1"/>
      <c r="S3319"/>
      <c r="T3319"/>
    </row>
    <row r="3320" spans="1:20" ht="14.4" x14ac:dyDescent="0.3">
      <c r="A3320"/>
      <c r="B3320" s="1"/>
      <c r="C3320"/>
      <c r="D3320"/>
      <c r="E3320"/>
      <c r="F3320"/>
      <c r="G3320" s="45"/>
      <c r="H3320" s="196"/>
      <c r="I3320" s="196"/>
      <c r="J3320" s="196"/>
      <c r="K3320" s="196"/>
      <c r="L3320"/>
      <c r="M3320" s="44"/>
      <c r="N3320" s="1"/>
      <c r="O3320"/>
      <c r="P3320"/>
      <c r="Q3320" s="44"/>
      <c r="R3320" s="1"/>
      <c r="S3320"/>
      <c r="T3320"/>
    </row>
    <row r="3321" spans="1:20" ht="14.4" x14ac:dyDescent="0.3">
      <c r="A3321"/>
      <c r="B3321" s="1"/>
      <c r="C3321"/>
      <c r="D3321"/>
      <c r="E3321"/>
      <c r="F3321"/>
      <c r="G3321" s="45"/>
      <c r="H3321" s="196"/>
      <c r="I3321" s="196"/>
      <c r="J3321" s="196"/>
      <c r="K3321" s="196"/>
      <c r="L3321"/>
      <c r="M3321" s="44"/>
      <c r="N3321" s="1"/>
      <c r="O3321"/>
      <c r="P3321"/>
      <c r="Q3321" s="44"/>
      <c r="R3321" s="1"/>
      <c r="S3321"/>
      <c r="T3321"/>
    </row>
    <row r="3322" spans="1:20" ht="14.4" x14ac:dyDescent="0.3">
      <c r="A3322"/>
      <c r="B3322" s="1"/>
      <c r="C3322"/>
      <c r="D3322"/>
      <c r="E3322"/>
      <c r="F3322"/>
      <c r="G3322" s="45"/>
      <c r="H3322" s="196"/>
      <c r="I3322" s="196"/>
      <c r="J3322" s="196"/>
      <c r="K3322" s="196"/>
      <c r="L3322"/>
      <c r="M3322" s="44"/>
      <c r="N3322" s="1"/>
      <c r="O3322"/>
      <c r="P3322"/>
      <c r="Q3322" s="44"/>
      <c r="R3322" s="1"/>
      <c r="S3322"/>
      <c r="T3322"/>
    </row>
    <row r="3323" spans="1:20" ht="14.4" x14ac:dyDescent="0.3">
      <c r="A3323"/>
      <c r="B3323" s="1"/>
      <c r="C3323"/>
      <c r="D3323"/>
      <c r="E3323"/>
      <c r="F3323"/>
      <c r="G3323" s="45"/>
      <c r="H3323" s="196"/>
      <c r="I3323" s="196"/>
      <c r="J3323" s="196"/>
      <c r="K3323" s="196"/>
      <c r="L3323"/>
      <c r="M3323" s="44"/>
      <c r="N3323" s="1"/>
      <c r="O3323"/>
      <c r="P3323"/>
      <c r="Q3323" s="44"/>
      <c r="R3323" s="1"/>
      <c r="S3323"/>
      <c r="T3323"/>
    </row>
    <row r="3324" spans="1:20" ht="14.4" x14ac:dyDescent="0.3">
      <c r="A3324"/>
      <c r="B3324" s="1"/>
      <c r="C3324"/>
      <c r="D3324"/>
      <c r="E3324"/>
      <c r="F3324"/>
      <c r="G3324" s="45"/>
      <c r="H3324" s="196"/>
      <c r="I3324" s="196"/>
      <c r="J3324" s="196"/>
      <c r="K3324" s="196"/>
      <c r="L3324"/>
      <c r="M3324" s="44"/>
      <c r="N3324" s="1"/>
      <c r="O3324"/>
      <c r="P3324"/>
      <c r="Q3324" s="44"/>
      <c r="R3324" s="1"/>
      <c r="S3324"/>
      <c r="T3324"/>
    </row>
    <row r="3325" spans="1:20" ht="14.4" x14ac:dyDescent="0.3">
      <c r="A3325"/>
      <c r="B3325" s="1"/>
      <c r="C3325"/>
      <c r="D3325"/>
      <c r="E3325"/>
      <c r="F3325"/>
      <c r="G3325" s="45"/>
      <c r="H3325" s="196"/>
      <c r="I3325" s="196"/>
      <c r="J3325" s="196"/>
      <c r="K3325" s="196"/>
      <c r="L3325"/>
      <c r="M3325" s="44"/>
      <c r="N3325" s="1"/>
      <c r="O3325"/>
      <c r="P3325"/>
      <c r="Q3325" s="44"/>
      <c r="R3325" s="1"/>
      <c r="S3325"/>
      <c r="T3325"/>
    </row>
    <row r="3326" spans="1:20" ht="14.4" x14ac:dyDescent="0.3">
      <c r="A3326"/>
      <c r="B3326" s="1"/>
      <c r="C3326"/>
      <c r="D3326"/>
      <c r="E3326"/>
      <c r="F3326"/>
      <c r="G3326" s="45"/>
      <c r="H3326" s="196"/>
      <c r="I3326" s="196"/>
      <c r="J3326" s="196"/>
      <c r="K3326" s="196"/>
      <c r="L3326"/>
      <c r="M3326" s="44"/>
      <c r="N3326" s="1"/>
      <c r="O3326"/>
      <c r="P3326"/>
      <c r="Q3326" s="44"/>
      <c r="R3326" s="1"/>
      <c r="S3326"/>
      <c r="T3326"/>
    </row>
    <row r="3327" spans="1:20" ht="14.4" x14ac:dyDescent="0.3">
      <c r="A3327"/>
      <c r="B3327" s="1"/>
      <c r="C3327"/>
      <c r="D3327"/>
      <c r="E3327"/>
      <c r="F3327"/>
      <c r="G3327" s="45"/>
      <c r="H3327" s="196"/>
      <c r="I3327" s="196"/>
      <c r="J3327" s="196"/>
      <c r="K3327" s="196"/>
      <c r="L3327"/>
      <c r="M3327" s="44"/>
      <c r="N3327" s="1"/>
      <c r="O3327"/>
      <c r="P3327"/>
      <c r="Q3327" s="44"/>
      <c r="R3327" s="1"/>
      <c r="S3327"/>
      <c r="T3327"/>
    </row>
    <row r="3328" spans="1:20" ht="14.4" x14ac:dyDescent="0.3">
      <c r="A3328"/>
      <c r="B3328" s="1"/>
      <c r="C3328"/>
      <c r="D3328"/>
      <c r="E3328"/>
      <c r="F3328"/>
      <c r="G3328" s="45"/>
      <c r="H3328" s="196"/>
      <c r="I3328" s="196"/>
      <c r="J3328" s="196"/>
      <c r="K3328" s="196"/>
      <c r="L3328"/>
      <c r="M3328" s="44"/>
      <c r="N3328" s="1"/>
      <c r="O3328"/>
      <c r="P3328"/>
      <c r="Q3328" s="44"/>
      <c r="R3328" s="1"/>
      <c r="S3328"/>
      <c r="T3328"/>
    </row>
    <row r="3329" spans="1:20" ht="14.4" x14ac:dyDescent="0.3">
      <c r="A3329"/>
      <c r="B3329" s="1"/>
      <c r="C3329"/>
      <c r="D3329"/>
      <c r="E3329"/>
      <c r="F3329"/>
      <c r="G3329" s="45"/>
      <c r="H3329" s="196"/>
      <c r="I3329" s="196"/>
      <c r="J3329" s="196"/>
      <c r="K3329" s="196"/>
      <c r="L3329"/>
      <c r="M3329" s="44"/>
      <c r="N3329" s="1"/>
      <c r="O3329"/>
      <c r="P3329"/>
      <c r="Q3329" s="44"/>
      <c r="R3329" s="1"/>
      <c r="S3329"/>
      <c r="T3329"/>
    </row>
    <row r="3330" spans="1:20" ht="14.4" x14ac:dyDescent="0.3">
      <c r="A3330"/>
      <c r="B3330" s="1"/>
      <c r="C3330"/>
      <c r="D3330"/>
      <c r="E3330"/>
      <c r="F3330"/>
      <c r="G3330" s="45"/>
      <c r="H3330" s="196"/>
      <c r="I3330" s="196"/>
      <c r="J3330" s="196"/>
      <c r="K3330" s="196"/>
      <c r="L3330"/>
      <c r="M3330" s="44"/>
      <c r="N3330" s="1"/>
      <c r="O3330"/>
      <c r="P3330"/>
      <c r="Q3330" s="44"/>
      <c r="R3330" s="1"/>
      <c r="S3330"/>
      <c r="T3330"/>
    </row>
    <row r="3331" spans="1:20" ht="14.4" x14ac:dyDescent="0.3">
      <c r="A3331"/>
      <c r="B3331" s="1"/>
      <c r="C3331"/>
      <c r="D3331"/>
      <c r="E3331"/>
      <c r="F3331"/>
      <c r="G3331" s="45"/>
      <c r="H3331" s="196"/>
      <c r="I3331" s="196"/>
      <c r="J3331" s="196"/>
      <c r="K3331" s="196"/>
      <c r="L3331"/>
      <c r="M3331" s="44"/>
      <c r="N3331" s="1"/>
      <c r="O3331"/>
      <c r="P3331"/>
      <c r="Q3331" s="44"/>
      <c r="R3331" s="1"/>
      <c r="S3331"/>
      <c r="T3331"/>
    </row>
    <row r="3332" spans="1:20" ht="14.4" x14ac:dyDescent="0.3">
      <c r="A3332"/>
      <c r="B3332" s="1"/>
      <c r="C3332"/>
      <c r="D3332"/>
      <c r="E3332"/>
      <c r="F3332"/>
      <c r="G3332" s="45"/>
      <c r="H3332" s="196"/>
      <c r="I3332" s="196"/>
      <c r="J3332" s="196"/>
      <c r="K3332" s="196"/>
      <c r="L3332"/>
      <c r="M3332" s="44"/>
      <c r="N3332" s="1"/>
      <c r="O3332"/>
      <c r="P3332"/>
      <c r="Q3332" s="44"/>
      <c r="R3332" s="1"/>
      <c r="S3332"/>
      <c r="T3332"/>
    </row>
    <row r="3333" spans="1:20" ht="14.4" x14ac:dyDescent="0.3">
      <c r="A3333"/>
      <c r="B3333" s="1"/>
      <c r="C3333"/>
      <c r="D3333"/>
      <c r="E3333"/>
      <c r="F3333"/>
      <c r="G3333" s="45"/>
      <c r="H3333" s="196"/>
      <c r="I3333" s="196"/>
      <c r="J3333" s="196"/>
      <c r="K3333" s="196"/>
      <c r="L3333"/>
      <c r="M3333" s="44"/>
      <c r="N3333" s="1"/>
      <c r="O3333"/>
      <c r="P3333"/>
      <c r="Q3333" s="44"/>
      <c r="R3333" s="1"/>
      <c r="S3333"/>
      <c r="T3333"/>
    </row>
    <row r="3334" spans="1:20" ht="14.4" x14ac:dyDescent="0.3">
      <c r="A3334"/>
      <c r="B3334" s="1"/>
      <c r="C3334"/>
      <c r="D3334"/>
      <c r="E3334"/>
      <c r="F3334"/>
      <c r="G3334" s="45"/>
      <c r="H3334" s="196"/>
      <c r="I3334" s="196"/>
      <c r="J3334" s="196"/>
      <c r="K3334" s="196"/>
      <c r="L3334"/>
      <c r="M3334" s="44"/>
      <c r="N3334" s="1"/>
      <c r="O3334"/>
      <c r="P3334"/>
      <c r="Q3334" s="44"/>
      <c r="R3334" s="1"/>
      <c r="S3334"/>
      <c r="T3334"/>
    </row>
    <row r="3335" spans="1:20" ht="14.4" x14ac:dyDescent="0.3">
      <c r="A3335"/>
      <c r="B3335" s="1"/>
      <c r="C3335"/>
      <c r="D3335"/>
      <c r="E3335"/>
      <c r="F3335"/>
      <c r="G3335" s="45"/>
      <c r="H3335" s="196"/>
      <c r="I3335" s="196"/>
      <c r="J3335" s="196"/>
      <c r="K3335" s="196"/>
      <c r="L3335"/>
      <c r="M3335" s="44"/>
      <c r="N3335" s="1"/>
      <c r="O3335"/>
      <c r="P3335"/>
      <c r="Q3335" s="44"/>
      <c r="R3335" s="1"/>
      <c r="S3335"/>
      <c r="T3335"/>
    </row>
    <row r="3336" spans="1:20" ht="14.4" x14ac:dyDescent="0.3">
      <c r="A3336"/>
      <c r="B3336" s="1"/>
      <c r="C3336"/>
      <c r="D3336"/>
      <c r="E3336"/>
      <c r="F3336"/>
      <c r="G3336" s="45"/>
      <c r="H3336" s="196"/>
      <c r="I3336" s="196"/>
      <c r="J3336" s="196"/>
      <c r="K3336" s="196"/>
      <c r="L3336"/>
      <c r="M3336" s="44"/>
      <c r="N3336" s="1"/>
      <c r="O3336"/>
      <c r="P3336"/>
      <c r="Q3336" s="44"/>
      <c r="R3336" s="1"/>
      <c r="S3336"/>
      <c r="T3336"/>
    </row>
    <row r="3337" spans="1:20" ht="14.4" x14ac:dyDescent="0.3">
      <c r="A3337"/>
      <c r="B3337" s="1"/>
      <c r="C3337"/>
      <c r="D3337"/>
      <c r="E3337"/>
      <c r="F3337"/>
      <c r="G3337" s="45"/>
      <c r="H3337" s="196"/>
      <c r="I3337" s="196"/>
      <c r="J3337" s="196"/>
      <c r="K3337" s="196"/>
      <c r="L3337"/>
      <c r="M3337" s="44"/>
      <c r="N3337" s="1"/>
      <c r="O3337"/>
      <c r="P3337"/>
      <c r="Q3337" s="44"/>
      <c r="R3337" s="1"/>
      <c r="S3337"/>
      <c r="T3337"/>
    </row>
    <row r="3338" spans="1:20" ht="14.4" x14ac:dyDescent="0.3">
      <c r="A3338"/>
      <c r="B3338" s="1"/>
      <c r="C3338"/>
      <c r="D3338"/>
      <c r="E3338"/>
      <c r="F3338"/>
      <c r="G3338" s="45"/>
      <c r="H3338" s="196"/>
      <c r="I3338" s="196"/>
      <c r="J3338" s="196"/>
      <c r="K3338" s="196"/>
      <c r="L3338"/>
      <c r="M3338" s="44"/>
      <c r="N3338" s="1"/>
      <c r="O3338"/>
      <c r="P3338"/>
      <c r="Q3338" s="44"/>
      <c r="R3338" s="1"/>
      <c r="S3338"/>
      <c r="T3338"/>
    </row>
    <row r="3339" spans="1:20" ht="14.4" x14ac:dyDescent="0.3">
      <c r="A3339"/>
      <c r="B3339" s="1"/>
      <c r="C3339"/>
      <c r="D3339"/>
      <c r="E3339"/>
      <c r="F3339"/>
      <c r="G3339" s="45"/>
      <c r="H3339" s="196"/>
      <c r="I3339" s="196"/>
      <c r="J3339" s="196"/>
      <c r="K3339" s="196"/>
      <c r="L3339"/>
      <c r="M3339" s="44"/>
      <c r="N3339" s="1"/>
      <c r="O3339"/>
      <c r="P3339"/>
      <c r="Q3339" s="44"/>
      <c r="R3339" s="1"/>
      <c r="S3339"/>
      <c r="T3339"/>
    </row>
    <row r="3340" spans="1:20" ht="14.4" x14ac:dyDescent="0.3">
      <c r="A3340"/>
      <c r="B3340" s="1"/>
      <c r="C3340"/>
      <c r="D3340"/>
      <c r="E3340"/>
      <c r="F3340"/>
      <c r="G3340" s="45"/>
      <c r="H3340" s="196"/>
      <c r="I3340" s="196"/>
      <c r="J3340" s="196"/>
      <c r="K3340" s="196"/>
      <c r="L3340"/>
      <c r="M3340" s="44"/>
      <c r="N3340" s="1"/>
      <c r="O3340"/>
      <c r="P3340"/>
      <c r="Q3340" s="44"/>
      <c r="R3340" s="1"/>
      <c r="S3340"/>
      <c r="T3340"/>
    </row>
    <row r="3341" spans="1:20" ht="14.4" x14ac:dyDescent="0.3">
      <c r="A3341"/>
      <c r="B3341" s="1"/>
      <c r="C3341"/>
      <c r="D3341"/>
      <c r="E3341"/>
      <c r="F3341"/>
      <c r="G3341" s="45"/>
      <c r="H3341" s="196"/>
      <c r="I3341" s="196"/>
      <c r="J3341" s="196"/>
      <c r="K3341" s="196"/>
      <c r="L3341"/>
      <c r="M3341" s="44"/>
      <c r="N3341" s="1"/>
      <c r="O3341"/>
      <c r="P3341"/>
      <c r="Q3341" s="44"/>
      <c r="R3341" s="1"/>
      <c r="S3341"/>
      <c r="T3341"/>
    </row>
    <row r="3342" spans="1:20" ht="14.4" x14ac:dyDescent="0.3">
      <c r="A3342"/>
      <c r="B3342" s="1"/>
      <c r="C3342"/>
      <c r="D3342"/>
      <c r="E3342"/>
      <c r="F3342"/>
      <c r="G3342" s="45"/>
      <c r="H3342" s="196"/>
      <c r="I3342" s="196"/>
      <c r="J3342" s="196"/>
      <c r="K3342" s="196"/>
      <c r="L3342"/>
      <c r="M3342" s="44"/>
      <c r="N3342" s="1"/>
      <c r="O3342"/>
      <c r="P3342"/>
      <c r="Q3342" s="44"/>
      <c r="R3342" s="1"/>
      <c r="S3342"/>
      <c r="T3342"/>
    </row>
    <row r="3343" spans="1:20" ht="14.4" x14ac:dyDescent="0.3">
      <c r="A3343"/>
      <c r="B3343" s="1"/>
      <c r="C3343"/>
      <c r="D3343"/>
      <c r="E3343"/>
      <c r="F3343"/>
      <c r="G3343" s="45"/>
      <c r="H3343" s="196"/>
      <c r="I3343" s="196"/>
      <c r="J3343" s="196"/>
      <c r="K3343" s="196"/>
      <c r="L3343"/>
      <c r="M3343" s="44"/>
      <c r="N3343" s="1"/>
      <c r="O3343"/>
      <c r="P3343"/>
      <c r="Q3343" s="44"/>
      <c r="R3343" s="1"/>
      <c r="S3343"/>
      <c r="T3343"/>
    </row>
    <row r="3344" spans="1:20" ht="14.4" x14ac:dyDescent="0.3">
      <c r="A3344"/>
      <c r="B3344" s="1"/>
      <c r="C3344"/>
      <c r="D3344"/>
      <c r="E3344"/>
      <c r="F3344"/>
      <c r="G3344" s="45"/>
      <c r="H3344" s="196"/>
      <c r="I3344" s="196"/>
      <c r="J3344" s="196"/>
      <c r="K3344" s="196"/>
      <c r="L3344"/>
      <c r="M3344" s="44"/>
      <c r="N3344" s="1"/>
      <c r="O3344"/>
      <c r="P3344"/>
      <c r="Q3344" s="44"/>
      <c r="R3344" s="1"/>
      <c r="S3344"/>
      <c r="T3344"/>
    </row>
    <row r="3345" spans="1:20" ht="14.4" x14ac:dyDescent="0.3">
      <c r="A3345"/>
      <c r="B3345" s="1"/>
      <c r="C3345"/>
      <c r="D3345"/>
      <c r="E3345"/>
      <c r="F3345"/>
      <c r="G3345" s="45"/>
      <c r="H3345" s="196"/>
      <c r="I3345" s="196"/>
      <c r="J3345" s="196"/>
      <c r="K3345" s="196"/>
      <c r="L3345"/>
      <c r="M3345" s="44"/>
      <c r="N3345" s="1"/>
      <c r="O3345"/>
      <c r="P3345"/>
      <c r="Q3345" s="44"/>
      <c r="R3345" s="1"/>
      <c r="S3345"/>
      <c r="T3345"/>
    </row>
    <row r="3346" spans="1:20" ht="14.4" x14ac:dyDescent="0.3">
      <c r="A3346"/>
      <c r="B3346" s="1"/>
      <c r="C3346"/>
      <c r="D3346"/>
      <c r="E3346"/>
      <c r="F3346"/>
      <c r="G3346" s="45"/>
      <c r="H3346" s="196"/>
      <c r="I3346" s="196"/>
      <c r="J3346" s="196"/>
      <c r="K3346" s="196"/>
      <c r="L3346"/>
      <c r="M3346" s="44"/>
      <c r="N3346" s="1"/>
      <c r="O3346"/>
      <c r="P3346"/>
      <c r="Q3346" s="44"/>
      <c r="R3346" s="1"/>
      <c r="S3346"/>
      <c r="T3346"/>
    </row>
    <row r="3347" spans="1:20" ht="14.4" x14ac:dyDescent="0.3">
      <c r="A3347"/>
      <c r="B3347" s="1"/>
      <c r="C3347"/>
      <c r="D3347"/>
      <c r="E3347"/>
      <c r="F3347"/>
      <c r="G3347" s="45"/>
      <c r="H3347" s="196"/>
      <c r="I3347" s="196"/>
      <c r="J3347" s="196"/>
      <c r="K3347" s="196"/>
      <c r="L3347"/>
      <c r="M3347" s="44"/>
      <c r="N3347" s="1"/>
      <c r="O3347"/>
      <c r="P3347"/>
      <c r="Q3347" s="44"/>
      <c r="R3347" s="1"/>
      <c r="S3347"/>
      <c r="T3347"/>
    </row>
    <row r="3348" spans="1:20" ht="14.4" x14ac:dyDescent="0.3">
      <c r="A3348"/>
      <c r="B3348" s="1"/>
      <c r="C3348"/>
      <c r="D3348"/>
      <c r="E3348"/>
      <c r="F3348"/>
      <c r="G3348" s="45"/>
      <c r="H3348" s="196"/>
      <c r="I3348" s="196"/>
      <c r="J3348" s="196"/>
      <c r="K3348" s="196"/>
      <c r="L3348"/>
      <c r="M3348" s="44"/>
      <c r="N3348" s="1"/>
      <c r="O3348"/>
      <c r="P3348"/>
      <c r="Q3348" s="44"/>
      <c r="R3348" s="1"/>
      <c r="S3348"/>
      <c r="T3348"/>
    </row>
    <row r="3349" spans="1:20" ht="14.4" x14ac:dyDescent="0.3">
      <c r="A3349"/>
      <c r="B3349" s="1"/>
      <c r="C3349"/>
      <c r="D3349"/>
      <c r="E3349"/>
      <c r="F3349"/>
      <c r="G3349" s="45"/>
      <c r="H3349" s="196"/>
      <c r="I3349" s="196"/>
      <c r="J3349" s="196"/>
      <c r="K3349" s="196"/>
      <c r="L3349"/>
      <c r="M3349" s="44"/>
      <c r="N3349" s="1"/>
      <c r="O3349"/>
      <c r="P3349"/>
      <c r="Q3349" s="44"/>
      <c r="R3349" s="1"/>
      <c r="S3349"/>
      <c r="T3349"/>
    </row>
    <row r="3350" spans="1:20" ht="14.4" x14ac:dyDescent="0.3">
      <c r="A3350"/>
      <c r="B3350" s="1"/>
      <c r="C3350"/>
      <c r="D3350"/>
      <c r="E3350"/>
      <c r="F3350"/>
      <c r="G3350" s="45"/>
      <c r="H3350" s="196"/>
      <c r="I3350" s="196"/>
      <c r="J3350" s="196"/>
      <c r="K3350" s="196"/>
      <c r="L3350"/>
      <c r="M3350" s="44"/>
      <c r="N3350" s="1"/>
      <c r="O3350"/>
      <c r="P3350"/>
      <c r="Q3350" s="44"/>
      <c r="R3350" s="1"/>
      <c r="S3350"/>
      <c r="T3350"/>
    </row>
    <row r="3351" spans="1:20" ht="14.4" x14ac:dyDescent="0.3">
      <c r="A3351"/>
      <c r="B3351" s="1"/>
      <c r="C3351"/>
      <c r="D3351"/>
      <c r="E3351"/>
      <c r="F3351"/>
      <c r="G3351" s="45"/>
      <c r="H3351" s="196"/>
      <c r="I3351" s="196"/>
      <c r="J3351" s="196"/>
      <c r="K3351" s="196"/>
      <c r="L3351"/>
      <c r="M3351" s="44"/>
      <c r="N3351" s="1"/>
      <c r="O3351"/>
      <c r="P3351"/>
      <c r="Q3351" s="44"/>
      <c r="R3351" s="1"/>
      <c r="S3351"/>
      <c r="T3351"/>
    </row>
    <row r="3352" spans="1:20" ht="14.4" x14ac:dyDescent="0.3">
      <c r="A3352"/>
      <c r="B3352" s="1"/>
      <c r="C3352"/>
      <c r="D3352"/>
      <c r="E3352"/>
      <c r="F3352"/>
      <c r="G3352" s="45"/>
      <c r="H3352" s="196"/>
      <c r="I3352" s="196"/>
      <c r="J3352" s="196"/>
      <c r="K3352" s="196"/>
      <c r="L3352"/>
      <c r="M3352" s="44"/>
      <c r="N3352" s="1"/>
      <c r="O3352"/>
      <c r="P3352"/>
      <c r="Q3352" s="44"/>
      <c r="R3352" s="1"/>
      <c r="S3352"/>
      <c r="T3352"/>
    </row>
    <row r="3353" spans="1:20" ht="14.4" x14ac:dyDescent="0.3">
      <c r="A3353"/>
      <c r="B3353" s="1"/>
      <c r="C3353"/>
      <c r="D3353"/>
      <c r="E3353"/>
      <c r="F3353"/>
      <c r="G3353" s="45"/>
      <c r="H3353" s="196"/>
      <c r="I3353" s="196"/>
      <c r="J3353" s="196"/>
      <c r="K3353" s="196"/>
      <c r="L3353"/>
      <c r="M3353" s="44"/>
      <c r="N3353" s="1"/>
      <c r="O3353"/>
      <c r="P3353"/>
      <c r="Q3353" s="44"/>
      <c r="R3353" s="1"/>
      <c r="S3353"/>
      <c r="T3353"/>
    </row>
    <row r="3354" spans="1:20" ht="14.4" x14ac:dyDescent="0.3">
      <c r="A3354"/>
      <c r="B3354" s="1"/>
      <c r="C3354"/>
      <c r="D3354"/>
      <c r="E3354"/>
      <c r="F3354"/>
      <c r="G3354" s="45"/>
      <c r="H3354" s="196"/>
      <c r="I3354" s="196"/>
      <c r="J3354" s="196"/>
      <c r="K3354" s="196"/>
      <c r="L3354"/>
      <c r="M3354" s="44"/>
      <c r="N3354" s="1"/>
      <c r="O3354"/>
      <c r="P3354"/>
      <c r="Q3354" s="44"/>
      <c r="R3354" s="1"/>
      <c r="S3354"/>
      <c r="T3354"/>
    </row>
    <row r="3355" spans="1:20" ht="14.4" x14ac:dyDescent="0.3">
      <c r="A3355"/>
      <c r="B3355" s="1"/>
      <c r="C3355"/>
      <c r="D3355"/>
      <c r="E3355"/>
      <c r="F3355"/>
      <c r="G3355" s="45"/>
      <c r="H3355" s="196"/>
      <c r="I3355" s="196"/>
      <c r="J3355" s="196"/>
      <c r="K3355" s="196"/>
      <c r="L3355"/>
      <c r="M3355" s="44"/>
      <c r="N3355" s="1"/>
      <c r="O3355"/>
      <c r="P3355"/>
      <c r="Q3355" s="44"/>
      <c r="R3355" s="1"/>
      <c r="S3355"/>
      <c r="T3355"/>
    </row>
    <row r="3356" spans="1:20" ht="14.4" x14ac:dyDescent="0.3">
      <c r="A3356"/>
      <c r="B3356" s="1"/>
      <c r="C3356"/>
      <c r="D3356"/>
      <c r="E3356"/>
      <c r="F3356"/>
      <c r="G3356" s="45"/>
      <c r="H3356" s="196"/>
      <c r="I3356" s="196"/>
      <c r="J3356" s="196"/>
      <c r="K3356" s="196"/>
      <c r="L3356"/>
      <c r="M3356" s="44"/>
      <c r="N3356" s="1"/>
      <c r="O3356"/>
      <c r="P3356"/>
      <c r="Q3356" s="44"/>
      <c r="R3356" s="1"/>
      <c r="S3356"/>
      <c r="T3356"/>
    </row>
    <row r="3357" spans="1:20" ht="14.4" x14ac:dyDescent="0.3">
      <c r="A3357"/>
      <c r="B3357" s="1"/>
      <c r="C3357"/>
      <c r="D3357"/>
      <c r="E3357"/>
      <c r="F3357"/>
      <c r="G3357" s="45"/>
      <c r="H3357" s="196"/>
      <c r="I3357" s="196"/>
      <c r="J3357" s="196"/>
      <c r="K3357" s="196"/>
      <c r="L3357"/>
      <c r="M3357" s="44"/>
      <c r="N3357" s="1"/>
      <c r="O3357"/>
      <c r="P3357"/>
      <c r="Q3357" s="44"/>
      <c r="R3357" s="1"/>
      <c r="S3357"/>
      <c r="T3357"/>
    </row>
    <row r="3358" spans="1:20" ht="14.4" x14ac:dyDescent="0.3">
      <c r="A3358"/>
      <c r="B3358" s="1"/>
      <c r="C3358"/>
      <c r="D3358"/>
      <c r="E3358"/>
      <c r="F3358"/>
      <c r="G3358" s="45"/>
      <c r="H3358" s="196"/>
      <c r="I3358" s="196"/>
      <c r="J3358" s="196"/>
      <c r="K3358" s="196"/>
      <c r="L3358"/>
      <c r="M3358" s="44"/>
      <c r="N3358" s="1"/>
      <c r="O3358"/>
      <c r="P3358"/>
      <c r="Q3358" s="44"/>
      <c r="R3358" s="1"/>
      <c r="S3358"/>
      <c r="T3358"/>
    </row>
    <row r="3359" spans="1:20" ht="14.4" x14ac:dyDescent="0.3">
      <c r="A3359"/>
      <c r="B3359" s="1"/>
      <c r="C3359"/>
      <c r="D3359"/>
      <c r="E3359"/>
      <c r="F3359"/>
      <c r="G3359" s="45"/>
      <c r="H3359" s="196"/>
      <c r="I3359" s="196"/>
      <c r="J3359" s="196"/>
      <c r="K3359" s="196"/>
      <c r="L3359"/>
      <c r="M3359" s="44"/>
      <c r="N3359" s="1"/>
      <c r="O3359"/>
      <c r="P3359"/>
      <c r="Q3359" s="44"/>
      <c r="R3359" s="1"/>
      <c r="S3359"/>
      <c r="T3359"/>
    </row>
    <row r="3360" spans="1:20" ht="14.4" x14ac:dyDescent="0.3">
      <c r="A3360"/>
      <c r="B3360" s="1"/>
      <c r="C3360"/>
      <c r="D3360"/>
      <c r="E3360"/>
      <c r="F3360"/>
      <c r="G3360" s="45"/>
      <c r="H3360" s="196"/>
      <c r="I3360" s="196"/>
      <c r="J3360" s="196"/>
      <c r="K3360" s="196"/>
      <c r="L3360"/>
      <c r="M3360" s="44"/>
      <c r="N3360" s="1"/>
      <c r="O3360"/>
      <c r="P3360"/>
      <c r="Q3360" s="44"/>
      <c r="R3360" s="1"/>
      <c r="S3360"/>
      <c r="T3360"/>
    </row>
    <row r="3361" spans="1:20" ht="14.4" x14ac:dyDescent="0.3">
      <c r="A3361"/>
      <c r="B3361" s="1"/>
      <c r="C3361"/>
      <c r="D3361"/>
      <c r="E3361"/>
      <c r="F3361"/>
      <c r="G3361" s="45"/>
      <c r="H3361" s="196"/>
      <c r="I3361" s="196"/>
      <c r="J3361" s="196"/>
      <c r="K3361" s="196"/>
      <c r="L3361"/>
      <c r="M3361" s="44"/>
      <c r="N3361" s="1"/>
      <c r="O3361"/>
      <c r="P3361"/>
      <c r="Q3361" s="44"/>
      <c r="R3361" s="1"/>
      <c r="S3361"/>
      <c r="T3361"/>
    </row>
    <row r="3362" spans="1:20" ht="14.4" x14ac:dyDescent="0.3">
      <c r="A3362"/>
      <c r="B3362" s="1"/>
      <c r="C3362"/>
      <c r="D3362"/>
      <c r="E3362"/>
      <c r="F3362"/>
      <c r="G3362" s="45"/>
      <c r="H3362" s="196"/>
      <c r="I3362" s="196"/>
      <c r="J3362" s="196"/>
      <c r="K3362" s="196"/>
      <c r="L3362"/>
      <c r="M3362" s="44"/>
      <c r="N3362" s="1"/>
      <c r="O3362"/>
      <c r="P3362"/>
      <c r="Q3362" s="44"/>
      <c r="R3362" s="1"/>
      <c r="S3362"/>
      <c r="T3362"/>
    </row>
    <row r="3363" spans="1:20" ht="14.4" x14ac:dyDescent="0.3">
      <c r="A3363"/>
      <c r="B3363" s="1"/>
      <c r="C3363"/>
      <c r="D3363"/>
      <c r="E3363"/>
      <c r="F3363"/>
      <c r="G3363" s="45"/>
      <c r="H3363" s="196"/>
      <c r="I3363" s="196"/>
      <c r="J3363" s="196"/>
      <c r="K3363" s="196"/>
      <c r="L3363"/>
      <c r="M3363" s="44"/>
      <c r="N3363" s="1"/>
      <c r="O3363"/>
      <c r="P3363"/>
      <c r="Q3363" s="44"/>
      <c r="R3363" s="1"/>
      <c r="S3363"/>
      <c r="T3363"/>
    </row>
    <row r="3364" spans="1:20" ht="14.4" x14ac:dyDescent="0.3">
      <c r="A3364"/>
      <c r="B3364" s="1"/>
      <c r="C3364"/>
      <c r="D3364"/>
      <c r="E3364"/>
      <c r="F3364"/>
      <c r="G3364" s="45"/>
      <c r="H3364" s="196"/>
      <c r="I3364" s="196"/>
      <c r="J3364" s="196"/>
      <c r="K3364" s="196"/>
      <c r="L3364"/>
      <c r="M3364" s="44"/>
      <c r="N3364" s="1"/>
      <c r="O3364"/>
      <c r="P3364"/>
      <c r="Q3364" s="44"/>
      <c r="R3364" s="1"/>
      <c r="S3364"/>
      <c r="T3364"/>
    </row>
    <row r="3365" spans="1:20" ht="14.4" x14ac:dyDescent="0.3">
      <c r="A3365"/>
      <c r="B3365" s="1"/>
      <c r="C3365"/>
      <c r="D3365"/>
      <c r="E3365"/>
      <c r="F3365"/>
      <c r="G3365" s="45"/>
      <c r="H3365" s="196"/>
      <c r="I3365" s="196"/>
      <c r="J3365" s="196"/>
      <c r="K3365" s="196"/>
      <c r="L3365"/>
      <c r="M3365" s="44"/>
      <c r="N3365" s="1"/>
      <c r="O3365"/>
      <c r="P3365"/>
      <c r="Q3365" s="44"/>
      <c r="R3365" s="1"/>
      <c r="S3365"/>
      <c r="T3365"/>
    </row>
    <row r="3366" spans="1:20" ht="14.4" x14ac:dyDescent="0.3">
      <c r="A3366"/>
      <c r="B3366" s="1"/>
      <c r="C3366"/>
      <c r="D3366"/>
      <c r="E3366"/>
      <c r="F3366"/>
      <c r="G3366" s="45"/>
      <c r="H3366" s="196"/>
      <c r="I3366" s="196"/>
      <c r="J3366" s="196"/>
      <c r="K3366" s="196"/>
      <c r="L3366"/>
      <c r="M3366" s="44"/>
      <c r="N3366" s="1"/>
      <c r="O3366"/>
      <c r="P3366"/>
      <c r="Q3366" s="44"/>
      <c r="R3366" s="1"/>
      <c r="S3366"/>
      <c r="T3366"/>
    </row>
    <row r="3367" spans="1:20" ht="14.4" x14ac:dyDescent="0.3">
      <c r="A3367"/>
      <c r="B3367" s="1"/>
      <c r="C3367"/>
      <c r="D3367"/>
      <c r="E3367"/>
      <c r="F3367"/>
      <c r="G3367" s="45"/>
      <c r="H3367" s="196"/>
      <c r="I3367" s="196"/>
      <c r="J3367" s="196"/>
      <c r="K3367" s="196"/>
      <c r="L3367"/>
      <c r="M3367" s="44"/>
      <c r="N3367" s="1"/>
      <c r="O3367"/>
      <c r="P3367"/>
      <c r="Q3367" s="44"/>
      <c r="R3367" s="1"/>
      <c r="S3367"/>
      <c r="T3367"/>
    </row>
    <row r="3368" spans="1:20" ht="14.4" x14ac:dyDescent="0.3">
      <c r="A3368"/>
      <c r="B3368" s="1"/>
      <c r="C3368"/>
      <c r="D3368"/>
      <c r="E3368"/>
      <c r="F3368"/>
      <c r="G3368" s="45"/>
      <c r="H3368" s="196"/>
      <c r="I3368" s="196"/>
      <c r="J3368" s="196"/>
      <c r="K3368" s="196"/>
      <c r="L3368"/>
      <c r="M3368" s="44"/>
      <c r="N3368" s="1"/>
      <c r="O3368"/>
      <c r="P3368"/>
      <c r="Q3368" s="44"/>
      <c r="R3368" s="1"/>
      <c r="S3368"/>
      <c r="T3368"/>
    </row>
    <row r="3369" spans="1:20" ht="14.4" x14ac:dyDescent="0.3">
      <c r="A3369"/>
      <c r="B3369" s="1"/>
      <c r="C3369"/>
      <c r="D3369"/>
      <c r="E3369"/>
      <c r="F3369"/>
      <c r="G3369" s="45"/>
      <c r="H3369" s="196"/>
      <c r="I3369" s="196"/>
      <c r="J3369" s="196"/>
      <c r="K3369" s="196"/>
      <c r="L3369"/>
      <c r="M3369" s="44"/>
      <c r="N3369" s="1"/>
      <c r="O3369"/>
      <c r="P3369"/>
      <c r="Q3369" s="44"/>
      <c r="R3369" s="1"/>
      <c r="S3369"/>
      <c r="T3369"/>
    </row>
    <row r="3370" spans="1:20" ht="14.4" x14ac:dyDescent="0.3">
      <c r="A3370"/>
      <c r="B3370" s="1"/>
      <c r="C3370"/>
      <c r="D3370"/>
      <c r="E3370"/>
      <c r="F3370"/>
      <c r="G3370" s="45"/>
      <c r="H3370" s="196"/>
      <c r="I3370" s="196"/>
      <c r="J3370" s="196"/>
      <c r="K3370" s="196"/>
      <c r="L3370"/>
      <c r="M3370" s="44"/>
      <c r="N3370" s="1"/>
      <c r="O3370"/>
      <c r="P3370"/>
      <c r="Q3370" s="44"/>
      <c r="R3370" s="1"/>
      <c r="S3370"/>
      <c r="T3370"/>
    </row>
    <row r="3371" spans="1:20" ht="14.4" x14ac:dyDescent="0.3">
      <c r="A3371"/>
      <c r="B3371" s="1"/>
      <c r="C3371"/>
      <c r="D3371"/>
      <c r="E3371"/>
      <c r="F3371"/>
      <c r="G3371" s="45"/>
      <c r="H3371" s="196"/>
      <c r="I3371" s="196"/>
      <c r="J3371" s="196"/>
      <c r="K3371" s="196"/>
      <c r="L3371"/>
      <c r="M3371" s="44"/>
      <c r="N3371" s="1"/>
      <c r="O3371"/>
      <c r="P3371"/>
      <c r="Q3371" s="44"/>
      <c r="R3371" s="1"/>
      <c r="S3371"/>
      <c r="T3371"/>
    </row>
    <row r="3372" spans="1:20" ht="14.4" x14ac:dyDescent="0.3">
      <c r="A3372"/>
      <c r="B3372" s="1"/>
      <c r="C3372"/>
      <c r="D3372"/>
      <c r="E3372"/>
      <c r="F3372"/>
      <c r="G3372" s="45"/>
      <c r="H3372" s="196"/>
      <c r="I3372" s="196"/>
      <c r="J3372" s="196"/>
      <c r="K3372" s="196"/>
      <c r="L3372"/>
      <c r="M3372" s="44"/>
      <c r="N3372" s="1"/>
      <c r="O3372"/>
      <c r="P3372"/>
      <c r="Q3372" s="44"/>
      <c r="R3372" s="1"/>
      <c r="S3372"/>
      <c r="T3372"/>
    </row>
    <row r="3373" spans="1:20" ht="14.4" x14ac:dyDescent="0.3">
      <c r="A3373"/>
      <c r="B3373" s="1"/>
      <c r="C3373"/>
      <c r="D3373"/>
      <c r="E3373"/>
      <c r="F3373"/>
      <c r="G3373" s="45"/>
      <c r="H3373" s="196"/>
      <c r="I3373" s="196"/>
      <c r="J3373" s="196"/>
      <c r="K3373" s="196"/>
      <c r="L3373"/>
      <c r="M3373" s="44"/>
      <c r="N3373" s="1"/>
      <c r="O3373"/>
      <c r="P3373"/>
      <c r="Q3373" s="44"/>
      <c r="R3373" s="1"/>
      <c r="S3373"/>
      <c r="T3373"/>
    </row>
    <row r="3374" spans="1:20" ht="14.4" x14ac:dyDescent="0.3">
      <c r="A3374"/>
      <c r="B3374" s="1"/>
      <c r="C3374"/>
      <c r="D3374"/>
      <c r="E3374"/>
      <c r="F3374"/>
      <c r="G3374" s="45"/>
      <c r="H3374" s="196"/>
      <c r="I3374" s="196"/>
      <c r="J3374" s="196"/>
      <c r="K3374" s="196"/>
      <c r="L3374"/>
      <c r="M3374" s="44"/>
      <c r="N3374" s="1"/>
      <c r="O3374"/>
      <c r="P3374"/>
      <c r="Q3374" s="44"/>
      <c r="R3374" s="1"/>
      <c r="S3374"/>
      <c r="T3374"/>
    </row>
    <row r="3375" spans="1:20" ht="14.4" x14ac:dyDescent="0.3">
      <c r="A3375"/>
      <c r="B3375" s="1"/>
      <c r="C3375"/>
      <c r="D3375"/>
      <c r="E3375"/>
      <c r="F3375"/>
      <c r="G3375" s="45"/>
      <c r="H3375" s="196"/>
      <c r="I3375" s="196"/>
      <c r="J3375" s="196"/>
      <c r="K3375" s="196"/>
      <c r="L3375"/>
      <c r="M3375" s="44"/>
      <c r="N3375" s="1"/>
      <c r="O3375"/>
      <c r="P3375"/>
      <c r="Q3375" s="44"/>
      <c r="R3375" s="1"/>
      <c r="S3375"/>
      <c r="T3375"/>
    </row>
    <row r="3376" spans="1:20" ht="14.4" x14ac:dyDescent="0.3">
      <c r="A3376"/>
      <c r="B3376" s="1"/>
      <c r="C3376"/>
      <c r="D3376"/>
      <c r="E3376"/>
      <c r="F3376"/>
      <c r="G3376" s="45"/>
      <c r="H3376" s="196"/>
      <c r="I3376" s="196"/>
      <c r="J3376" s="196"/>
      <c r="K3376" s="196"/>
      <c r="L3376"/>
      <c r="M3376" s="44"/>
      <c r="N3376" s="1"/>
      <c r="O3376"/>
      <c r="P3376"/>
      <c r="Q3376" s="44"/>
      <c r="R3376" s="1"/>
      <c r="S3376"/>
      <c r="T3376"/>
    </row>
    <row r="3377" spans="1:20" ht="14.4" x14ac:dyDescent="0.3">
      <c r="A3377"/>
      <c r="B3377" s="1"/>
      <c r="C3377"/>
      <c r="D3377"/>
      <c r="E3377"/>
      <c r="F3377"/>
      <c r="G3377" s="45"/>
      <c r="H3377" s="196"/>
      <c r="I3377" s="196"/>
      <c r="J3377" s="196"/>
      <c r="K3377" s="196"/>
      <c r="L3377"/>
      <c r="M3377" s="44"/>
      <c r="N3377" s="1"/>
      <c r="O3377"/>
      <c r="P3377"/>
      <c r="Q3377" s="44"/>
      <c r="R3377" s="1"/>
      <c r="S3377"/>
      <c r="T3377"/>
    </row>
    <row r="3378" spans="1:20" ht="14.4" x14ac:dyDescent="0.3">
      <c r="A3378"/>
      <c r="B3378" s="1"/>
      <c r="C3378"/>
      <c r="D3378"/>
      <c r="E3378"/>
      <c r="F3378"/>
      <c r="G3378" s="45"/>
      <c r="H3378" s="196"/>
      <c r="I3378" s="196"/>
      <c r="J3378" s="196"/>
      <c r="K3378" s="196"/>
      <c r="L3378"/>
      <c r="M3378" s="44"/>
      <c r="N3378" s="1"/>
      <c r="O3378"/>
      <c r="P3378"/>
      <c r="Q3378" s="44"/>
      <c r="R3378" s="1"/>
      <c r="S3378"/>
      <c r="T3378"/>
    </row>
    <row r="3379" spans="1:20" ht="14.4" x14ac:dyDescent="0.3">
      <c r="A3379"/>
      <c r="B3379" s="1"/>
      <c r="C3379"/>
      <c r="D3379"/>
      <c r="E3379"/>
      <c r="F3379"/>
      <c r="G3379" s="45"/>
      <c r="H3379" s="196"/>
      <c r="I3379" s="196"/>
      <c r="J3379" s="196"/>
      <c r="K3379" s="196"/>
      <c r="L3379"/>
      <c r="M3379" s="44"/>
      <c r="N3379" s="1"/>
      <c r="O3379"/>
      <c r="P3379"/>
      <c r="Q3379" s="44"/>
      <c r="R3379" s="1"/>
      <c r="S3379"/>
      <c r="T3379"/>
    </row>
    <row r="3380" spans="1:20" ht="14.4" x14ac:dyDescent="0.3">
      <c r="A3380"/>
      <c r="B3380" s="1"/>
      <c r="C3380"/>
      <c r="D3380"/>
      <c r="E3380"/>
      <c r="F3380"/>
      <c r="G3380" s="45"/>
      <c r="H3380" s="196"/>
      <c r="I3380" s="196"/>
      <c r="J3380" s="196"/>
      <c r="K3380" s="196"/>
      <c r="L3380"/>
      <c r="M3380" s="44"/>
      <c r="N3380" s="1"/>
      <c r="O3380"/>
      <c r="P3380"/>
      <c r="Q3380" s="44"/>
      <c r="R3380" s="1"/>
      <c r="S3380"/>
      <c r="T3380"/>
    </row>
    <row r="3381" spans="1:20" ht="14.4" x14ac:dyDescent="0.3">
      <c r="A3381"/>
      <c r="B3381" s="1"/>
      <c r="C3381"/>
      <c r="D3381"/>
      <c r="E3381"/>
      <c r="F3381"/>
      <c r="G3381" s="45"/>
      <c r="H3381" s="196"/>
      <c r="I3381" s="196"/>
      <c r="J3381" s="196"/>
      <c r="K3381" s="196"/>
      <c r="L3381"/>
      <c r="M3381" s="44"/>
      <c r="N3381" s="1"/>
      <c r="O3381"/>
      <c r="P3381"/>
      <c r="Q3381" s="44"/>
      <c r="R3381" s="1"/>
      <c r="S3381"/>
      <c r="T3381"/>
    </row>
    <row r="3382" spans="1:20" ht="14.4" x14ac:dyDescent="0.3">
      <c r="A3382"/>
      <c r="B3382" s="1"/>
      <c r="C3382"/>
      <c r="D3382"/>
      <c r="E3382"/>
      <c r="F3382"/>
      <c r="G3382" s="45"/>
      <c r="H3382" s="196"/>
      <c r="I3382" s="196"/>
      <c r="J3382" s="196"/>
      <c r="K3382" s="196"/>
      <c r="L3382"/>
      <c r="M3382" s="44"/>
      <c r="N3382" s="1"/>
      <c r="O3382"/>
      <c r="P3382"/>
      <c r="Q3382" s="44"/>
      <c r="R3382" s="1"/>
      <c r="S3382"/>
      <c r="T3382"/>
    </row>
    <row r="3383" spans="1:20" ht="14.4" x14ac:dyDescent="0.3">
      <c r="A3383"/>
      <c r="B3383" s="1"/>
      <c r="C3383"/>
      <c r="D3383"/>
      <c r="E3383"/>
      <c r="F3383"/>
      <c r="G3383" s="45"/>
      <c r="H3383" s="196"/>
      <c r="I3383" s="196"/>
      <c r="J3383" s="196"/>
      <c r="K3383" s="196"/>
      <c r="L3383"/>
      <c r="M3383" s="44"/>
      <c r="N3383" s="1"/>
      <c r="O3383"/>
      <c r="P3383"/>
      <c r="Q3383" s="44"/>
      <c r="R3383" s="1"/>
      <c r="S3383"/>
      <c r="T3383"/>
    </row>
    <row r="3384" spans="1:20" ht="14.4" x14ac:dyDescent="0.3">
      <c r="A3384"/>
      <c r="B3384" s="1"/>
      <c r="C3384"/>
      <c r="D3384"/>
      <c r="E3384"/>
      <c r="F3384"/>
      <c r="G3384" s="45"/>
      <c r="H3384" s="196"/>
      <c r="I3384" s="196"/>
      <c r="J3384" s="196"/>
      <c r="K3384" s="196"/>
      <c r="L3384"/>
      <c r="M3384" s="44"/>
      <c r="N3384" s="1"/>
      <c r="O3384"/>
      <c r="P3384"/>
      <c r="Q3384" s="44"/>
      <c r="R3384" s="1"/>
      <c r="S3384"/>
      <c r="T3384"/>
    </row>
    <row r="3385" spans="1:20" ht="14.4" x14ac:dyDescent="0.3">
      <c r="A3385"/>
      <c r="B3385" s="1"/>
      <c r="C3385"/>
      <c r="D3385"/>
      <c r="E3385"/>
      <c r="F3385"/>
      <c r="G3385" s="45"/>
      <c r="H3385" s="196"/>
      <c r="I3385" s="196"/>
      <c r="J3385" s="196"/>
      <c r="K3385" s="196"/>
      <c r="L3385"/>
      <c r="M3385" s="44"/>
      <c r="N3385" s="1"/>
      <c r="O3385"/>
      <c r="P3385"/>
      <c r="Q3385" s="44"/>
      <c r="R3385" s="1"/>
      <c r="S3385"/>
      <c r="T3385"/>
    </row>
    <row r="3386" spans="1:20" ht="14.4" x14ac:dyDescent="0.3">
      <c r="A3386"/>
      <c r="B3386" s="1"/>
      <c r="C3386"/>
      <c r="D3386"/>
      <c r="E3386"/>
      <c r="F3386"/>
      <c r="G3386" s="45"/>
      <c r="H3386" s="196"/>
      <c r="I3386" s="196"/>
      <c r="J3386" s="196"/>
      <c r="K3386" s="196"/>
      <c r="L3386"/>
      <c r="M3386" s="44"/>
      <c r="N3386" s="1"/>
      <c r="O3386"/>
      <c r="P3386"/>
      <c r="Q3386" s="44"/>
      <c r="R3386" s="1"/>
      <c r="S3386"/>
      <c r="T3386"/>
    </row>
    <row r="3387" spans="1:20" ht="14.4" x14ac:dyDescent="0.3">
      <c r="A3387"/>
      <c r="B3387" s="1"/>
      <c r="C3387"/>
      <c r="D3387"/>
      <c r="E3387"/>
      <c r="F3387"/>
      <c r="G3387" s="45"/>
      <c r="H3387" s="196"/>
      <c r="I3387" s="196"/>
      <c r="J3387" s="196"/>
      <c r="K3387" s="196"/>
      <c r="L3387"/>
      <c r="M3387" s="44"/>
      <c r="N3387" s="1"/>
      <c r="O3387"/>
      <c r="P3387"/>
      <c r="Q3387" s="44"/>
      <c r="R3387" s="1"/>
      <c r="S3387"/>
      <c r="T3387"/>
    </row>
    <row r="3388" spans="1:20" ht="14.4" x14ac:dyDescent="0.3">
      <c r="A3388"/>
      <c r="B3388" s="1"/>
      <c r="C3388"/>
      <c r="D3388"/>
      <c r="E3388"/>
      <c r="F3388"/>
      <c r="G3388" s="45"/>
      <c r="H3388" s="196"/>
      <c r="I3388" s="196"/>
      <c r="J3388" s="196"/>
      <c r="K3388" s="196"/>
      <c r="L3388"/>
      <c r="M3388" s="44"/>
      <c r="N3388" s="1"/>
      <c r="O3388"/>
      <c r="P3388"/>
      <c r="Q3388" s="44"/>
      <c r="R3388" s="1"/>
      <c r="S3388"/>
      <c r="T3388"/>
    </row>
    <row r="3389" spans="1:20" ht="14.4" x14ac:dyDescent="0.3">
      <c r="A3389"/>
      <c r="B3389" s="1"/>
      <c r="C3389"/>
      <c r="D3389"/>
      <c r="E3389"/>
      <c r="F3389"/>
      <c r="G3389" s="45"/>
      <c r="H3389" s="196"/>
      <c r="I3389" s="196"/>
      <c r="J3389" s="196"/>
      <c r="K3389" s="196"/>
      <c r="L3389"/>
      <c r="M3389" s="44"/>
      <c r="N3389" s="1"/>
      <c r="O3389"/>
      <c r="P3389"/>
      <c r="Q3389" s="44"/>
      <c r="R3389" s="1"/>
      <c r="S3389"/>
      <c r="T3389"/>
    </row>
    <row r="3390" spans="1:20" ht="14.4" x14ac:dyDescent="0.3">
      <c r="A3390"/>
      <c r="B3390" s="1"/>
      <c r="C3390"/>
      <c r="D3390"/>
      <c r="E3390"/>
      <c r="F3390"/>
      <c r="G3390" s="45"/>
      <c r="H3390" s="196"/>
      <c r="I3390" s="196"/>
      <c r="J3390" s="196"/>
      <c r="K3390" s="196"/>
      <c r="L3390"/>
      <c r="M3390" s="44"/>
      <c r="N3390" s="1"/>
      <c r="O3390"/>
      <c r="P3390"/>
      <c r="Q3390" s="44"/>
      <c r="R3390" s="1"/>
      <c r="S3390"/>
      <c r="T3390"/>
    </row>
    <row r="3391" spans="1:20" ht="14.4" x14ac:dyDescent="0.3">
      <c r="A3391"/>
      <c r="B3391" s="1"/>
      <c r="C3391"/>
      <c r="D3391"/>
      <c r="E3391"/>
      <c r="F3391"/>
      <c r="G3391" s="45"/>
      <c r="H3391" s="196"/>
      <c r="I3391" s="196"/>
      <c r="J3391" s="196"/>
      <c r="K3391" s="196"/>
      <c r="L3391"/>
      <c r="M3391" s="44"/>
      <c r="N3391" s="1"/>
      <c r="O3391"/>
      <c r="P3391"/>
      <c r="Q3391" s="44"/>
      <c r="R3391" s="1"/>
      <c r="S3391"/>
      <c r="T3391"/>
    </row>
    <row r="3392" spans="1:20" ht="14.4" x14ac:dyDescent="0.3">
      <c r="A3392"/>
      <c r="B3392" s="1"/>
      <c r="C3392"/>
      <c r="D3392"/>
      <c r="E3392"/>
      <c r="F3392"/>
      <c r="G3392" s="45"/>
      <c r="H3392" s="196"/>
      <c r="I3392" s="196"/>
      <c r="J3392" s="196"/>
      <c r="K3392" s="196"/>
      <c r="L3392"/>
      <c r="M3392" s="44"/>
      <c r="N3392" s="1"/>
      <c r="O3392"/>
      <c r="P3392"/>
      <c r="Q3392" s="44"/>
      <c r="R3392" s="1"/>
      <c r="S3392"/>
      <c r="T3392"/>
    </row>
    <row r="3393" spans="1:20" ht="14.4" x14ac:dyDescent="0.3">
      <c r="A3393"/>
      <c r="B3393" s="1"/>
      <c r="C3393"/>
      <c r="D3393"/>
      <c r="E3393"/>
      <c r="F3393"/>
      <c r="G3393" s="45"/>
      <c r="H3393" s="196"/>
      <c r="I3393" s="196"/>
      <c r="J3393" s="196"/>
      <c r="K3393" s="196"/>
      <c r="L3393"/>
      <c r="M3393" s="44"/>
      <c r="N3393" s="1"/>
      <c r="O3393"/>
      <c r="P3393"/>
      <c r="Q3393" s="44"/>
      <c r="R3393" s="1"/>
      <c r="S3393"/>
      <c r="T3393"/>
    </row>
    <row r="3394" spans="1:20" ht="14.4" x14ac:dyDescent="0.3">
      <c r="A3394"/>
      <c r="B3394" s="1"/>
      <c r="C3394"/>
      <c r="D3394"/>
      <c r="E3394"/>
      <c r="F3394"/>
      <c r="G3394" s="45"/>
      <c r="H3394" s="196"/>
      <c r="I3394" s="196"/>
      <c r="J3394" s="196"/>
      <c r="K3394" s="196"/>
      <c r="L3394"/>
      <c r="M3394" s="44"/>
      <c r="N3394" s="1"/>
      <c r="O3394"/>
      <c r="P3394"/>
      <c r="Q3394" s="44"/>
      <c r="R3394" s="1"/>
      <c r="S3394"/>
      <c r="T3394"/>
    </row>
    <row r="3395" spans="1:20" ht="14.4" x14ac:dyDescent="0.3">
      <c r="A3395"/>
      <c r="B3395" s="1"/>
      <c r="C3395"/>
      <c r="D3395"/>
      <c r="E3395"/>
      <c r="F3395"/>
      <c r="G3395" s="45"/>
      <c r="H3395" s="196"/>
      <c r="I3395" s="196"/>
      <c r="J3395" s="196"/>
      <c r="K3395" s="196"/>
      <c r="L3395"/>
      <c r="M3395" s="44"/>
      <c r="N3395" s="1"/>
      <c r="O3395"/>
      <c r="P3395"/>
      <c r="Q3395" s="44"/>
      <c r="R3395" s="1"/>
      <c r="S3395"/>
      <c r="T3395"/>
    </row>
    <row r="3396" spans="1:20" ht="14.4" x14ac:dyDescent="0.3">
      <c r="A3396"/>
      <c r="B3396" s="1"/>
      <c r="C3396"/>
      <c r="D3396"/>
      <c r="E3396"/>
      <c r="F3396"/>
      <c r="G3396" s="45"/>
      <c r="H3396" s="196"/>
      <c r="I3396" s="196"/>
      <c r="J3396" s="196"/>
      <c r="K3396" s="196"/>
      <c r="L3396"/>
      <c r="M3396" s="44"/>
      <c r="N3396" s="1"/>
      <c r="O3396"/>
      <c r="P3396"/>
      <c r="Q3396" s="44"/>
      <c r="R3396" s="1"/>
      <c r="S3396"/>
      <c r="T3396"/>
    </row>
    <row r="3397" spans="1:20" ht="14.4" x14ac:dyDescent="0.3">
      <c r="A3397"/>
      <c r="B3397" s="1"/>
      <c r="C3397"/>
      <c r="D3397"/>
      <c r="E3397"/>
      <c r="F3397"/>
      <c r="G3397" s="45"/>
      <c r="H3397" s="196"/>
      <c r="I3397" s="196"/>
      <c r="J3397" s="196"/>
      <c r="K3397" s="196"/>
      <c r="L3397"/>
      <c r="M3397" s="44"/>
      <c r="N3397" s="1"/>
      <c r="O3397"/>
      <c r="P3397"/>
      <c r="Q3397" s="44"/>
      <c r="R3397" s="1"/>
      <c r="S3397"/>
      <c r="T3397"/>
    </row>
    <row r="3398" spans="1:20" ht="14.4" x14ac:dyDescent="0.3">
      <c r="A3398"/>
      <c r="B3398" s="1"/>
      <c r="C3398"/>
      <c r="D3398"/>
      <c r="E3398"/>
      <c r="F3398"/>
      <c r="G3398" s="45"/>
      <c r="H3398" s="196"/>
      <c r="I3398" s="196"/>
      <c r="J3398" s="196"/>
      <c r="K3398" s="196"/>
      <c r="L3398"/>
      <c r="M3398" s="44"/>
      <c r="N3398" s="1"/>
      <c r="O3398"/>
      <c r="P3398"/>
      <c r="Q3398" s="44"/>
      <c r="R3398" s="1"/>
      <c r="S3398"/>
      <c r="T3398"/>
    </row>
    <row r="3399" spans="1:20" ht="14.4" x14ac:dyDescent="0.3">
      <c r="A3399"/>
      <c r="B3399" s="1"/>
      <c r="C3399"/>
      <c r="D3399"/>
      <c r="E3399"/>
      <c r="F3399"/>
      <c r="G3399" s="45"/>
      <c r="H3399" s="196"/>
      <c r="I3399" s="196"/>
      <c r="J3399" s="196"/>
      <c r="K3399" s="196"/>
      <c r="L3399"/>
      <c r="M3399" s="44"/>
      <c r="N3399" s="1"/>
      <c r="O3399"/>
      <c r="P3399"/>
      <c r="Q3399" s="44"/>
      <c r="R3399" s="1"/>
      <c r="S3399"/>
      <c r="T3399"/>
    </row>
    <row r="3400" spans="1:20" ht="14.4" x14ac:dyDescent="0.3">
      <c r="A3400"/>
      <c r="B3400" s="1"/>
      <c r="C3400"/>
      <c r="D3400"/>
      <c r="E3400"/>
      <c r="F3400"/>
      <c r="G3400" s="45"/>
      <c r="H3400" s="196"/>
      <c r="I3400" s="196"/>
      <c r="J3400" s="196"/>
      <c r="K3400" s="196"/>
      <c r="L3400"/>
      <c r="M3400" s="44"/>
      <c r="N3400" s="1"/>
      <c r="O3400"/>
      <c r="P3400"/>
      <c r="Q3400" s="44"/>
      <c r="R3400" s="1"/>
      <c r="S3400"/>
      <c r="T3400"/>
    </row>
    <row r="3401" spans="1:20" ht="14.4" x14ac:dyDescent="0.3">
      <c r="A3401"/>
      <c r="B3401" s="1"/>
      <c r="C3401"/>
      <c r="D3401"/>
      <c r="E3401"/>
      <c r="F3401"/>
      <c r="G3401" s="45"/>
      <c r="H3401" s="196"/>
      <c r="I3401" s="196"/>
      <c r="J3401" s="196"/>
      <c r="K3401" s="196"/>
      <c r="L3401"/>
      <c r="M3401" s="44"/>
      <c r="N3401" s="1"/>
      <c r="O3401"/>
      <c r="P3401"/>
      <c r="Q3401" s="44"/>
      <c r="R3401" s="1"/>
      <c r="S3401"/>
      <c r="T3401"/>
    </row>
    <row r="3402" spans="1:20" ht="14.4" x14ac:dyDescent="0.3">
      <c r="A3402"/>
      <c r="B3402" s="1"/>
      <c r="C3402"/>
      <c r="D3402"/>
      <c r="E3402"/>
      <c r="F3402"/>
      <c r="G3402" s="45"/>
      <c r="H3402" s="196"/>
      <c r="I3402" s="196"/>
      <c r="J3402" s="196"/>
      <c r="K3402" s="196"/>
      <c r="L3402"/>
      <c r="M3402" s="44"/>
      <c r="N3402" s="1"/>
      <c r="O3402"/>
      <c r="P3402"/>
      <c r="Q3402" s="44"/>
      <c r="R3402" s="1"/>
      <c r="S3402"/>
      <c r="T3402"/>
    </row>
    <row r="3403" spans="1:20" ht="14.4" x14ac:dyDescent="0.3">
      <c r="A3403"/>
      <c r="B3403" s="1"/>
      <c r="C3403"/>
      <c r="D3403"/>
      <c r="E3403"/>
      <c r="F3403"/>
      <c r="G3403" s="45"/>
      <c r="H3403" s="196"/>
      <c r="I3403" s="196"/>
      <c r="J3403" s="196"/>
      <c r="K3403" s="196"/>
      <c r="L3403"/>
      <c r="M3403" s="44"/>
      <c r="N3403" s="1"/>
      <c r="O3403"/>
      <c r="P3403"/>
      <c r="Q3403" s="44"/>
      <c r="R3403" s="1"/>
      <c r="S3403"/>
      <c r="T3403"/>
    </row>
    <row r="3404" spans="1:20" ht="14.4" x14ac:dyDescent="0.3">
      <c r="A3404"/>
      <c r="B3404" s="1"/>
      <c r="C3404"/>
      <c r="D3404"/>
      <c r="E3404"/>
      <c r="F3404"/>
      <c r="G3404" s="45"/>
      <c r="H3404" s="196"/>
      <c r="I3404" s="196"/>
      <c r="J3404" s="196"/>
      <c r="K3404" s="196"/>
      <c r="L3404"/>
      <c r="M3404" s="44"/>
      <c r="N3404" s="1"/>
      <c r="O3404"/>
      <c r="P3404"/>
      <c r="Q3404" s="44"/>
      <c r="R3404" s="1"/>
      <c r="S3404"/>
      <c r="T3404"/>
    </row>
    <row r="3405" spans="1:20" ht="14.4" x14ac:dyDescent="0.3">
      <c r="A3405"/>
      <c r="B3405" s="1"/>
      <c r="C3405"/>
      <c r="D3405"/>
      <c r="E3405"/>
      <c r="F3405"/>
      <c r="G3405" s="45"/>
      <c r="H3405" s="196"/>
      <c r="I3405" s="196"/>
      <c r="J3405" s="196"/>
      <c r="K3405" s="196"/>
      <c r="L3405"/>
      <c r="M3405" s="44"/>
      <c r="N3405" s="1"/>
      <c r="O3405"/>
      <c r="P3405"/>
      <c r="Q3405" s="44"/>
      <c r="R3405" s="1"/>
      <c r="S3405"/>
      <c r="T3405"/>
    </row>
    <row r="3406" spans="1:20" ht="14.4" x14ac:dyDescent="0.3">
      <c r="A3406"/>
      <c r="B3406" s="1"/>
      <c r="C3406"/>
      <c r="D3406"/>
      <c r="E3406"/>
      <c r="F3406"/>
      <c r="G3406" s="45"/>
      <c r="H3406" s="196"/>
      <c r="I3406" s="196"/>
      <c r="J3406" s="196"/>
      <c r="K3406" s="196"/>
      <c r="L3406"/>
      <c r="M3406" s="44"/>
      <c r="N3406" s="1"/>
      <c r="O3406"/>
      <c r="P3406"/>
      <c r="Q3406" s="44"/>
      <c r="R3406" s="1"/>
      <c r="S3406"/>
      <c r="T3406"/>
    </row>
    <row r="3407" spans="1:20" ht="14.4" x14ac:dyDescent="0.3">
      <c r="A3407"/>
      <c r="B3407" s="1"/>
      <c r="C3407"/>
      <c r="D3407"/>
      <c r="E3407"/>
      <c r="F3407"/>
      <c r="G3407" s="45"/>
      <c r="H3407" s="196"/>
      <c r="I3407" s="196"/>
      <c r="J3407" s="196"/>
      <c r="K3407" s="196"/>
      <c r="L3407"/>
      <c r="M3407" s="44"/>
      <c r="N3407" s="1"/>
      <c r="O3407"/>
      <c r="P3407"/>
      <c r="Q3407" s="44"/>
      <c r="R3407" s="1"/>
      <c r="S3407"/>
      <c r="T3407"/>
    </row>
    <row r="3408" spans="1:20" ht="14.4" x14ac:dyDescent="0.3">
      <c r="A3408"/>
      <c r="B3408" s="1"/>
      <c r="C3408"/>
      <c r="D3408"/>
      <c r="E3408"/>
      <c r="F3408"/>
      <c r="G3408" s="45"/>
      <c r="H3408" s="196"/>
      <c r="I3408" s="196"/>
      <c r="J3408" s="196"/>
      <c r="K3408" s="196"/>
      <c r="L3408"/>
      <c r="M3408" s="44"/>
      <c r="N3408" s="1"/>
      <c r="O3408"/>
      <c r="P3408"/>
      <c r="Q3408" s="44"/>
      <c r="R3408" s="1"/>
      <c r="S3408"/>
      <c r="T3408"/>
    </row>
    <row r="3409" spans="1:20" ht="14.4" x14ac:dyDescent="0.3">
      <c r="A3409"/>
      <c r="B3409" s="1"/>
      <c r="C3409"/>
      <c r="D3409"/>
      <c r="E3409"/>
      <c r="F3409"/>
      <c r="G3409" s="45"/>
      <c r="H3409" s="196"/>
      <c r="I3409" s="196"/>
      <c r="J3409" s="196"/>
      <c r="K3409" s="196"/>
      <c r="L3409"/>
      <c r="M3409" s="44"/>
      <c r="N3409" s="1"/>
      <c r="O3409"/>
      <c r="P3409"/>
      <c r="Q3409" s="44"/>
      <c r="R3409" s="1"/>
      <c r="S3409"/>
      <c r="T3409"/>
    </row>
    <row r="3410" spans="1:20" ht="14.4" x14ac:dyDescent="0.3">
      <c r="A3410"/>
      <c r="B3410" s="1"/>
      <c r="C3410"/>
      <c r="D3410"/>
      <c r="E3410"/>
      <c r="F3410"/>
      <c r="G3410" s="45"/>
      <c r="H3410" s="196"/>
      <c r="I3410" s="196"/>
      <c r="J3410" s="196"/>
      <c r="K3410" s="196"/>
      <c r="L3410"/>
      <c r="M3410" s="44"/>
      <c r="N3410" s="1"/>
      <c r="O3410"/>
      <c r="P3410"/>
      <c r="Q3410" s="44"/>
      <c r="R3410" s="1"/>
      <c r="S3410"/>
      <c r="T3410"/>
    </row>
    <row r="3411" spans="1:20" ht="14.4" x14ac:dyDescent="0.3">
      <c r="A3411"/>
      <c r="B3411" s="1"/>
      <c r="C3411"/>
      <c r="D3411"/>
      <c r="E3411"/>
      <c r="F3411"/>
      <c r="G3411" s="45"/>
      <c r="H3411" s="196"/>
      <c r="I3411" s="196"/>
      <c r="J3411" s="196"/>
      <c r="K3411" s="196"/>
      <c r="L3411"/>
      <c r="M3411" s="44"/>
      <c r="N3411" s="1"/>
      <c r="O3411"/>
      <c r="P3411"/>
      <c r="Q3411" s="44"/>
      <c r="R3411" s="1"/>
      <c r="S3411"/>
      <c r="T3411"/>
    </row>
    <row r="3412" spans="1:20" ht="14.4" x14ac:dyDescent="0.3">
      <c r="A3412"/>
      <c r="B3412" s="1"/>
      <c r="C3412"/>
      <c r="D3412"/>
      <c r="E3412"/>
      <c r="F3412"/>
      <c r="G3412" s="45"/>
      <c r="H3412" s="196"/>
      <c r="I3412" s="196"/>
      <c r="J3412" s="196"/>
      <c r="K3412" s="196"/>
      <c r="L3412"/>
      <c r="M3412" s="44"/>
      <c r="N3412" s="1"/>
      <c r="O3412"/>
      <c r="P3412"/>
      <c r="Q3412" s="44"/>
      <c r="R3412" s="1"/>
      <c r="S3412"/>
      <c r="T3412"/>
    </row>
    <row r="3413" spans="1:20" ht="14.4" x14ac:dyDescent="0.3">
      <c r="A3413"/>
      <c r="B3413" s="1"/>
      <c r="C3413"/>
      <c r="D3413"/>
      <c r="E3413"/>
      <c r="F3413"/>
      <c r="G3413" s="45"/>
      <c r="H3413" s="196"/>
      <c r="I3413" s="196"/>
      <c r="J3413" s="196"/>
      <c r="K3413" s="196"/>
      <c r="L3413"/>
      <c r="M3413" s="44"/>
      <c r="N3413" s="1"/>
      <c r="O3413"/>
      <c r="P3413"/>
      <c r="Q3413" s="44"/>
      <c r="R3413" s="1"/>
      <c r="S3413"/>
      <c r="T3413"/>
    </row>
    <row r="3414" spans="1:20" ht="14.4" x14ac:dyDescent="0.3">
      <c r="A3414"/>
      <c r="B3414" s="1"/>
      <c r="C3414"/>
      <c r="D3414"/>
      <c r="E3414"/>
      <c r="F3414"/>
      <c r="G3414" s="45"/>
      <c r="H3414" s="196"/>
      <c r="I3414" s="196"/>
      <c r="J3414" s="196"/>
      <c r="K3414" s="196"/>
      <c r="L3414"/>
      <c r="M3414" s="44"/>
      <c r="N3414" s="1"/>
      <c r="O3414"/>
      <c r="P3414"/>
      <c r="Q3414" s="44"/>
      <c r="R3414" s="1"/>
      <c r="S3414"/>
      <c r="T3414"/>
    </row>
    <row r="3415" spans="1:20" ht="14.4" x14ac:dyDescent="0.3">
      <c r="A3415"/>
      <c r="B3415" s="1"/>
      <c r="C3415"/>
      <c r="D3415"/>
      <c r="E3415"/>
      <c r="F3415"/>
      <c r="G3415" s="45"/>
      <c r="H3415" s="196"/>
      <c r="I3415" s="196"/>
      <c r="J3415" s="196"/>
      <c r="K3415" s="196"/>
      <c r="L3415"/>
      <c r="M3415" s="44"/>
      <c r="N3415" s="1"/>
      <c r="O3415"/>
      <c r="P3415"/>
      <c r="Q3415" s="44"/>
      <c r="R3415" s="1"/>
      <c r="S3415"/>
      <c r="T3415"/>
    </row>
    <row r="3416" spans="1:20" ht="14.4" x14ac:dyDescent="0.3">
      <c r="A3416"/>
      <c r="B3416" s="1"/>
      <c r="C3416"/>
      <c r="D3416"/>
      <c r="E3416"/>
      <c r="F3416"/>
      <c r="G3416" s="45"/>
      <c r="H3416" s="196"/>
      <c r="I3416" s="196"/>
      <c r="J3416" s="196"/>
      <c r="K3416" s="196"/>
      <c r="L3416"/>
      <c r="M3416" s="44"/>
      <c r="N3416" s="1"/>
      <c r="O3416"/>
      <c r="P3416"/>
      <c r="Q3416" s="44"/>
      <c r="R3416" s="1"/>
      <c r="S3416"/>
      <c r="T3416"/>
    </row>
    <row r="3417" spans="1:20" ht="14.4" x14ac:dyDescent="0.3">
      <c r="A3417"/>
      <c r="B3417" s="1"/>
      <c r="C3417"/>
      <c r="D3417"/>
      <c r="E3417"/>
      <c r="F3417"/>
      <c r="G3417" s="45"/>
      <c r="H3417" s="196"/>
      <c r="I3417" s="196"/>
      <c r="J3417" s="196"/>
      <c r="K3417" s="196"/>
      <c r="L3417"/>
      <c r="M3417" s="44"/>
      <c r="N3417" s="1"/>
      <c r="O3417"/>
      <c r="P3417"/>
      <c r="Q3417" s="44"/>
      <c r="R3417" s="1"/>
      <c r="S3417"/>
      <c r="T3417"/>
    </row>
    <row r="3418" spans="1:20" ht="14.4" x14ac:dyDescent="0.3">
      <c r="A3418"/>
      <c r="B3418" s="1"/>
      <c r="C3418"/>
      <c r="D3418"/>
      <c r="E3418"/>
      <c r="F3418"/>
      <c r="G3418" s="45"/>
      <c r="H3418" s="196"/>
      <c r="I3418" s="196"/>
      <c r="J3418" s="196"/>
      <c r="K3418" s="196"/>
      <c r="L3418"/>
      <c r="M3418" s="44"/>
      <c r="N3418" s="1"/>
      <c r="O3418"/>
      <c r="P3418"/>
      <c r="Q3418" s="44"/>
      <c r="R3418" s="1"/>
      <c r="S3418"/>
      <c r="T3418"/>
    </row>
    <row r="3419" spans="1:20" ht="14.4" x14ac:dyDescent="0.3">
      <c r="A3419"/>
      <c r="B3419" s="1"/>
      <c r="C3419"/>
      <c r="D3419"/>
      <c r="E3419"/>
      <c r="F3419"/>
      <c r="G3419" s="45"/>
      <c r="H3419" s="196"/>
      <c r="I3419" s="196"/>
      <c r="J3419" s="196"/>
      <c r="K3419" s="196"/>
      <c r="L3419"/>
      <c r="M3419" s="44"/>
      <c r="N3419" s="1"/>
      <c r="O3419"/>
      <c r="P3419"/>
      <c r="Q3419" s="44"/>
      <c r="R3419" s="1"/>
      <c r="S3419"/>
      <c r="T3419"/>
    </row>
    <row r="3420" spans="1:20" ht="14.4" x14ac:dyDescent="0.3">
      <c r="A3420"/>
      <c r="B3420" s="1"/>
      <c r="C3420"/>
      <c r="D3420"/>
      <c r="E3420"/>
      <c r="F3420"/>
      <c r="G3420" s="45"/>
      <c r="H3420" s="196"/>
      <c r="I3420" s="196"/>
      <c r="J3420" s="196"/>
      <c r="K3420" s="196"/>
      <c r="L3420"/>
      <c r="M3420" s="44"/>
      <c r="N3420" s="1"/>
      <c r="O3420"/>
      <c r="P3420"/>
      <c r="Q3420" s="44"/>
      <c r="R3420" s="1"/>
      <c r="S3420"/>
      <c r="T3420"/>
    </row>
    <row r="3421" spans="1:20" ht="14.4" x14ac:dyDescent="0.3">
      <c r="A3421"/>
      <c r="B3421" s="1"/>
      <c r="C3421"/>
      <c r="D3421"/>
      <c r="E3421"/>
      <c r="F3421"/>
      <c r="G3421" s="45"/>
      <c r="H3421" s="196"/>
      <c r="I3421" s="196"/>
      <c r="J3421" s="196"/>
      <c r="K3421" s="196"/>
      <c r="L3421"/>
      <c r="M3421" s="44"/>
      <c r="N3421" s="1"/>
      <c r="O3421"/>
      <c r="P3421"/>
      <c r="Q3421" s="44"/>
      <c r="R3421" s="1"/>
      <c r="S3421"/>
      <c r="T3421"/>
    </row>
    <row r="3422" spans="1:20" ht="14.4" x14ac:dyDescent="0.3">
      <c r="A3422"/>
      <c r="B3422" s="1"/>
      <c r="C3422"/>
      <c r="D3422"/>
      <c r="E3422"/>
      <c r="F3422"/>
      <c r="G3422" s="45"/>
      <c r="H3422" s="196"/>
      <c r="I3422" s="196"/>
      <c r="J3422" s="196"/>
      <c r="K3422" s="196"/>
      <c r="L3422"/>
      <c r="M3422" s="44"/>
      <c r="N3422" s="1"/>
      <c r="O3422"/>
      <c r="P3422"/>
      <c r="Q3422" s="44"/>
      <c r="R3422" s="1"/>
      <c r="S3422"/>
      <c r="T3422"/>
    </row>
    <row r="3423" spans="1:20" ht="14.4" x14ac:dyDescent="0.3">
      <c r="A3423"/>
      <c r="B3423" s="1"/>
      <c r="C3423"/>
      <c r="D3423"/>
      <c r="E3423"/>
      <c r="F3423"/>
      <c r="G3423" s="45"/>
      <c r="H3423" s="196"/>
      <c r="I3423" s="196"/>
      <c r="J3423" s="196"/>
      <c r="K3423" s="196"/>
      <c r="L3423"/>
      <c r="M3423" s="44"/>
      <c r="N3423" s="1"/>
      <c r="O3423"/>
      <c r="P3423"/>
      <c r="Q3423" s="44"/>
      <c r="R3423" s="1"/>
      <c r="S3423"/>
      <c r="T3423"/>
    </row>
    <row r="3424" spans="1:20" ht="14.4" x14ac:dyDescent="0.3">
      <c r="A3424"/>
      <c r="B3424" s="1"/>
      <c r="C3424"/>
      <c r="D3424"/>
      <c r="E3424"/>
      <c r="F3424"/>
      <c r="G3424" s="45"/>
      <c r="H3424" s="196"/>
      <c r="I3424" s="196"/>
      <c r="J3424" s="196"/>
      <c r="K3424" s="196"/>
      <c r="L3424"/>
      <c r="M3424" s="44"/>
      <c r="N3424" s="1"/>
      <c r="O3424"/>
      <c r="P3424"/>
      <c r="Q3424" s="44"/>
      <c r="R3424" s="1"/>
      <c r="S3424"/>
      <c r="T3424"/>
    </row>
    <row r="3425" spans="1:20" ht="14.4" x14ac:dyDescent="0.3">
      <c r="A3425"/>
      <c r="B3425" s="1"/>
      <c r="C3425"/>
      <c r="D3425"/>
      <c r="E3425"/>
      <c r="F3425"/>
      <c r="G3425" s="45"/>
      <c r="H3425" s="196"/>
      <c r="I3425" s="196"/>
      <c r="J3425" s="196"/>
      <c r="K3425" s="196"/>
      <c r="L3425"/>
      <c r="M3425" s="44"/>
      <c r="N3425" s="1"/>
      <c r="O3425"/>
      <c r="P3425"/>
      <c r="Q3425" s="44"/>
      <c r="R3425" s="1"/>
      <c r="S3425"/>
      <c r="T3425"/>
    </row>
    <row r="3426" spans="1:20" ht="14.4" x14ac:dyDescent="0.3">
      <c r="A3426"/>
      <c r="B3426" s="1"/>
      <c r="C3426"/>
      <c r="D3426"/>
      <c r="E3426"/>
      <c r="F3426"/>
      <c r="G3426" s="45"/>
      <c r="H3426" s="196"/>
      <c r="I3426" s="196"/>
      <c r="J3426" s="196"/>
      <c r="K3426" s="196"/>
      <c r="L3426"/>
      <c r="M3426" s="44"/>
      <c r="N3426" s="1"/>
      <c r="O3426"/>
      <c r="P3426"/>
      <c r="Q3426" s="44"/>
      <c r="R3426" s="1"/>
      <c r="S3426"/>
      <c r="T3426"/>
    </row>
    <row r="3427" spans="1:20" ht="14.4" x14ac:dyDescent="0.3">
      <c r="A3427"/>
      <c r="B3427" s="1"/>
      <c r="C3427"/>
      <c r="D3427"/>
      <c r="E3427"/>
      <c r="F3427"/>
      <c r="G3427" s="45"/>
      <c r="H3427" s="196"/>
      <c r="I3427" s="196"/>
      <c r="J3427" s="196"/>
      <c r="K3427" s="196"/>
      <c r="L3427"/>
      <c r="M3427" s="44"/>
      <c r="N3427" s="1"/>
      <c r="O3427"/>
      <c r="P3427"/>
      <c r="Q3427" s="44"/>
      <c r="R3427" s="1"/>
      <c r="S3427"/>
      <c r="T3427"/>
    </row>
    <row r="3428" spans="1:20" ht="14.4" x14ac:dyDescent="0.3">
      <c r="A3428"/>
      <c r="B3428" s="1"/>
      <c r="C3428"/>
      <c r="D3428"/>
      <c r="E3428"/>
      <c r="F3428"/>
      <c r="G3428" s="45"/>
      <c r="H3428" s="196"/>
      <c r="I3428" s="196"/>
      <c r="J3428" s="196"/>
      <c r="K3428" s="196"/>
      <c r="L3428"/>
      <c r="M3428" s="44"/>
      <c r="N3428" s="1"/>
      <c r="O3428"/>
      <c r="P3428"/>
      <c r="Q3428" s="44"/>
      <c r="R3428" s="1"/>
      <c r="S3428"/>
      <c r="T3428"/>
    </row>
    <row r="3429" spans="1:20" ht="14.4" x14ac:dyDescent="0.3">
      <c r="A3429"/>
      <c r="B3429" s="1"/>
      <c r="C3429"/>
      <c r="D3429"/>
      <c r="E3429"/>
      <c r="F3429"/>
      <c r="G3429" s="45"/>
      <c r="H3429" s="196"/>
      <c r="I3429" s="196"/>
      <c r="J3429" s="196"/>
      <c r="K3429" s="196"/>
      <c r="L3429"/>
      <c r="M3429" s="44"/>
      <c r="N3429" s="1"/>
      <c r="O3429"/>
      <c r="P3429"/>
      <c r="Q3429" s="44"/>
      <c r="R3429" s="1"/>
      <c r="S3429"/>
      <c r="T3429"/>
    </row>
    <row r="3430" spans="1:20" ht="14.4" x14ac:dyDescent="0.3">
      <c r="A3430"/>
      <c r="B3430" s="1"/>
      <c r="C3430"/>
      <c r="D3430"/>
      <c r="E3430"/>
      <c r="F3430"/>
      <c r="G3430" s="45"/>
      <c r="H3430" s="196"/>
      <c r="I3430" s="196"/>
      <c r="J3430" s="196"/>
      <c r="K3430" s="196"/>
      <c r="L3430"/>
      <c r="M3430" s="44"/>
      <c r="N3430" s="1"/>
      <c r="O3430"/>
      <c r="P3430"/>
      <c r="Q3430" s="44"/>
      <c r="R3430" s="1"/>
      <c r="S3430"/>
      <c r="T3430"/>
    </row>
    <row r="3431" spans="1:20" ht="14.4" x14ac:dyDescent="0.3">
      <c r="A3431"/>
      <c r="B3431" s="1"/>
      <c r="C3431"/>
      <c r="D3431"/>
      <c r="E3431"/>
      <c r="F3431"/>
      <c r="G3431" s="45"/>
      <c r="H3431" s="196"/>
      <c r="I3431" s="196"/>
      <c r="J3431" s="196"/>
      <c r="K3431" s="196"/>
      <c r="L3431"/>
      <c r="M3431" s="44"/>
      <c r="N3431" s="1"/>
      <c r="O3431"/>
      <c r="P3431"/>
      <c r="Q3431" s="44"/>
      <c r="R3431" s="1"/>
      <c r="S3431"/>
      <c r="T3431"/>
    </row>
    <row r="3432" spans="1:20" ht="14.4" x14ac:dyDescent="0.3">
      <c r="A3432"/>
      <c r="B3432" s="1"/>
      <c r="C3432"/>
      <c r="D3432"/>
      <c r="E3432"/>
      <c r="F3432"/>
      <c r="G3432" s="45"/>
      <c r="H3432" s="196"/>
      <c r="I3432" s="196"/>
      <c r="J3432" s="196"/>
      <c r="K3432" s="196"/>
      <c r="L3432"/>
      <c r="M3432" s="44"/>
      <c r="N3432" s="1"/>
      <c r="O3432"/>
      <c r="P3432"/>
      <c r="Q3432" s="44"/>
      <c r="R3432" s="1"/>
      <c r="S3432"/>
      <c r="T3432"/>
    </row>
    <row r="3433" spans="1:20" ht="14.4" x14ac:dyDescent="0.3">
      <c r="A3433"/>
      <c r="B3433" s="1"/>
      <c r="C3433"/>
      <c r="D3433"/>
      <c r="E3433"/>
      <c r="F3433"/>
      <c r="G3433" s="45"/>
      <c r="H3433" s="196"/>
      <c r="I3433" s="196"/>
      <c r="J3433" s="196"/>
      <c r="K3433" s="196"/>
      <c r="L3433"/>
      <c r="M3433" s="44"/>
      <c r="N3433" s="1"/>
      <c r="O3433"/>
      <c r="P3433"/>
      <c r="Q3433" s="44"/>
      <c r="R3433" s="1"/>
      <c r="S3433"/>
      <c r="T3433"/>
    </row>
    <row r="3434" spans="1:20" ht="14.4" x14ac:dyDescent="0.3">
      <c r="A3434"/>
      <c r="B3434" s="1"/>
      <c r="C3434"/>
      <c r="D3434"/>
      <c r="E3434"/>
      <c r="F3434"/>
      <c r="G3434" s="45"/>
      <c r="H3434" s="196"/>
      <c r="I3434" s="196"/>
      <c r="J3434" s="196"/>
      <c r="K3434" s="196"/>
      <c r="L3434"/>
      <c r="M3434" s="44"/>
      <c r="N3434" s="1"/>
      <c r="O3434"/>
      <c r="P3434"/>
      <c r="Q3434" s="44"/>
      <c r="R3434" s="1"/>
      <c r="S3434"/>
      <c r="T3434"/>
    </row>
    <row r="3435" spans="1:20" ht="14.4" x14ac:dyDescent="0.3">
      <c r="A3435"/>
      <c r="B3435" s="1"/>
      <c r="C3435"/>
      <c r="D3435"/>
      <c r="E3435"/>
      <c r="F3435"/>
      <c r="G3435" s="45"/>
      <c r="H3435" s="196"/>
      <c r="I3435" s="196"/>
      <c r="J3435" s="196"/>
      <c r="K3435" s="196"/>
      <c r="L3435"/>
      <c r="M3435" s="44"/>
      <c r="N3435" s="1"/>
      <c r="O3435"/>
      <c r="P3435"/>
      <c r="Q3435" s="44"/>
      <c r="R3435" s="1"/>
      <c r="S3435"/>
      <c r="T3435"/>
    </row>
    <row r="3436" spans="1:20" ht="14.4" x14ac:dyDescent="0.3">
      <c r="A3436"/>
      <c r="B3436" s="1"/>
      <c r="C3436"/>
      <c r="D3436"/>
      <c r="E3436"/>
      <c r="F3436"/>
      <c r="G3436" s="45"/>
      <c r="H3436" s="196"/>
      <c r="I3436" s="196"/>
      <c r="J3436" s="196"/>
      <c r="K3436" s="196"/>
      <c r="L3436"/>
      <c r="M3436" s="44"/>
      <c r="N3436" s="1"/>
      <c r="O3436"/>
      <c r="P3436"/>
      <c r="Q3436" s="44"/>
      <c r="R3436" s="1"/>
      <c r="S3436"/>
      <c r="T3436"/>
    </row>
    <row r="3437" spans="1:20" ht="14.4" x14ac:dyDescent="0.3">
      <c r="A3437"/>
      <c r="B3437" s="1"/>
      <c r="C3437"/>
      <c r="D3437"/>
      <c r="E3437"/>
      <c r="F3437"/>
      <c r="G3437" s="45"/>
      <c r="H3437" s="196"/>
      <c r="I3437" s="196"/>
      <c r="J3437" s="196"/>
      <c r="K3437" s="196"/>
      <c r="L3437"/>
      <c r="M3437" s="44"/>
      <c r="N3437" s="1"/>
      <c r="O3437"/>
      <c r="P3437"/>
      <c r="Q3437" s="44"/>
      <c r="R3437" s="1"/>
      <c r="S3437"/>
      <c r="T3437"/>
    </row>
    <row r="3438" spans="1:20" ht="14.4" x14ac:dyDescent="0.3">
      <c r="A3438"/>
      <c r="B3438" s="1"/>
      <c r="C3438"/>
      <c r="D3438"/>
      <c r="E3438"/>
      <c r="F3438"/>
      <c r="G3438" s="45"/>
      <c r="H3438" s="196"/>
      <c r="I3438" s="196"/>
      <c r="J3438" s="196"/>
      <c r="K3438" s="196"/>
      <c r="L3438"/>
      <c r="M3438" s="44"/>
      <c r="N3438" s="1"/>
      <c r="O3438"/>
      <c r="P3438"/>
      <c r="Q3438" s="44"/>
      <c r="R3438" s="1"/>
      <c r="S3438"/>
      <c r="T3438"/>
    </row>
    <row r="3439" spans="1:20" ht="14.4" x14ac:dyDescent="0.3">
      <c r="A3439"/>
      <c r="B3439" s="1"/>
      <c r="C3439"/>
      <c r="D3439"/>
      <c r="E3439"/>
      <c r="F3439"/>
      <c r="G3439" s="45"/>
      <c r="H3439" s="196"/>
      <c r="I3439" s="196"/>
      <c r="J3439" s="196"/>
      <c r="K3439" s="196"/>
      <c r="L3439"/>
      <c r="M3439" s="44"/>
      <c r="N3439" s="1"/>
      <c r="O3439"/>
      <c r="P3439"/>
      <c r="Q3439" s="44"/>
      <c r="R3439" s="1"/>
      <c r="S3439"/>
      <c r="T3439"/>
    </row>
    <row r="3440" spans="1:20" ht="14.4" x14ac:dyDescent="0.3">
      <c r="A3440"/>
      <c r="B3440" s="1"/>
      <c r="C3440"/>
      <c r="D3440"/>
      <c r="E3440"/>
      <c r="F3440"/>
      <c r="G3440" s="45"/>
      <c r="H3440" s="196"/>
      <c r="I3440" s="196"/>
      <c r="J3440" s="196"/>
      <c r="K3440" s="196"/>
      <c r="L3440"/>
      <c r="M3440" s="44"/>
      <c r="N3440" s="1"/>
      <c r="O3440"/>
      <c r="P3440"/>
      <c r="Q3440" s="44"/>
      <c r="R3440" s="1"/>
      <c r="S3440"/>
      <c r="T3440"/>
    </row>
    <row r="3441" spans="1:20" ht="14.4" x14ac:dyDescent="0.3">
      <c r="A3441"/>
      <c r="B3441" s="1"/>
      <c r="C3441"/>
      <c r="D3441"/>
      <c r="E3441"/>
      <c r="F3441"/>
      <c r="G3441" s="45"/>
      <c r="H3441" s="196"/>
      <c r="I3441" s="196"/>
      <c r="J3441" s="196"/>
      <c r="K3441" s="196"/>
      <c r="L3441"/>
      <c r="M3441" s="44"/>
      <c r="N3441" s="1"/>
      <c r="O3441"/>
      <c r="P3441"/>
      <c r="Q3441" s="44"/>
      <c r="R3441" s="1"/>
      <c r="S3441"/>
      <c r="T3441"/>
    </row>
    <row r="3442" spans="1:20" ht="14.4" x14ac:dyDescent="0.3">
      <c r="A3442"/>
      <c r="B3442" s="1"/>
      <c r="C3442"/>
      <c r="D3442"/>
      <c r="E3442"/>
      <c r="F3442"/>
      <c r="G3442" s="45"/>
      <c r="H3442" s="196"/>
      <c r="I3442" s="196"/>
      <c r="J3442" s="196"/>
      <c r="K3442" s="196"/>
      <c r="L3442"/>
      <c r="M3442" s="44"/>
      <c r="N3442" s="1"/>
      <c r="O3442"/>
      <c r="P3442"/>
      <c r="Q3442" s="44"/>
      <c r="R3442" s="1"/>
      <c r="S3442"/>
      <c r="T3442"/>
    </row>
    <row r="3443" spans="1:20" ht="14.4" x14ac:dyDescent="0.3">
      <c r="A3443"/>
      <c r="B3443" s="1"/>
      <c r="C3443"/>
      <c r="D3443"/>
      <c r="E3443"/>
      <c r="F3443"/>
      <c r="G3443" s="45"/>
      <c r="H3443" s="196"/>
      <c r="I3443" s="196"/>
      <c r="J3443" s="196"/>
      <c r="K3443" s="196"/>
      <c r="L3443"/>
      <c r="M3443" s="44"/>
      <c r="N3443" s="1"/>
      <c r="O3443"/>
      <c r="P3443"/>
      <c r="Q3443" s="44"/>
      <c r="R3443" s="1"/>
      <c r="S3443"/>
      <c r="T3443"/>
    </row>
    <row r="3444" spans="1:20" ht="14.4" x14ac:dyDescent="0.3">
      <c r="A3444"/>
      <c r="B3444" s="1"/>
      <c r="C3444"/>
      <c r="D3444"/>
      <c r="E3444"/>
      <c r="F3444"/>
      <c r="G3444" s="45"/>
      <c r="H3444" s="196"/>
      <c r="I3444" s="196"/>
      <c r="J3444" s="196"/>
      <c r="K3444" s="196"/>
      <c r="L3444"/>
      <c r="M3444" s="44"/>
      <c r="N3444" s="1"/>
      <c r="O3444"/>
      <c r="P3444"/>
      <c r="Q3444" s="44"/>
      <c r="R3444" s="1"/>
      <c r="S3444"/>
      <c r="T3444"/>
    </row>
    <row r="3445" spans="1:20" ht="14.4" x14ac:dyDescent="0.3">
      <c r="A3445"/>
      <c r="B3445" s="1"/>
      <c r="C3445"/>
      <c r="D3445"/>
      <c r="E3445"/>
      <c r="F3445"/>
      <c r="G3445" s="45"/>
      <c r="H3445" s="196"/>
      <c r="I3445" s="196"/>
      <c r="J3445" s="196"/>
      <c r="K3445" s="196"/>
      <c r="L3445"/>
      <c r="M3445" s="44"/>
      <c r="N3445" s="1"/>
      <c r="O3445"/>
      <c r="P3445"/>
      <c r="Q3445" s="44"/>
      <c r="R3445" s="1"/>
      <c r="S3445"/>
      <c r="T3445"/>
    </row>
    <row r="3446" spans="1:20" ht="14.4" x14ac:dyDescent="0.3">
      <c r="A3446"/>
      <c r="B3446" s="1"/>
      <c r="C3446"/>
      <c r="D3446"/>
      <c r="E3446"/>
      <c r="F3446"/>
      <c r="G3446" s="45"/>
      <c r="H3446" s="196"/>
      <c r="I3446" s="196"/>
      <c r="J3446" s="196"/>
      <c r="K3446" s="196"/>
      <c r="L3446"/>
      <c r="M3446" s="44"/>
      <c r="N3446" s="1"/>
      <c r="O3446"/>
      <c r="P3446"/>
      <c r="Q3446" s="44"/>
      <c r="R3446" s="1"/>
      <c r="S3446"/>
      <c r="T3446"/>
    </row>
    <row r="3447" spans="1:20" ht="14.4" x14ac:dyDescent="0.3">
      <c r="A3447"/>
      <c r="B3447" s="1"/>
      <c r="C3447"/>
      <c r="D3447"/>
      <c r="E3447"/>
      <c r="F3447"/>
      <c r="G3447" s="45"/>
      <c r="H3447" s="196"/>
      <c r="I3447" s="196"/>
      <c r="J3447" s="196"/>
      <c r="K3447" s="196"/>
      <c r="L3447"/>
      <c r="M3447" s="44"/>
      <c r="N3447" s="1"/>
      <c r="O3447"/>
      <c r="P3447"/>
      <c r="Q3447" s="44"/>
      <c r="R3447" s="1"/>
      <c r="S3447"/>
      <c r="T3447"/>
    </row>
    <row r="3448" spans="1:20" ht="14.4" x14ac:dyDescent="0.3">
      <c r="A3448"/>
      <c r="B3448" s="1"/>
      <c r="C3448"/>
      <c r="D3448"/>
      <c r="E3448"/>
      <c r="F3448"/>
      <c r="G3448" s="45"/>
      <c r="H3448" s="196"/>
      <c r="I3448" s="196"/>
      <c r="J3448" s="196"/>
      <c r="K3448" s="196"/>
      <c r="L3448"/>
      <c r="M3448" s="44"/>
      <c r="N3448" s="1"/>
      <c r="O3448"/>
      <c r="P3448"/>
      <c r="Q3448" s="44"/>
      <c r="R3448" s="1"/>
      <c r="S3448"/>
      <c r="T3448"/>
    </row>
    <row r="3449" spans="1:20" ht="14.4" x14ac:dyDescent="0.3">
      <c r="A3449"/>
      <c r="B3449" s="1"/>
      <c r="C3449"/>
      <c r="D3449"/>
      <c r="E3449"/>
      <c r="F3449"/>
      <c r="G3449" s="45"/>
      <c r="H3449" s="196"/>
      <c r="I3449" s="196"/>
      <c r="J3449" s="196"/>
      <c r="K3449" s="196"/>
      <c r="L3449"/>
      <c r="M3449" s="44"/>
      <c r="N3449" s="1"/>
      <c r="O3449"/>
      <c r="P3449"/>
      <c r="Q3449" s="44"/>
      <c r="R3449" s="1"/>
      <c r="S3449"/>
      <c r="T3449"/>
    </row>
    <row r="3450" spans="1:20" ht="14.4" x14ac:dyDescent="0.3">
      <c r="A3450"/>
      <c r="B3450" s="1"/>
      <c r="C3450"/>
      <c r="D3450"/>
      <c r="E3450"/>
      <c r="F3450"/>
      <c r="G3450" s="45"/>
      <c r="H3450" s="196"/>
      <c r="I3450" s="196"/>
      <c r="J3450" s="196"/>
      <c r="K3450" s="196"/>
      <c r="L3450"/>
      <c r="M3450" s="44"/>
      <c r="N3450" s="1"/>
      <c r="O3450"/>
      <c r="P3450"/>
      <c r="Q3450" s="44"/>
      <c r="R3450" s="1"/>
      <c r="S3450"/>
      <c r="T3450"/>
    </row>
    <row r="3451" spans="1:20" ht="14.4" x14ac:dyDescent="0.3">
      <c r="A3451"/>
      <c r="B3451" s="1"/>
      <c r="C3451"/>
      <c r="D3451"/>
      <c r="E3451"/>
      <c r="F3451"/>
      <c r="G3451" s="45"/>
      <c r="H3451" s="196"/>
      <c r="I3451" s="196"/>
      <c r="J3451" s="196"/>
      <c r="K3451" s="196"/>
      <c r="L3451"/>
      <c r="M3451" s="44"/>
      <c r="N3451" s="1"/>
      <c r="O3451"/>
      <c r="P3451"/>
      <c r="Q3451" s="44"/>
      <c r="R3451" s="1"/>
      <c r="S3451"/>
      <c r="T3451"/>
    </row>
    <row r="3452" spans="1:20" ht="14.4" x14ac:dyDescent="0.3">
      <c r="A3452"/>
      <c r="B3452" s="1"/>
      <c r="C3452"/>
      <c r="D3452"/>
      <c r="E3452"/>
      <c r="F3452"/>
      <c r="G3452" s="45"/>
      <c r="H3452" s="196"/>
      <c r="I3452" s="196"/>
      <c r="J3452" s="196"/>
      <c r="K3452" s="196"/>
      <c r="L3452"/>
      <c r="M3452" s="44"/>
      <c r="N3452" s="1"/>
      <c r="O3452"/>
      <c r="P3452"/>
      <c r="Q3452" s="44"/>
      <c r="R3452" s="1"/>
      <c r="S3452"/>
      <c r="T3452"/>
    </row>
    <row r="3453" spans="1:20" ht="14.4" x14ac:dyDescent="0.3">
      <c r="A3453"/>
      <c r="B3453" s="1"/>
      <c r="C3453"/>
      <c r="D3453"/>
      <c r="E3453"/>
      <c r="F3453"/>
      <c r="G3453" s="45"/>
      <c r="H3453" s="196"/>
      <c r="I3453" s="196"/>
      <c r="J3453" s="196"/>
      <c r="K3453" s="196"/>
      <c r="L3453"/>
      <c r="M3453" s="44"/>
      <c r="N3453" s="1"/>
      <c r="O3453"/>
      <c r="P3453"/>
      <c r="Q3453" s="44"/>
      <c r="R3453" s="1"/>
      <c r="S3453"/>
      <c r="T3453"/>
    </row>
    <row r="3454" spans="1:20" ht="14.4" x14ac:dyDescent="0.3">
      <c r="A3454"/>
      <c r="B3454" s="1"/>
      <c r="C3454"/>
      <c r="D3454"/>
      <c r="E3454"/>
      <c r="F3454"/>
      <c r="G3454" s="45"/>
      <c r="H3454" s="196"/>
      <c r="I3454" s="196"/>
      <c r="J3454" s="196"/>
      <c r="K3454" s="196"/>
      <c r="L3454"/>
      <c r="M3454" s="44"/>
      <c r="N3454" s="1"/>
      <c r="O3454"/>
      <c r="P3454"/>
      <c r="Q3454" s="44"/>
      <c r="R3454" s="1"/>
      <c r="S3454"/>
      <c r="T3454"/>
    </row>
    <row r="3455" spans="1:20" ht="14.4" x14ac:dyDescent="0.3">
      <c r="A3455"/>
      <c r="B3455" s="1"/>
      <c r="C3455"/>
      <c r="D3455"/>
      <c r="E3455"/>
      <c r="F3455"/>
      <c r="G3455" s="45"/>
      <c r="H3455" s="196"/>
      <c r="I3455" s="196"/>
      <c r="J3455" s="196"/>
      <c r="K3455" s="196"/>
      <c r="L3455"/>
      <c r="M3455" s="44"/>
      <c r="N3455" s="1"/>
      <c r="O3455"/>
      <c r="P3455"/>
      <c r="Q3455" s="44"/>
      <c r="R3455" s="1"/>
      <c r="S3455"/>
      <c r="T3455"/>
    </row>
    <row r="3456" spans="1:20" ht="14.4" x14ac:dyDescent="0.3">
      <c r="A3456"/>
      <c r="B3456" s="1"/>
      <c r="C3456"/>
      <c r="D3456"/>
      <c r="E3456"/>
      <c r="F3456"/>
      <c r="G3456" s="45"/>
      <c r="H3456" s="196"/>
      <c r="I3456" s="196"/>
      <c r="J3456" s="196"/>
      <c r="K3456" s="196"/>
      <c r="L3456"/>
      <c r="M3456" s="44"/>
      <c r="N3456" s="1"/>
      <c r="O3456"/>
      <c r="P3456"/>
      <c r="Q3456" s="44"/>
      <c r="R3456" s="1"/>
      <c r="S3456"/>
      <c r="T3456"/>
    </row>
    <row r="3457" spans="1:20" ht="14.4" x14ac:dyDescent="0.3">
      <c r="A3457"/>
      <c r="B3457" s="1"/>
      <c r="C3457"/>
      <c r="D3457"/>
      <c r="E3457"/>
      <c r="F3457"/>
      <c r="G3457" s="45"/>
      <c r="H3457" s="196"/>
      <c r="I3457" s="196"/>
      <c r="J3457" s="196"/>
      <c r="K3457" s="196"/>
      <c r="L3457"/>
      <c r="M3457" s="44"/>
      <c r="N3457" s="1"/>
      <c r="O3457"/>
      <c r="P3457"/>
      <c r="Q3457" s="44"/>
      <c r="R3457" s="1"/>
      <c r="S3457"/>
      <c r="T3457"/>
    </row>
    <row r="3458" spans="1:20" ht="14.4" x14ac:dyDescent="0.3">
      <c r="A3458"/>
      <c r="B3458" s="1"/>
      <c r="C3458"/>
      <c r="D3458"/>
      <c r="E3458"/>
      <c r="F3458"/>
      <c r="G3458" s="45"/>
      <c r="H3458" s="196"/>
      <c r="I3458" s="196"/>
      <c r="J3458" s="196"/>
      <c r="K3458" s="196"/>
      <c r="L3458"/>
      <c r="M3458" s="44"/>
      <c r="N3458" s="1"/>
      <c r="O3458"/>
      <c r="P3458"/>
      <c r="Q3458" s="44"/>
      <c r="R3458" s="1"/>
      <c r="S3458"/>
      <c r="T3458"/>
    </row>
    <row r="3459" spans="1:20" ht="14.4" x14ac:dyDescent="0.3">
      <c r="A3459"/>
      <c r="B3459" s="1"/>
      <c r="C3459"/>
      <c r="D3459"/>
      <c r="E3459"/>
      <c r="F3459"/>
      <c r="G3459" s="45"/>
      <c r="H3459" s="196"/>
      <c r="I3459" s="196"/>
      <c r="J3459" s="196"/>
      <c r="K3459" s="196"/>
      <c r="L3459"/>
      <c r="M3459" s="44"/>
      <c r="N3459" s="1"/>
      <c r="O3459"/>
      <c r="P3459"/>
      <c r="Q3459" s="44"/>
      <c r="R3459" s="1"/>
      <c r="S3459"/>
      <c r="T3459"/>
    </row>
    <row r="3460" spans="1:20" ht="14.4" x14ac:dyDescent="0.3">
      <c r="A3460"/>
      <c r="B3460" s="1"/>
      <c r="C3460"/>
      <c r="D3460"/>
      <c r="E3460"/>
      <c r="F3460"/>
      <c r="G3460" s="45"/>
      <c r="H3460" s="196"/>
      <c r="I3460" s="196"/>
      <c r="J3460" s="196"/>
      <c r="K3460" s="196"/>
      <c r="L3460"/>
      <c r="M3460" s="44"/>
      <c r="N3460" s="1"/>
      <c r="O3460"/>
      <c r="P3460"/>
      <c r="Q3460" s="44"/>
      <c r="R3460" s="1"/>
      <c r="S3460"/>
      <c r="T3460"/>
    </row>
    <row r="3461" spans="1:20" ht="14.4" x14ac:dyDescent="0.3">
      <c r="A3461"/>
      <c r="B3461" s="1"/>
      <c r="C3461"/>
      <c r="D3461"/>
      <c r="E3461"/>
      <c r="F3461"/>
      <c r="G3461" s="45"/>
      <c r="H3461" s="196"/>
      <c r="I3461" s="196"/>
      <c r="J3461" s="196"/>
      <c r="K3461" s="196"/>
      <c r="L3461"/>
      <c r="M3461" s="44"/>
      <c r="N3461" s="1"/>
      <c r="O3461"/>
      <c r="P3461"/>
      <c r="Q3461" s="44"/>
      <c r="R3461" s="1"/>
      <c r="S3461"/>
      <c r="T3461"/>
    </row>
    <row r="3462" spans="1:20" ht="14.4" x14ac:dyDescent="0.3">
      <c r="A3462"/>
      <c r="B3462" s="1"/>
      <c r="C3462"/>
      <c r="D3462"/>
      <c r="E3462"/>
      <c r="F3462"/>
      <c r="G3462" s="45"/>
      <c r="H3462" s="196"/>
      <c r="I3462" s="196"/>
      <c r="J3462" s="196"/>
      <c r="K3462" s="196"/>
      <c r="L3462"/>
      <c r="M3462" s="44"/>
      <c r="N3462" s="1"/>
      <c r="O3462"/>
      <c r="P3462"/>
      <c r="Q3462" s="44"/>
      <c r="R3462" s="1"/>
      <c r="S3462"/>
      <c r="T3462"/>
    </row>
    <row r="3463" spans="1:20" ht="14.4" x14ac:dyDescent="0.3">
      <c r="A3463"/>
      <c r="B3463" s="1"/>
      <c r="C3463"/>
      <c r="D3463"/>
      <c r="E3463"/>
      <c r="F3463"/>
      <c r="G3463" s="45"/>
      <c r="H3463" s="196"/>
      <c r="I3463" s="196"/>
      <c r="J3463" s="196"/>
      <c r="K3463" s="196"/>
      <c r="L3463"/>
      <c r="M3463" s="44"/>
      <c r="N3463" s="1"/>
      <c r="O3463"/>
      <c r="P3463"/>
      <c r="Q3463" s="44"/>
      <c r="R3463" s="1"/>
      <c r="S3463"/>
      <c r="T3463"/>
    </row>
    <row r="3464" spans="1:20" ht="14.4" x14ac:dyDescent="0.3">
      <c r="A3464"/>
      <c r="B3464" s="1"/>
      <c r="C3464"/>
      <c r="D3464"/>
      <c r="E3464"/>
      <c r="F3464"/>
      <c r="G3464" s="45"/>
      <c r="H3464" s="196"/>
      <c r="I3464" s="196"/>
      <c r="J3464" s="196"/>
      <c r="K3464" s="196"/>
      <c r="L3464"/>
      <c r="M3464" s="44"/>
      <c r="N3464" s="1"/>
      <c r="O3464"/>
      <c r="P3464"/>
      <c r="Q3464" s="44"/>
      <c r="R3464" s="1"/>
      <c r="S3464"/>
      <c r="T3464"/>
    </row>
    <row r="3465" spans="1:20" ht="14.4" x14ac:dyDescent="0.3">
      <c r="A3465"/>
      <c r="B3465" s="1"/>
      <c r="C3465"/>
      <c r="D3465"/>
      <c r="E3465"/>
      <c r="F3465"/>
      <c r="G3465" s="45"/>
      <c r="H3465" s="196"/>
      <c r="I3465" s="196"/>
      <c r="J3465" s="196"/>
      <c r="K3465" s="196"/>
      <c r="L3465"/>
      <c r="M3465" s="44"/>
      <c r="N3465" s="1"/>
      <c r="O3465"/>
      <c r="P3465"/>
      <c r="Q3465" s="44"/>
      <c r="R3465" s="1"/>
      <c r="S3465"/>
      <c r="T3465"/>
    </row>
    <row r="3466" spans="1:20" ht="14.4" x14ac:dyDescent="0.3">
      <c r="A3466"/>
      <c r="B3466" s="1"/>
      <c r="C3466"/>
      <c r="D3466"/>
      <c r="E3466"/>
      <c r="F3466"/>
      <c r="G3466" s="45"/>
      <c r="H3466" s="196"/>
      <c r="I3466" s="196"/>
      <c r="J3466" s="196"/>
      <c r="K3466" s="196"/>
      <c r="L3466"/>
      <c r="M3466" s="44"/>
      <c r="N3466" s="1"/>
      <c r="O3466"/>
      <c r="P3466"/>
      <c r="Q3466" s="44"/>
      <c r="R3466" s="1"/>
      <c r="S3466"/>
      <c r="T3466"/>
    </row>
    <row r="3467" spans="1:20" ht="14.4" x14ac:dyDescent="0.3">
      <c r="A3467"/>
      <c r="B3467" s="1"/>
      <c r="C3467"/>
      <c r="D3467"/>
      <c r="E3467"/>
      <c r="F3467"/>
      <c r="G3467" s="45"/>
      <c r="H3467" s="196"/>
      <c r="I3467" s="196"/>
      <c r="J3467" s="196"/>
      <c r="K3467" s="196"/>
      <c r="L3467"/>
      <c r="M3467" s="44"/>
      <c r="N3467" s="1"/>
      <c r="O3467"/>
      <c r="P3467"/>
      <c r="Q3467" s="44"/>
      <c r="R3467" s="1"/>
      <c r="S3467"/>
      <c r="T3467"/>
    </row>
    <row r="3468" spans="1:20" ht="14.4" x14ac:dyDescent="0.3">
      <c r="A3468"/>
      <c r="B3468" s="1"/>
      <c r="C3468"/>
      <c r="D3468"/>
      <c r="E3468"/>
      <c r="F3468"/>
      <c r="G3468" s="45"/>
      <c r="H3468" s="196"/>
      <c r="I3468" s="196"/>
      <c r="J3468" s="196"/>
      <c r="K3468" s="196"/>
      <c r="L3468"/>
      <c r="M3468" s="44"/>
      <c r="N3468" s="1"/>
      <c r="O3468"/>
      <c r="P3468"/>
      <c r="Q3468" s="44"/>
      <c r="R3468" s="1"/>
      <c r="S3468"/>
      <c r="T3468"/>
    </row>
    <row r="3469" spans="1:20" ht="14.4" x14ac:dyDescent="0.3">
      <c r="A3469"/>
      <c r="B3469" s="1"/>
      <c r="C3469"/>
      <c r="D3469"/>
      <c r="E3469"/>
      <c r="F3469"/>
      <c r="G3469" s="45"/>
      <c r="H3469" s="196"/>
      <c r="I3469" s="196"/>
      <c r="J3469" s="196"/>
      <c r="K3469" s="196"/>
      <c r="L3469"/>
      <c r="M3469" s="44"/>
      <c r="N3469" s="1"/>
      <c r="O3469"/>
      <c r="P3469"/>
      <c r="Q3469" s="44"/>
      <c r="R3469" s="1"/>
      <c r="S3469"/>
      <c r="T3469"/>
    </row>
    <row r="3470" spans="1:20" ht="14.4" x14ac:dyDescent="0.3">
      <c r="A3470"/>
      <c r="B3470" s="1"/>
      <c r="C3470"/>
      <c r="D3470"/>
      <c r="E3470"/>
      <c r="F3470"/>
      <c r="G3470" s="45"/>
      <c r="H3470" s="196"/>
      <c r="I3470" s="196"/>
      <c r="J3470" s="196"/>
      <c r="K3470" s="196"/>
      <c r="L3470"/>
      <c r="M3470" s="44"/>
      <c r="N3470" s="1"/>
      <c r="O3470"/>
      <c r="P3470"/>
      <c r="Q3470" s="44"/>
      <c r="R3470" s="1"/>
      <c r="S3470"/>
      <c r="T3470"/>
    </row>
    <row r="3471" spans="1:20" ht="14.4" x14ac:dyDescent="0.3">
      <c r="A3471"/>
      <c r="B3471" s="1"/>
      <c r="C3471"/>
      <c r="D3471"/>
      <c r="E3471"/>
      <c r="F3471"/>
      <c r="G3471" s="45"/>
      <c r="H3471" s="196"/>
      <c r="I3471" s="196"/>
      <c r="J3471" s="196"/>
      <c r="K3471" s="196"/>
      <c r="L3471"/>
      <c r="M3471" s="44"/>
      <c r="N3471" s="1"/>
      <c r="O3471"/>
      <c r="P3471"/>
      <c r="Q3471" s="44"/>
      <c r="R3471" s="1"/>
      <c r="S3471"/>
      <c r="T3471"/>
    </row>
    <row r="3472" spans="1:20" ht="14.4" x14ac:dyDescent="0.3">
      <c r="A3472"/>
      <c r="B3472" s="1"/>
      <c r="C3472"/>
      <c r="D3472"/>
      <c r="E3472"/>
      <c r="F3472"/>
      <c r="G3472" s="45"/>
      <c r="H3472" s="196"/>
      <c r="I3472" s="196"/>
      <c r="J3472" s="196"/>
      <c r="K3472" s="196"/>
      <c r="L3472"/>
      <c r="M3472" s="44"/>
      <c r="N3472" s="1"/>
      <c r="O3472"/>
      <c r="P3472"/>
      <c r="Q3472" s="44"/>
      <c r="R3472" s="1"/>
      <c r="S3472"/>
      <c r="T3472"/>
    </row>
    <row r="3473" spans="1:20" ht="14.4" x14ac:dyDescent="0.3">
      <c r="A3473"/>
      <c r="B3473" s="1"/>
      <c r="C3473"/>
      <c r="D3473"/>
      <c r="E3473"/>
      <c r="F3473"/>
      <c r="G3473" s="45"/>
      <c r="H3473" s="196"/>
      <c r="I3473" s="196"/>
      <c r="J3473" s="196"/>
      <c r="K3473" s="196"/>
      <c r="L3473"/>
      <c r="M3473" s="44"/>
      <c r="N3473" s="1"/>
      <c r="O3473"/>
      <c r="P3473"/>
      <c r="Q3473" s="44"/>
      <c r="R3473" s="1"/>
      <c r="S3473"/>
      <c r="T3473"/>
    </row>
    <row r="3474" spans="1:20" ht="14.4" x14ac:dyDescent="0.3">
      <c r="A3474"/>
      <c r="B3474" s="1"/>
      <c r="C3474"/>
      <c r="D3474"/>
      <c r="E3474"/>
      <c r="F3474"/>
      <c r="G3474" s="45"/>
      <c r="H3474" s="196"/>
      <c r="I3474" s="196"/>
      <c r="J3474" s="196"/>
      <c r="K3474" s="196"/>
      <c r="L3474"/>
      <c r="M3474" s="44"/>
      <c r="N3474" s="1"/>
      <c r="O3474"/>
      <c r="P3474"/>
      <c r="Q3474" s="44"/>
      <c r="R3474" s="1"/>
      <c r="S3474"/>
      <c r="T3474"/>
    </row>
    <row r="3475" spans="1:20" ht="14.4" x14ac:dyDescent="0.3">
      <c r="A3475"/>
      <c r="B3475" s="1"/>
      <c r="C3475"/>
      <c r="D3475"/>
      <c r="E3475"/>
      <c r="F3475"/>
      <c r="G3475" s="45"/>
      <c r="H3475" s="196"/>
      <c r="I3475" s="196"/>
      <c r="J3475" s="196"/>
      <c r="K3475" s="196"/>
      <c r="L3475"/>
      <c r="M3475" s="44"/>
      <c r="N3475" s="1"/>
      <c r="O3475"/>
      <c r="P3475"/>
      <c r="Q3475" s="44"/>
      <c r="R3475" s="1"/>
      <c r="S3475"/>
      <c r="T3475"/>
    </row>
    <row r="3476" spans="1:20" ht="14.4" x14ac:dyDescent="0.3">
      <c r="A3476"/>
      <c r="B3476" s="1"/>
      <c r="C3476"/>
      <c r="D3476"/>
      <c r="E3476"/>
      <c r="F3476"/>
      <c r="G3476" s="45"/>
      <c r="H3476" s="196"/>
      <c r="I3476" s="196"/>
      <c r="J3476" s="196"/>
      <c r="K3476" s="196"/>
      <c r="L3476"/>
      <c r="M3476" s="44"/>
      <c r="N3476" s="1"/>
      <c r="O3476"/>
      <c r="P3476"/>
      <c r="Q3476" s="44"/>
      <c r="R3476" s="1"/>
      <c r="S3476"/>
      <c r="T3476"/>
    </row>
    <row r="3477" spans="1:20" ht="14.4" x14ac:dyDescent="0.3">
      <c r="A3477"/>
      <c r="B3477" s="1"/>
      <c r="C3477"/>
      <c r="D3477"/>
      <c r="E3477"/>
      <c r="F3477"/>
      <c r="G3477" s="45"/>
      <c r="H3477" s="196"/>
      <c r="I3477" s="196"/>
      <c r="J3477" s="196"/>
      <c r="K3477" s="196"/>
      <c r="L3477"/>
      <c r="M3477" s="44"/>
      <c r="N3477" s="1"/>
      <c r="O3477"/>
      <c r="P3477"/>
      <c r="Q3477" s="44"/>
      <c r="R3477" s="1"/>
      <c r="S3477"/>
      <c r="T3477"/>
    </row>
    <row r="3478" spans="1:20" ht="14.4" x14ac:dyDescent="0.3">
      <c r="A3478"/>
      <c r="B3478" s="1"/>
      <c r="C3478"/>
      <c r="D3478"/>
      <c r="E3478"/>
      <c r="F3478"/>
      <c r="G3478" s="45"/>
      <c r="H3478" s="196"/>
      <c r="I3478" s="196"/>
      <c r="J3478" s="196"/>
      <c r="K3478" s="196"/>
      <c r="L3478"/>
      <c r="M3478" s="44"/>
      <c r="N3478" s="1"/>
      <c r="O3478"/>
      <c r="P3478"/>
      <c r="Q3478" s="44"/>
      <c r="R3478" s="1"/>
      <c r="S3478"/>
      <c r="T3478"/>
    </row>
    <row r="3479" spans="1:20" ht="14.4" x14ac:dyDescent="0.3">
      <c r="A3479"/>
      <c r="B3479" s="1"/>
      <c r="C3479"/>
      <c r="D3479"/>
      <c r="E3479"/>
      <c r="F3479"/>
      <c r="G3479" s="45"/>
      <c r="H3479" s="196"/>
      <c r="I3479" s="196"/>
      <c r="J3479" s="196"/>
      <c r="K3479" s="196"/>
      <c r="L3479"/>
      <c r="M3479" s="44"/>
      <c r="N3479" s="1"/>
      <c r="O3479"/>
      <c r="P3479"/>
      <c r="Q3479" s="44"/>
      <c r="R3479" s="1"/>
      <c r="S3479"/>
      <c r="T3479"/>
    </row>
    <row r="3480" spans="1:20" ht="14.4" x14ac:dyDescent="0.3">
      <c r="A3480"/>
      <c r="B3480" s="1"/>
      <c r="C3480"/>
      <c r="D3480"/>
      <c r="E3480"/>
      <c r="F3480"/>
      <c r="G3480" s="45"/>
      <c r="H3480" s="196"/>
      <c r="I3480" s="196"/>
      <c r="J3480" s="196"/>
      <c r="K3480" s="196"/>
      <c r="L3480"/>
      <c r="M3480" s="44"/>
      <c r="N3480" s="1"/>
      <c r="O3480"/>
      <c r="P3480"/>
      <c r="Q3480" s="44"/>
      <c r="R3480" s="1"/>
      <c r="S3480"/>
      <c r="T3480"/>
    </row>
    <row r="3481" spans="1:20" ht="14.4" x14ac:dyDescent="0.3">
      <c r="A3481"/>
      <c r="B3481" s="1"/>
      <c r="C3481"/>
      <c r="D3481"/>
      <c r="E3481"/>
      <c r="F3481"/>
      <c r="G3481" s="45"/>
      <c r="H3481" s="196"/>
      <c r="I3481" s="196"/>
      <c r="J3481" s="196"/>
      <c r="K3481" s="196"/>
      <c r="L3481"/>
      <c r="M3481" s="44"/>
      <c r="N3481" s="1"/>
      <c r="O3481"/>
      <c r="P3481"/>
      <c r="Q3481" s="44"/>
      <c r="R3481" s="1"/>
      <c r="S3481"/>
      <c r="T3481"/>
    </row>
    <row r="3482" spans="1:20" ht="14.4" x14ac:dyDescent="0.3">
      <c r="A3482"/>
      <c r="B3482" s="1"/>
      <c r="C3482"/>
      <c r="D3482"/>
      <c r="E3482"/>
      <c r="F3482"/>
      <c r="G3482" s="45"/>
      <c r="H3482" s="196"/>
      <c r="I3482" s="196"/>
      <c r="J3482" s="196"/>
      <c r="K3482" s="196"/>
      <c r="L3482"/>
      <c r="M3482" s="44"/>
      <c r="N3482" s="1"/>
      <c r="O3482"/>
      <c r="P3482"/>
      <c r="Q3482" s="44"/>
      <c r="R3482" s="1"/>
      <c r="S3482"/>
      <c r="T3482"/>
    </row>
    <row r="3483" spans="1:20" ht="14.4" x14ac:dyDescent="0.3">
      <c r="A3483"/>
      <c r="B3483" s="1"/>
      <c r="C3483"/>
      <c r="D3483"/>
      <c r="E3483"/>
      <c r="F3483"/>
      <c r="G3483" s="45"/>
      <c r="H3483" s="196"/>
      <c r="I3483" s="196"/>
      <c r="J3483" s="196"/>
      <c r="K3483" s="196"/>
      <c r="L3483"/>
      <c r="M3483" s="44"/>
      <c r="N3483" s="1"/>
      <c r="O3483"/>
      <c r="P3483"/>
      <c r="Q3483" s="44"/>
      <c r="R3483" s="1"/>
      <c r="S3483"/>
      <c r="T3483"/>
    </row>
    <row r="3484" spans="1:20" ht="14.4" x14ac:dyDescent="0.3">
      <c r="A3484"/>
      <c r="B3484" s="1"/>
      <c r="C3484"/>
      <c r="D3484"/>
      <c r="E3484"/>
      <c r="F3484"/>
      <c r="G3484" s="45"/>
      <c r="H3484" s="196"/>
      <c r="I3484" s="196"/>
      <c r="J3484" s="196"/>
      <c r="K3484" s="196"/>
      <c r="L3484"/>
      <c r="M3484" s="44"/>
      <c r="N3484" s="1"/>
      <c r="O3484"/>
      <c r="P3484"/>
      <c r="Q3484" s="44"/>
      <c r="R3484" s="1"/>
      <c r="S3484"/>
      <c r="T3484"/>
    </row>
    <row r="3485" spans="1:20" ht="14.4" x14ac:dyDescent="0.3">
      <c r="A3485"/>
      <c r="B3485" s="1"/>
      <c r="C3485"/>
      <c r="D3485"/>
      <c r="E3485"/>
      <c r="F3485"/>
      <c r="G3485" s="45"/>
      <c r="H3485" s="196"/>
      <c r="I3485" s="196"/>
      <c r="J3485" s="196"/>
      <c r="K3485" s="196"/>
      <c r="L3485"/>
      <c r="M3485" s="44"/>
      <c r="N3485" s="1"/>
      <c r="O3485"/>
      <c r="P3485"/>
      <c r="Q3485" s="44"/>
      <c r="R3485" s="1"/>
      <c r="S3485"/>
      <c r="T3485"/>
    </row>
    <row r="3486" spans="1:20" ht="14.4" x14ac:dyDescent="0.3">
      <c r="A3486"/>
      <c r="B3486" s="1"/>
      <c r="C3486"/>
      <c r="D3486"/>
      <c r="E3486"/>
      <c r="F3486"/>
      <c r="G3486" s="45"/>
      <c r="H3486" s="196"/>
      <c r="I3486" s="196"/>
      <c r="J3486" s="196"/>
      <c r="K3486" s="196"/>
      <c r="L3486"/>
      <c r="M3486" s="44"/>
      <c r="N3486" s="1"/>
      <c r="O3486"/>
      <c r="P3486"/>
      <c r="Q3486" s="44"/>
      <c r="R3486" s="1"/>
      <c r="S3486"/>
      <c r="T3486"/>
    </row>
    <row r="3487" spans="1:20" ht="14.4" x14ac:dyDescent="0.3">
      <c r="A3487"/>
      <c r="B3487" s="1"/>
      <c r="C3487"/>
      <c r="D3487"/>
      <c r="E3487"/>
      <c r="F3487"/>
      <c r="G3487" s="45"/>
      <c r="H3487" s="196"/>
      <c r="I3487" s="196"/>
      <c r="J3487" s="196"/>
      <c r="K3487" s="196"/>
      <c r="L3487"/>
      <c r="M3487" s="44"/>
      <c r="N3487" s="1"/>
      <c r="O3487"/>
      <c r="P3487"/>
      <c r="Q3487" s="44"/>
      <c r="R3487" s="1"/>
      <c r="S3487"/>
      <c r="T3487"/>
    </row>
    <row r="3488" spans="1:20" ht="14.4" x14ac:dyDescent="0.3">
      <c r="A3488"/>
      <c r="B3488" s="1"/>
      <c r="C3488"/>
      <c r="D3488"/>
      <c r="E3488"/>
      <c r="F3488"/>
      <c r="G3488" s="45"/>
      <c r="H3488" s="196"/>
      <c r="I3488" s="196"/>
      <c r="J3488" s="196"/>
      <c r="K3488" s="196"/>
      <c r="L3488"/>
      <c r="M3488" s="44"/>
      <c r="N3488" s="1"/>
      <c r="O3488"/>
      <c r="P3488"/>
      <c r="Q3488" s="44"/>
      <c r="R3488" s="1"/>
      <c r="S3488"/>
      <c r="T3488"/>
    </row>
    <row r="3489" spans="1:20" ht="14.4" x14ac:dyDescent="0.3">
      <c r="A3489"/>
      <c r="B3489" s="1"/>
      <c r="C3489"/>
      <c r="D3489"/>
      <c r="E3489"/>
      <c r="F3489"/>
      <c r="G3489" s="45"/>
      <c r="H3489" s="196"/>
      <c r="I3489" s="196"/>
      <c r="J3489" s="196"/>
      <c r="K3489" s="196"/>
      <c r="L3489"/>
      <c r="M3489" s="44"/>
      <c r="N3489" s="1"/>
      <c r="O3489"/>
      <c r="P3489"/>
      <c r="Q3489" s="44"/>
      <c r="R3489" s="1"/>
      <c r="S3489"/>
      <c r="T3489"/>
    </row>
    <row r="3490" spans="1:20" ht="14.4" x14ac:dyDescent="0.3">
      <c r="A3490"/>
      <c r="B3490" s="1"/>
      <c r="C3490"/>
      <c r="D3490"/>
      <c r="E3490"/>
      <c r="F3490"/>
      <c r="G3490" s="45"/>
      <c r="H3490" s="196"/>
      <c r="I3490" s="196"/>
      <c r="J3490" s="196"/>
      <c r="K3490" s="196"/>
      <c r="L3490"/>
      <c r="M3490" s="44"/>
      <c r="N3490" s="1"/>
      <c r="O3490"/>
      <c r="P3490"/>
      <c r="Q3490" s="44"/>
      <c r="R3490" s="1"/>
      <c r="S3490"/>
      <c r="T3490"/>
    </row>
    <row r="3491" spans="1:20" ht="14.4" x14ac:dyDescent="0.3">
      <c r="A3491"/>
      <c r="B3491" s="1"/>
      <c r="C3491"/>
      <c r="D3491"/>
      <c r="E3491"/>
      <c r="F3491"/>
      <c r="G3491" s="45"/>
      <c r="H3491" s="196"/>
      <c r="I3491" s="196"/>
      <c r="J3491" s="196"/>
      <c r="K3491" s="196"/>
      <c r="L3491"/>
      <c r="M3491" s="44"/>
      <c r="N3491" s="1"/>
      <c r="O3491"/>
      <c r="P3491"/>
      <c r="Q3491" s="44"/>
      <c r="R3491" s="1"/>
      <c r="S3491"/>
      <c r="T3491"/>
    </row>
    <row r="3492" spans="1:20" ht="14.4" x14ac:dyDescent="0.3">
      <c r="A3492"/>
      <c r="B3492" s="1"/>
      <c r="C3492"/>
      <c r="D3492"/>
      <c r="E3492"/>
      <c r="F3492"/>
      <c r="G3492" s="45"/>
      <c r="H3492" s="196"/>
      <c r="I3492" s="196"/>
      <c r="J3492" s="196"/>
      <c r="K3492" s="196"/>
      <c r="L3492"/>
      <c r="M3492" s="44"/>
      <c r="N3492" s="1"/>
      <c r="O3492"/>
      <c r="P3492"/>
      <c r="Q3492" s="44"/>
      <c r="R3492" s="1"/>
      <c r="S3492"/>
      <c r="T3492"/>
    </row>
    <row r="3493" spans="1:20" ht="14.4" x14ac:dyDescent="0.3">
      <c r="A3493"/>
      <c r="B3493" s="1"/>
      <c r="C3493"/>
      <c r="D3493"/>
      <c r="E3493"/>
      <c r="F3493"/>
      <c r="G3493" s="45"/>
      <c r="H3493" s="196"/>
      <c r="I3493" s="196"/>
      <c r="J3493" s="196"/>
      <c r="K3493" s="196"/>
      <c r="L3493"/>
      <c r="M3493" s="44"/>
      <c r="N3493" s="1"/>
      <c r="O3493"/>
      <c r="P3493"/>
      <c r="Q3493" s="44"/>
      <c r="R3493" s="1"/>
      <c r="S3493"/>
      <c r="T3493"/>
    </row>
    <row r="3494" spans="1:20" ht="14.4" x14ac:dyDescent="0.3">
      <c r="A3494"/>
      <c r="B3494" s="1"/>
      <c r="C3494"/>
      <c r="D3494"/>
      <c r="E3494"/>
      <c r="F3494"/>
      <c r="G3494" s="45"/>
      <c r="H3494" s="196"/>
      <c r="I3494" s="196"/>
      <c r="J3494" s="196"/>
      <c r="K3494" s="196"/>
      <c r="L3494"/>
      <c r="M3494" s="44"/>
      <c r="N3494" s="1"/>
      <c r="O3494"/>
      <c r="P3494"/>
      <c r="Q3494" s="44"/>
      <c r="R3494" s="1"/>
      <c r="S3494"/>
      <c r="T3494"/>
    </row>
    <row r="3495" spans="1:20" ht="14.4" x14ac:dyDescent="0.3">
      <c r="A3495"/>
      <c r="B3495" s="1"/>
      <c r="C3495"/>
      <c r="D3495"/>
      <c r="E3495"/>
      <c r="F3495"/>
      <c r="G3495" s="45"/>
      <c r="H3495" s="196"/>
      <c r="I3495" s="196"/>
      <c r="J3495" s="196"/>
      <c r="K3495" s="196"/>
      <c r="L3495"/>
      <c r="M3495" s="44"/>
      <c r="N3495" s="1"/>
      <c r="O3495"/>
      <c r="P3495"/>
      <c r="Q3495" s="44"/>
      <c r="R3495" s="1"/>
      <c r="S3495"/>
      <c r="T3495"/>
    </row>
    <row r="3496" spans="1:20" ht="14.4" x14ac:dyDescent="0.3">
      <c r="A3496"/>
      <c r="B3496" s="1"/>
      <c r="C3496"/>
      <c r="D3496"/>
      <c r="E3496"/>
      <c r="F3496"/>
      <c r="G3496" s="45"/>
      <c r="H3496" s="196"/>
      <c r="I3496" s="196"/>
      <c r="J3496" s="196"/>
      <c r="K3496" s="196"/>
      <c r="L3496"/>
      <c r="M3496" s="44"/>
      <c r="N3496" s="1"/>
      <c r="O3496"/>
      <c r="P3496"/>
      <c r="Q3496" s="44"/>
      <c r="R3496" s="1"/>
      <c r="S3496"/>
      <c r="T3496"/>
    </row>
    <row r="3497" spans="1:20" ht="14.4" x14ac:dyDescent="0.3">
      <c r="A3497"/>
      <c r="B3497" s="1"/>
      <c r="C3497"/>
      <c r="D3497"/>
      <c r="E3497"/>
      <c r="F3497"/>
      <c r="G3497" s="45"/>
      <c r="H3497" s="196"/>
      <c r="I3497" s="196"/>
      <c r="J3497" s="196"/>
      <c r="K3497" s="196"/>
      <c r="L3497"/>
      <c r="M3497" s="44"/>
      <c r="N3497" s="1"/>
      <c r="O3497"/>
      <c r="P3497"/>
      <c r="Q3497" s="44"/>
      <c r="R3497" s="1"/>
      <c r="S3497"/>
      <c r="T3497"/>
    </row>
    <row r="3498" spans="1:20" ht="14.4" x14ac:dyDescent="0.3">
      <c r="A3498"/>
      <c r="B3498" s="1"/>
      <c r="C3498"/>
      <c r="D3498"/>
      <c r="E3498"/>
      <c r="F3498"/>
      <c r="G3498" s="45"/>
      <c r="H3498" s="196"/>
      <c r="I3498" s="196"/>
      <c r="J3498" s="196"/>
      <c r="K3498" s="196"/>
      <c r="L3498"/>
      <c r="M3498" s="44"/>
      <c r="N3498" s="1"/>
      <c r="O3498"/>
      <c r="P3498"/>
      <c r="Q3498" s="44"/>
      <c r="R3498" s="1"/>
      <c r="S3498"/>
      <c r="T3498"/>
    </row>
    <row r="3499" spans="1:20" ht="14.4" x14ac:dyDescent="0.3">
      <c r="A3499"/>
      <c r="B3499" s="1"/>
      <c r="C3499"/>
      <c r="D3499"/>
      <c r="E3499"/>
      <c r="F3499"/>
      <c r="G3499" s="45"/>
      <c r="H3499" s="196"/>
      <c r="I3499" s="196"/>
      <c r="J3499" s="196"/>
      <c r="K3499" s="196"/>
      <c r="L3499"/>
      <c r="M3499" s="44"/>
      <c r="N3499" s="1"/>
      <c r="O3499"/>
      <c r="P3499"/>
      <c r="Q3499" s="44"/>
      <c r="R3499" s="1"/>
      <c r="S3499"/>
      <c r="T3499"/>
    </row>
    <row r="3500" spans="1:20" ht="14.4" x14ac:dyDescent="0.3">
      <c r="A3500"/>
      <c r="B3500" s="1"/>
      <c r="C3500"/>
      <c r="D3500"/>
      <c r="E3500"/>
      <c r="F3500"/>
      <c r="G3500" s="45"/>
      <c r="H3500" s="196"/>
      <c r="I3500" s="196"/>
      <c r="J3500" s="196"/>
      <c r="K3500" s="196"/>
      <c r="L3500"/>
      <c r="M3500" s="44"/>
      <c r="N3500" s="1"/>
      <c r="O3500"/>
      <c r="P3500"/>
      <c r="Q3500" s="44"/>
      <c r="R3500" s="1"/>
      <c r="S3500"/>
      <c r="T3500"/>
    </row>
    <row r="3501" spans="1:20" ht="14.4" x14ac:dyDescent="0.3">
      <c r="A3501"/>
      <c r="B3501" s="1"/>
      <c r="C3501"/>
      <c r="D3501"/>
      <c r="E3501"/>
      <c r="F3501"/>
      <c r="G3501" s="45"/>
      <c r="H3501" s="196"/>
      <c r="I3501" s="196"/>
      <c r="J3501" s="196"/>
      <c r="K3501" s="196"/>
      <c r="L3501"/>
      <c r="M3501" s="44"/>
      <c r="N3501" s="1"/>
      <c r="O3501"/>
      <c r="P3501"/>
      <c r="Q3501" s="44"/>
      <c r="R3501" s="1"/>
      <c r="S3501"/>
      <c r="T3501"/>
    </row>
    <row r="3502" spans="1:20" ht="14.4" x14ac:dyDescent="0.3">
      <c r="A3502"/>
      <c r="B3502" s="1"/>
      <c r="C3502"/>
      <c r="D3502"/>
      <c r="E3502"/>
      <c r="F3502"/>
      <c r="G3502" s="45"/>
      <c r="H3502" s="196"/>
      <c r="I3502" s="196"/>
      <c r="J3502" s="196"/>
      <c r="K3502" s="196"/>
      <c r="L3502"/>
      <c r="M3502" s="44"/>
      <c r="N3502" s="1"/>
      <c r="O3502"/>
      <c r="P3502"/>
      <c r="Q3502" s="44"/>
      <c r="R3502" s="1"/>
      <c r="S3502"/>
      <c r="T3502"/>
    </row>
    <row r="3503" spans="1:20" ht="14.4" x14ac:dyDescent="0.3">
      <c r="A3503"/>
      <c r="B3503" s="1"/>
      <c r="C3503"/>
      <c r="D3503"/>
      <c r="E3503"/>
      <c r="F3503"/>
      <c r="G3503" s="45"/>
      <c r="H3503" s="196"/>
      <c r="I3503" s="196"/>
      <c r="J3503" s="196"/>
      <c r="K3503" s="196"/>
      <c r="L3503"/>
      <c r="M3503" s="44"/>
      <c r="N3503" s="1"/>
      <c r="O3503"/>
      <c r="P3503"/>
      <c r="Q3503" s="44"/>
      <c r="R3503" s="1"/>
      <c r="S3503"/>
      <c r="T3503"/>
    </row>
    <row r="3504" spans="1:20" ht="14.4" x14ac:dyDescent="0.3">
      <c r="A3504"/>
      <c r="B3504" s="1"/>
      <c r="C3504"/>
      <c r="D3504"/>
      <c r="E3504"/>
      <c r="F3504"/>
      <c r="G3504" s="45"/>
      <c r="H3504" s="196"/>
      <c r="I3504" s="196"/>
      <c r="J3504" s="196"/>
      <c r="K3504" s="196"/>
      <c r="L3504"/>
      <c r="M3504" s="44"/>
      <c r="N3504" s="1"/>
      <c r="O3504"/>
      <c r="P3504"/>
      <c r="Q3504" s="44"/>
      <c r="R3504" s="1"/>
      <c r="S3504"/>
      <c r="T3504"/>
    </row>
    <row r="3505" spans="1:20" ht="14.4" x14ac:dyDescent="0.3">
      <c r="A3505"/>
      <c r="B3505" s="1"/>
      <c r="C3505"/>
      <c r="D3505"/>
      <c r="E3505"/>
      <c r="F3505"/>
      <c r="G3505" s="45"/>
      <c r="H3505" s="196"/>
      <c r="I3505" s="196"/>
      <c r="J3505" s="196"/>
      <c r="K3505" s="196"/>
      <c r="L3505"/>
      <c r="M3505" s="44"/>
      <c r="N3505" s="1"/>
      <c r="O3505"/>
      <c r="P3505"/>
      <c r="Q3505" s="44"/>
      <c r="R3505" s="1"/>
      <c r="S3505"/>
      <c r="T3505"/>
    </row>
    <row r="3506" spans="1:20" ht="14.4" x14ac:dyDescent="0.3">
      <c r="A3506"/>
      <c r="B3506" s="1"/>
      <c r="C3506"/>
      <c r="D3506"/>
      <c r="E3506"/>
      <c r="F3506"/>
      <c r="G3506" s="45"/>
      <c r="H3506" s="196"/>
      <c r="I3506" s="196"/>
      <c r="J3506" s="196"/>
      <c r="K3506" s="196"/>
      <c r="L3506"/>
      <c r="M3506" s="44"/>
      <c r="N3506" s="1"/>
      <c r="O3506"/>
      <c r="P3506"/>
      <c r="Q3506" s="44"/>
      <c r="R3506" s="1"/>
      <c r="S3506"/>
      <c r="T3506"/>
    </row>
    <row r="3507" spans="1:20" ht="14.4" x14ac:dyDescent="0.3">
      <c r="A3507"/>
      <c r="B3507" s="1"/>
      <c r="C3507"/>
      <c r="D3507"/>
      <c r="E3507"/>
      <c r="F3507"/>
      <c r="G3507" s="45"/>
      <c r="H3507" s="196"/>
      <c r="I3507" s="196"/>
      <c r="J3507" s="196"/>
      <c r="K3507" s="196"/>
      <c r="L3507"/>
      <c r="M3507" s="44"/>
      <c r="N3507" s="1"/>
      <c r="O3507"/>
      <c r="P3507"/>
      <c r="Q3507" s="44"/>
      <c r="R3507" s="1"/>
      <c r="S3507"/>
      <c r="T3507"/>
    </row>
    <row r="3508" spans="1:20" ht="14.4" x14ac:dyDescent="0.3">
      <c r="A3508"/>
      <c r="B3508" s="1"/>
      <c r="C3508"/>
      <c r="D3508"/>
      <c r="E3508"/>
      <c r="F3508"/>
      <c r="G3508" s="45"/>
      <c r="H3508" s="196"/>
      <c r="I3508" s="196"/>
      <c r="J3508" s="196"/>
      <c r="K3508" s="196"/>
      <c r="L3508"/>
      <c r="M3508" s="44"/>
      <c r="N3508" s="1"/>
      <c r="O3508"/>
      <c r="P3508"/>
      <c r="Q3508" s="44"/>
      <c r="R3508" s="1"/>
      <c r="S3508"/>
      <c r="T3508"/>
    </row>
    <row r="3509" spans="1:20" ht="14.4" x14ac:dyDescent="0.3">
      <c r="A3509"/>
      <c r="B3509" s="1"/>
      <c r="C3509"/>
      <c r="D3509"/>
      <c r="E3509"/>
      <c r="F3509"/>
      <c r="G3509" s="45"/>
      <c r="H3509" s="196"/>
      <c r="I3509" s="196"/>
      <c r="J3509" s="196"/>
      <c r="K3509" s="196"/>
      <c r="L3509"/>
      <c r="M3509" s="44"/>
      <c r="N3509" s="1"/>
      <c r="O3509"/>
      <c r="P3509"/>
      <c r="Q3509" s="44"/>
      <c r="R3509" s="1"/>
      <c r="S3509"/>
      <c r="T3509"/>
    </row>
    <row r="3510" spans="1:20" ht="14.4" x14ac:dyDescent="0.3">
      <c r="A3510"/>
      <c r="B3510" s="1"/>
      <c r="C3510"/>
      <c r="D3510"/>
      <c r="E3510"/>
      <c r="F3510"/>
      <c r="G3510" s="45"/>
      <c r="H3510" s="196"/>
      <c r="I3510" s="196"/>
      <c r="J3510" s="196"/>
      <c r="K3510" s="196"/>
      <c r="L3510"/>
      <c r="M3510" s="44"/>
      <c r="N3510" s="1"/>
      <c r="O3510"/>
      <c r="P3510"/>
      <c r="Q3510" s="44"/>
      <c r="R3510" s="1"/>
      <c r="S3510"/>
      <c r="T3510"/>
    </row>
    <row r="3511" spans="1:20" ht="14.4" x14ac:dyDescent="0.3">
      <c r="A3511"/>
      <c r="B3511" s="1"/>
      <c r="C3511"/>
      <c r="D3511"/>
      <c r="E3511"/>
      <c r="F3511"/>
      <c r="G3511" s="45"/>
      <c r="H3511" s="196"/>
      <c r="I3511" s="196"/>
      <c r="J3511" s="196"/>
      <c r="K3511" s="196"/>
      <c r="L3511"/>
      <c r="M3511" s="44"/>
      <c r="N3511" s="1"/>
      <c r="O3511"/>
      <c r="P3511"/>
      <c r="Q3511" s="44"/>
      <c r="R3511" s="1"/>
      <c r="S3511"/>
      <c r="T3511"/>
    </row>
    <row r="3512" spans="1:20" ht="14.4" x14ac:dyDescent="0.3">
      <c r="A3512"/>
      <c r="B3512" s="1"/>
      <c r="C3512"/>
      <c r="D3512"/>
      <c r="E3512"/>
      <c r="F3512"/>
      <c r="G3512" s="45"/>
      <c r="H3512" s="196"/>
      <c r="I3512" s="196"/>
      <c r="J3512" s="196"/>
      <c r="K3512" s="196"/>
      <c r="L3512"/>
      <c r="M3512" s="44"/>
      <c r="N3512" s="1"/>
      <c r="O3512"/>
      <c r="P3512"/>
      <c r="Q3512" s="44"/>
      <c r="R3512" s="1"/>
      <c r="S3512"/>
      <c r="T3512"/>
    </row>
    <row r="3513" spans="1:20" ht="14.4" x14ac:dyDescent="0.3">
      <c r="A3513"/>
      <c r="B3513" s="1"/>
      <c r="C3513"/>
      <c r="D3513"/>
      <c r="E3513"/>
      <c r="F3513"/>
      <c r="G3513" s="45"/>
      <c r="H3513" s="196"/>
      <c r="I3513" s="196"/>
      <c r="J3513" s="196"/>
      <c r="K3513" s="196"/>
      <c r="L3513"/>
      <c r="M3513" s="44"/>
      <c r="N3513" s="1"/>
      <c r="O3513"/>
      <c r="P3513"/>
      <c r="Q3513" s="44"/>
      <c r="R3513" s="1"/>
      <c r="S3513"/>
      <c r="T3513"/>
    </row>
    <row r="3514" spans="1:20" ht="14.4" x14ac:dyDescent="0.3">
      <c r="A3514"/>
      <c r="B3514" s="1"/>
      <c r="C3514"/>
      <c r="D3514"/>
      <c r="E3514"/>
      <c r="F3514"/>
      <c r="G3514" s="45"/>
      <c r="H3514" s="196"/>
      <c r="I3514" s="196"/>
      <c r="J3514" s="196"/>
      <c r="K3514" s="196"/>
      <c r="L3514"/>
      <c r="M3514" s="44"/>
      <c r="N3514" s="1"/>
      <c r="O3514"/>
      <c r="P3514"/>
      <c r="Q3514" s="44"/>
      <c r="R3514" s="1"/>
      <c r="S3514"/>
      <c r="T3514"/>
    </row>
    <row r="3515" spans="1:20" ht="14.4" x14ac:dyDescent="0.3">
      <c r="A3515"/>
      <c r="B3515" s="1"/>
      <c r="C3515"/>
      <c r="D3515"/>
      <c r="E3515"/>
      <c r="F3515"/>
      <c r="G3515" s="45"/>
      <c r="H3515" s="196"/>
      <c r="I3515" s="196"/>
      <c r="J3515" s="196"/>
      <c r="K3515" s="196"/>
      <c r="L3515"/>
      <c r="M3515" s="44"/>
      <c r="N3515" s="1"/>
      <c r="O3515"/>
      <c r="P3515"/>
      <c r="Q3515" s="44"/>
      <c r="R3515" s="1"/>
      <c r="S3515"/>
      <c r="T3515"/>
    </row>
    <row r="3516" spans="1:20" ht="14.4" x14ac:dyDescent="0.3">
      <c r="A3516"/>
      <c r="B3516" s="1"/>
      <c r="C3516"/>
      <c r="D3516"/>
      <c r="E3516"/>
      <c r="F3516"/>
      <c r="G3516" s="45"/>
      <c r="H3516" s="196"/>
      <c r="I3516" s="196"/>
      <c r="J3516" s="196"/>
      <c r="K3516" s="196"/>
      <c r="L3516"/>
      <c r="M3516" s="44"/>
      <c r="N3516" s="1"/>
      <c r="O3516"/>
      <c r="P3516"/>
      <c r="Q3516" s="44"/>
      <c r="R3516" s="1"/>
      <c r="S3516"/>
      <c r="T3516"/>
    </row>
    <row r="3517" spans="1:20" ht="14.4" x14ac:dyDescent="0.3">
      <c r="A3517"/>
      <c r="B3517" s="1"/>
      <c r="C3517"/>
      <c r="D3517"/>
      <c r="E3517"/>
      <c r="F3517"/>
      <c r="G3517" s="45"/>
      <c r="H3517" s="196"/>
      <c r="I3517" s="196"/>
      <c r="J3517" s="196"/>
      <c r="K3517" s="196"/>
      <c r="L3517"/>
      <c r="M3517" s="44"/>
      <c r="N3517" s="1"/>
      <c r="O3517"/>
      <c r="P3517"/>
      <c r="Q3517" s="44"/>
      <c r="R3517" s="1"/>
      <c r="S3517"/>
      <c r="T3517"/>
    </row>
    <row r="3518" spans="1:20" ht="14.4" x14ac:dyDescent="0.3">
      <c r="A3518"/>
      <c r="B3518" s="1"/>
      <c r="C3518"/>
      <c r="D3518"/>
      <c r="E3518"/>
      <c r="F3518"/>
      <c r="G3518" s="45"/>
      <c r="H3518" s="196"/>
      <c r="I3518" s="196"/>
      <c r="J3518" s="196"/>
      <c r="K3518" s="196"/>
      <c r="L3518"/>
      <c r="M3518" s="44"/>
      <c r="N3518" s="1"/>
      <c r="O3518"/>
      <c r="P3518"/>
      <c r="Q3518" s="44"/>
      <c r="R3518" s="1"/>
      <c r="S3518"/>
      <c r="T3518"/>
    </row>
    <row r="3519" spans="1:20" ht="14.4" x14ac:dyDescent="0.3">
      <c r="A3519"/>
      <c r="B3519" s="1"/>
      <c r="C3519"/>
      <c r="D3519"/>
      <c r="E3519"/>
      <c r="F3519"/>
      <c r="G3519" s="45"/>
      <c r="H3519" s="196"/>
      <c r="I3519" s="196"/>
      <c r="J3519" s="196"/>
      <c r="K3519" s="196"/>
      <c r="L3519"/>
      <c r="M3519" s="44"/>
      <c r="N3519" s="1"/>
      <c r="O3519"/>
      <c r="P3519"/>
      <c r="Q3519" s="44"/>
      <c r="R3519" s="1"/>
      <c r="S3519"/>
      <c r="T3519"/>
    </row>
    <row r="3520" spans="1:20" ht="14.4" x14ac:dyDescent="0.3">
      <c r="A3520"/>
      <c r="B3520" s="1"/>
      <c r="C3520"/>
      <c r="D3520"/>
      <c r="E3520"/>
      <c r="F3520"/>
      <c r="G3520" s="45"/>
      <c r="H3520" s="196"/>
      <c r="I3520" s="196"/>
      <c r="J3520" s="196"/>
      <c r="K3520" s="196"/>
      <c r="L3520"/>
      <c r="M3520" s="44"/>
      <c r="N3520" s="1"/>
      <c r="O3520"/>
      <c r="P3520"/>
      <c r="Q3520" s="44"/>
      <c r="R3520" s="1"/>
      <c r="S3520"/>
      <c r="T3520"/>
    </row>
    <row r="3521" spans="1:20" ht="14.4" x14ac:dyDescent="0.3">
      <c r="A3521"/>
      <c r="B3521" s="1"/>
      <c r="C3521"/>
      <c r="D3521"/>
      <c r="E3521"/>
      <c r="F3521"/>
      <c r="G3521" s="45"/>
      <c r="H3521" s="196"/>
      <c r="I3521" s="196"/>
      <c r="J3521" s="196"/>
      <c r="K3521" s="196"/>
      <c r="L3521"/>
      <c r="M3521" s="44"/>
      <c r="N3521" s="1"/>
      <c r="O3521"/>
      <c r="P3521"/>
      <c r="Q3521" s="44"/>
      <c r="R3521" s="1"/>
      <c r="S3521"/>
      <c r="T3521"/>
    </row>
    <row r="3522" spans="1:20" ht="14.4" x14ac:dyDescent="0.3">
      <c r="A3522"/>
      <c r="B3522" s="1"/>
      <c r="C3522"/>
      <c r="D3522"/>
      <c r="E3522"/>
      <c r="F3522"/>
      <c r="G3522" s="45"/>
      <c r="H3522" s="196"/>
      <c r="I3522" s="196"/>
      <c r="J3522" s="196"/>
      <c r="K3522" s="196"/>
      <c r="L3522"/>
      <c r="M3522" s="44"/>
      <c r="N3522" s="1"/>
      <c r="O3522"/>
      <c r="P3522"/>
      <c r="Q3522" s="44"/>
      <c r="R3522" s="1"/>
      <c r="S3522"/>
      <c r="T3522"/>
    </row>
    <row r="3523" spans="1:20" ht="14.4" x14ac:dyDescent="0.3">
      <c r="A3523"/>
      <c r="B3523" s="1"/>
      <c r="C3523"/>
      <c r="D3523"/>
      <c r="E3523"/>
      <c r="F3523"/>
      <c r="G3523" s="45"/>
      <c r="H3523" s="196"/>
      <c r="I3523" s="196"/>
      <c r="J3523" s="196"/>
      <c r="K3523" s="196"/>
      <c r="L3523"/>
      <c r="M3523" s="44"/>
      <c r="N3523" s="1"/>
      <c r="O3523"/>
      <c r="P3523"/>
      <c r="Q3523" s="44"/>
      <c r="R3523" s="1"/>
      <c r="S3523"/>
      <c r="T3523"/>
    </row>
    <row r="3524" spans="1:20" ht="14.4" x14ac:dyDescent="0.3">
      <c r="A3524"/>
      <c r="B3524" s="1"/>
      <c r="C3524"/>
      <c r="D3524"/>
      <c r="E3524"/>
      <c r="F3524"/>
      <c r="G3524" s="45"/>
      <c r="H3524" s="196"/>
      <c r="I3524" s="196"/>
      <c r="J3524" s="196"/>
      <c r="K3524" s="196"/>
      <c r="L3524"/>
      <c r="M3524" s="44"/>
      <c r="N3524" s="1"/>
      <c r="O3524"/>
      <c r="P3524"/>
      <c r="Q3524" s="44"/>
      <c r="R3524" s="1"/>
      <c r="S3524"/>
      <c r="T3524"/>
    </row>
    <row r="3525" spans="1:20" ht="14.4" x14ac:dyDescent="0.3">
      <c r="A3525"/>
      <c r="B3525" s="1"/>
      <c r="C3525"/>
      <c r="D3525"/>
      <c r="E3525"/>
      <c r="F3525"/>
      <c r="G3525" s="45"/>
      <c r="H3525" s="196"/>
      <c r="I3525" s="196"/>
      <c r="J3525" s="196"/>
      <c r="K3525" s="196"/>
      <c r="L3525"/>
      <c r="M3525" s="44"/>
      <c r="N3525" s="1"/>
      <c r="O3525"/>
      <c r="P3525"/>
      <c r="Q3525" s="44"/>
      <c r="R3525" s="1"/>
      <c r="S3525"/>
      <c r="T3525"/>
    </row>
    <row r="3526" spans="1:20" ht="14.4" x14ac:dyDescent="0.3">
      <c r="A3526"/>
      <c r="B3526" s="1"/>
      <c r="C3526"/>
      <c r="D3526"/>
      <c r="E3526"/>
      <c r="F3526"/>
      <c r="G3526" s="45"/>
      <c r="H3526" s="196"/>
      <c r="I3526" s="196"/>
      <c r="J3526" s="196"/>
      <c r="K3526" s="196"/>
      <c r="L3526"/>
      <c r="M3526" s="44"/>
      <c r="N3526" s="1"/>
      <c r="O3526"/>
      <c r="P3526"/>
      <c r="Q3526" s="44"/>
      <c r="R3526" s="1"/>
      <c r="S3526"/>
      <c r="T3526"/>
    </row>
    <row r="3527" spans="1:20" ht="14.4" x14ac:dyDescent="0.3">
      <c r="A3527"/>
      <c r="B3527" s="1"/>
      <c r="C3527"/>
      <c r="D3527"/>
      <c r="E3527"/>
      <c r="F3527"/>
      <c r="G3527" s="45"/>
      <c r="H3527" s="196"/>
      <c r="I3527" s="196"/>
      <c r="J3527" s="196"/>
      <c r="K3527" s="196"/>
      <c r="L3527"/>
      <c r="M3527" s="44"/>
      <c r="N3527" s="1"/>
      <c r="O3527"/>
      <c r="P3527"/>
      <c r="Q3527" s="44"/>
      <c r="R3527" s="1"/>
      <c r="S3527"/>
      <c r="T3527"/>
    </row>
    <row r="3528" spans="1:20" ht="14.4" x14ac:dyDescent="0.3">
      <c r="A3528"/>
      <c r="B3528" s="1"/>
      <c r="C3528"/>
      <c r="D3528"/>
      <c r="E3528"/>
      <c r="F3528"/>
      <c r="G3528" s="45"/>
      <c r="H3528" s="196"/>
      <c r="I3528" s="196"/>
      <c r="J3528" s="196"/>
      <c r="K3528" s="196"/>
      <c r="L3528"/>
      <c r="M3528" s="44"/>
      <c r="N3528" s="1"/>
      <c r="O3528"/>
      <c r="P3528"/>
      <c r="Q3528" s="44"/>
      <c r="R3528" s="1"/>
      <c r="S3528"/>
      <c r="T3528"/>
    </row>
    <row r="3529" spans="1:20" ht="14.4" x14ac:dyDescent="0.3">
      <c r="A3529"/>
      <c r="B3529" s="1"/>
      <c r="C3529"/>
      <c r="D3529"/>
      <c r="E3529"/>
      <c r="F3529"/>
      <c r="G3529" s="45"/>
      <c r="H3529" s="196"/>
      <c r="I3529" s="196"/>
      <c r="J3529" s="196"/>
      <c r="K3529" s="196"/>
      <c r="L3529"/>
      <c r="M3529" s="44"/>
      <c r="N3529" s="1"/>
      <c r="O3529"/>
      <c r="P3529"/>
      <c r="Q3529" s="44"/>
      <c r="R3529" s="1"/>
      <c r="S3529"/>
      <c r="T3529"/>
    </row>
    <row r="3530" spans="1:20" ht="14.4" x14ac:dyDescent="0.3">
      <c r="A3530"/>
      <c r="B3530" s="1"/>
      <c r="C3530"/>
      <c r="D3530"/>
      <c r="E3530"/>
      <c r="F3530"/>
      <c r="G3530" s="45"/>
      <c r="H3530" s="196"/>
      <c r="I3530" s="196"/>
      <c r="J3530" s="196"/>
      <c r="K3530" s="196"/>
      <c r="L3530"/>
      <c r="M3530" s="44"/>
      <c r="N3530" s="1"/>
      <c r="O3530"/>
      <c r="P3530"/>
      <c r="Q3530" s="44"/>
      <c r="R3530" s="1"/>
      <c r="S3530"/>
      <c r="T3530"/>
    </row>
    <row r="3531" spans="1:20" ht="14.4" x14ac:dyDescent="0.3">
      <c r="A3531"/>
      <c r="B3531" s="1"/>
      <c r="C3531"/>
      <c r="D3531"/>
      <c r="E3531"/>
      <c r="F3531"/>
      <c r="G3531" s="45"/>
      <c r="H3531" s="196"/>
      <c r="I3531" s="196"/>
      <c r="J3531" s="196"/>
      <c r="K3531" s="196"/>
      <c r="L3531"/>
      <c r="M3531" s="44"/>
      <c r="N3531" s="1"/>
      <c r="O3531"/>
      <c r="P3531"/>
      <c r="Q3531" s="44"/>
      <c r="R3531" s="1"/>
      <c r="S3531"/>
      <c r="T3531"/>
    </row>
    <row r="3532" spans="1:20" ht="14.4" x14ac:dyDescent="0.3">
      <c r="A3532"/>
      <c r="B3532" s="1"/>
      <c r="C3532"/>
      <c r="D3532"/>
      <c r="E3532"/>
      <c r="F3532"/>
      <c r="G3532" s="45"/>
      <c r="H3532" s="196"/>
      <c r="I3532" s="196"/>
      <c r="J3532" s="196"/>
      <c r="K3532" s="196"/>
      <c r="L3532"/>
      <c r="M3532" s="44"/>
      <c r="N3532" s="1"/>
      <c r="O3532"/>
      <c r="P3532"/>
      <c r="Q3532" s="44"/>
      <c r="R3532" s="1"/>
      <c r="S3532"/>
      <c r="T3532"/>
    </row>
    <row r="3533" spans="1:20" ht="14.4" x14ac:dyDescent="0.3">
      <c r="A3533"/>
      <c r="B3533" s="1"/>
      <c r="C3533"/>
      <c r="D3533"/>
      <c r="E3533"/>
      <c r="F3533"/>
      <c r="G3533" s="45"/>
      <c r="H3533" s="196"/>
      <c r="I3533" s="196"/>
      <c r="J3533" s="196"/>
      <c r="K3533" s="196"/>
      <c r="L3533"/>
      <c r="M3533" s="44"/>
      <c r="N3533" s="1"/>
      <c r="O3533"/>
      <c r="P3533"/>
      <c r="Q3533" s="44"/>
      <c r="R3533" s="1"/>
      <c r="S3533"/>
      <c r="T3533"/>
    </row>
    <row r="3534" spans="1:20" ht="14.4" x14ac:dyDescent="0.3">
      <c r="A3534"/>
      <c r="B3534" s="1"/>
      <c r="C3534"/>
      <c r="D3534"/>
      <c r="E3534"/>
      <c r="F3534"/>
      <c r="G3534" s="45"/>
      <c r="H3534" s="196"/>
      <c r="I3534" s="196"/>
      <c r="J3534" s="196"/>
      <c r="K3534" s="196"/>
      <c r="L3534"/>
      <c r="M3534" s="44"/>
      <c r="N3534" s="1"/>
      <c r="O3534"/>
      <c r="P3534"/>
      <c r="Q3534" s="44"/>
      <c r="R3534" s="1"/>
      <c r="S3534"/>
      <c r="T3534"/>
    </row>
    <row r="3535" spans="1:20" ht="14.4" x14ac:dyDescent="0.3">
      <c r="A3535"/>
      <c r="B3535" s="1"/>
      <c r="C3535"/>
      <c r="D3535"/>
      <c r="E3535"/>
      <c r="F3535"/>
      <c r="G3535" s="45"/>
      <c r="H3535" s="196"/>
      <c r="I3535" s="196"/>
      <c r="J3535" s="196"/>
      <c r="K3535" s="196"/>
      <c r="L3535"/>
      <c r="M3535" s="44"/>
      <c r="N3535" s="1"/>
      <c r="O3535"/>
      <c r="P3535"/>
      <c r="Q3535" s="44"/>
      <c r="R3535" s="1"/>
      <c r="S3535"/>
      <c r="T3535"/>
    </row>
    <row r="3536" spans="1:20" ht="14.4" x14ac:dyDescent="0.3">
      <c r="A3536"/>
      <c r="B3536" s="1"/>
      <c r="C3536"/>
      <c r="D3536"/>
      <c r="E3536"/>
      <c r="F3536"/>
      <c r="G3536" s="45"/>
      <c r="H3536" s="196"/>
      <c r="I3536" s="196"/>
      <c r="J3536" s="196"/>
      <c r="K3536" s="196"/>
      <c r="L3536"/>
      <c r="M3536" s="44"/>
      <c r="N3536" s="1"/>
      <c r="O3536"/>
      <c r="P3536"/>
      <c r="Q3536" s="44"/>
      <c r="R3536" s="1"/>
      <c r="S3536"/>
      <c r="T3536"/>
    </row>
    <row r="3537" spans="1:20" ht="14.4" x14ac:dyDescent="0.3">
      <c r="A3537"/>
      <c r="B3537" s="1"/>
      <c r="C3537"/>
      <c r="D3537"/>
      <c r="E3537"/>
      <c r="F3537"/>
      <c r="G3537" s="45"/>
      <c r="H3537" s="196"/>
      <c r="I3537" s="196"/>
      <c r="J3537" s="196"/>
      <c r="K3537" s="196"/>
      <c r="L3537"/>
      <c r="M3537" s="44"/>
      <c r="N3537" s="1"/>
      <c r="O3537"/>
      <c r="P3537"/>
      <c r="Q3537" s="44"/>
      <c r="R3537" s="1"/>
      <c r="S3537"/>
      <c r="T3537"/>
    </row>
    <row r="3538" spans="1:20" ht="14.4" x14ac:dyDescent="0.3">
      <c r="A3538"/>
      <c r="B3538" s="1"/>
      <c r="C3538"/>
      <c r="D3538"/>
      <c r="E3538"/>
      <c r="F3538"/>
      <c r="G3538" s="45"/>
      <c r="H3538" s="196"/>
      <c r="I3538" s="196"/>
      <c r="J3538" s="196"/>
      <c r="K3538" s="196"/>
      <c r="L3538"/>
      <c r="M3538" s="44"/>
      <c r="N3538" s="1"/>
      <c r="O3538"/>
      <c r="P3538"/>
      <c r="Q3538" s="44"/>
      <c r="R3538" s="1"/>
      <c r="S3538"/>
      <c r="T3538"/>
    </row>
    <row r="3539" spans="1:20" ht="14.4" x14ac:dyDescent="0.3">
      <c r="A3539"/>
      <c r="B3539" s="1"/>
      <c r="C3539"/>
      <c r="D3539"/>
      <c r="E3539"/>
      <c r="F3539"/>
      <c r="G3539" s="45"/>
      <c r="H3539" s="196"/>
      <c r="I3539" s="196"/>
      <c r="J3539" s="196"/>
      <c r="K3539" s="196"/>
      <c r="L3539"/>
      <c r="M3539" s="44"/>
      <c r="N3539" s="1"/>
      <c r="O3539"/>
      <c r="P3539"/>
      <c r="Q3539" s="44"/>
      <c r="R3539" s="1"/>
      <c r="S3539"/>
      <c r="T3539"/>
    </row>
    <row r="3540" spans="1:20" ht="14.4" x14ac:dyDescent="0.3">
      <c r="A3540"/>
      <c r="B3540" s="1"/>
      <c r="C3540"/>
      <c r="D3540"/>
      <c r="E3540"/>
      <c r="F3540"/>
      <c r="G3540" s="45"/>
      <c r="H3540" s="196"/>
      <c r="I3540" s="196"/>
      <c r="J3540" s="196"/>
      <c r="K3540" s="196"/>
      <c r="L3540"/>
      <c r="M3540" s="44"/>
      <c r="N3540" s="1"/>
      <c r="O3540"/>
      <c r="P3540"/>
      <c r="Q3540" s="44"/>
      <c r="R3540" s="1"/>
      <c r="S3540"/>
      <c r="T3540"/>
    </row>
    <row r="3541" spans="1:20" ht="14.4" x14ac:dyDescent="0.3">
      <c r="A3541"/>
      <c r="B3541" s="1"/>
      <c r="C3541"/>
      <c r="D3541"/>
      <c r="E3541"/>
      <c r="F3541"/>
      <c r="G3541" s="45"/>
      <c r="H3541" s="196"/>
      <c r="I3541" s="196"/>
      <c r="J3541" s="196"/>
      <c r="K3541" s="196"/>
      <c r="L3541"/>
      <c r="M3541" s="44"/>
      <c r="N3541" s="1"/>
      <c r="O3541"/>
      <c r="P3541"/>
      <c r="Q3541" s="44"/>
      <c r="R3541" s="1"/>
      <c r="S3541"/>
      <c r="T3541"/>
    </row>
    <row r="3542" spans="1:20" ht="14.4" x14ac:dyDescent="0.3">
      <c r="A3542"/>
      <c r="B3542" s="1"/>
      <c r="C3542"/>
      <c r="D3542"/>
      <c r="E3542"/>
      <c r="F3542"/>
      <c r="G3542" s="45"/>
      <c r="H3542" s="196"/>
      <c r="I3542" s="196"/>
      <c r="J3542" s="196"/>
      <c r="K3542" s="196"/>
      <c r="L3542"/>
      <c r="M3542" s="44"/>
      <c r="N3542" s="1"/>
      <c r="O3542"/>
      <c r="P3542"/>
      <c r="Q3542" s="44"/>
      <c r="R3542" s="1"/>
      <c r="S3542"/>
      <c r="T3542"/>
    </row>
    <row r="3543" spans="1:20" ht="14.4" x14ac:dyDescent="0.3">
      <c r="A3543"/>
      <c r="B3543" s="1"/>
      <c r="C3543"/>
      <c r="D3543"/>
      <c r="E3543"/>
      <c r="F3543"/>
      <c r="G3543" s="45"/>
      <c r="H3543" s="196"/>
      <c r="I3543" s="196"/>
      <c r="J3543" s="196"/>
      <c r="K3543" s="196"/>
      <c r="L3543"/>
      <c r="M3543" s="44"/>
      <c r="N3543" s="1"/>
      <c r="O3543"/>
      <c r="P3543"/>
      <c r="Q3543" s="44"/>
      <c r="R3543" s="1"/>
      <c r="S3543"/>
      <c r="T3543"/>
    </row>
    <row r="3544" spans="1:20" ht="14.4" x14ac:dyDescent="0.3">
      <c r="A3544"/>
      <c r="B3544" s="1"/>
      <c r="C3544"/>
      <c r="D3544"/>
      <c r="E3544"/>
      <c r="F3544"/>
      <c r="G3544" s="45"/>
      <c r="H3544" s="196"/>
      <c r="I3544" s="196"/>
      <c r="J3544" s="196"/>
      <c r="K3544" s="196"/>
      <c r="L3544"/>
      <c r="M3544" s="44"/>
      <c r="N3544" s="1"/>
      <c r="O3544"/>
      <c r="P3544"/>
      <c r="Q3544" s="44"/>
      <c r="R3544" s="1"/>
      <c r="S3544"/>
      <c r="T3544"/>
    </row>
    <row r="3545" spans="1:20" ht="14.4" x14ac:dyDescent="0.3">
      <c r="A3545"/>
      <c r="B3545" s="1"/>
      <c r="C3545"/>
      <c r="D3545"/>
      <c r="E3545"/>
      <c r="F3545"/>
      <c r="G3545" s="45"/>
      <c r="H3545" s="196"/>
      <c r="I3545" s="196"/>
      <c r="J3545" s="196"/>
      <c r="K3545" s="196"/>
      <c r="L3545"/>
      <c r="M3545" s="44"/>
      <c r="N3545" s="1"/>
      <c r="O3545"/>
      <c r="P3545"/>
      <c r="Q3545" s="44"/>
      <c r="R3545" s="1"/>
      <c r="S3545"/>
      <c r="T3545"/>
    </row>
    <row r="3546" spans="1:20" ht="14.4" x14ac:dyDescent="0.3">
      <c r="A3546"/>
      <c r="B3546" s="1"/>
      <c r="C3546"/>
      <c r="D3546"/>
      <c r="E3546"/>
      <c r="F3546"/>
      <c r="G3546" s="45"/>
      <c r="H3546" s="196"/>
      <c r="I3546" s="196"/>
      <c r="J3546" s="196"/>
      <c r="K3546" s="196"/>
      <c r="L3546"/>
      <c r="M3546" s="44"/>
      <c r="N3546" s="1"/>
      <c r="O3546"/>
      <c r="P3546"/>
      <c r="Q3546" s="44"/>
      <c r="R3546" s="1"/>
      <c r="S3546"/>
      <c r="T3546"/>
    </row>
    <row r="3547" spans="1:20" ht="14.4" x14ac:dyDescent="0.3">
      <c r="A3547"/>
      <c r="B3547" s="1"/>
      <c r="C3547"/>
      <c r="D3547"/>
      <c r="E3547"/>
      <c r="F3547"/>
      <c r="G3547" s="45"/>
      <c r="H3547" s="196"/>
      <c r="I3547" s="196"/>
      <c r="J3547" s="196"/>
      <c r="K3547" s="196"/>
      <c r="L3547"/>
      <c r="M3547" s="44"/>
      <c r="N3547" s="1"/>
      <c r="O3547"/>
      <c r="P3547"/>
      <c r="Q3547" s="44"/>
      <c r="R3547" s="1"/>
      <c r="S3547"/>
      <c r="T3547"/>
    </row>
    <row r="3548" spans="1:20" ht="14.4" x14ac:dyDescent="0.3">
      <c r="A3548"/>
      <c r="B3548" s="1"/>
      <c r="C3548"/>
      <c r="D3548"/>
      <c r="E3548"/>
      <c r="F3548"/>
      <c r="G3548" s="45"/>
      <c r="H3548" s="196"/>
      <c r="I3548" s="196"/>
      <c r="J3548" s="196"/>
      <c r="K3548" s="196"/>
      <c r="L3548"/>
      <c r="M3548" s="44"/>
      <c r="N3548" s="1"/>
      <c r="O3548"/>
      <c r="P3548"/>
      <c r="Q3548" s="44"/>
      <c r="R3548" s="1"/>
      <c r="S3548"/>
      <c r="T3548"/>
    </row>
    <row r="3549" spans="1:20" ht="14.4" x14ac:dyDescent="0.3">
      <c r="A3549"/>
      <c r="B3549" s="1"/>
      <c r="C3549"/>
      <c r="D3549"/>
      <c r="E3549"/>
      <c r="F3549"/>
      <c r="G3549" s="45"/>
      <c r="H3549" s="196"/>
      <c r="I3549" s="196"/>
      <c r="J3549" s="196"/>
      <c r="K3549" s="196"/>
      <c r="L3549"/>
      <c r="M3549" s="44"/>
      <c r="N3549" s="1"/>
      <c r="O3549"/>
      <c r="P3549"/>
      <c r="Q3549" s="44"/>
      <c r="R3549" s="1"/>
      <c r="S3549"/>
      <c r="T3549"/>
    </row>
    <row r="3550" spans="1:20" ht="14.4" x14ac:dyDescent="0.3">
      <c r="A3550"/>
      <c r="B3550" s="1"/>
      <c r="C3550"/>
      <c r="D3550"/>
      <c r="E3550"/>
      <c r="F3550"/>
      <c r="G3550" s="45"/>
      <c r="H3550" s="196"/>
      <c r="I3550" s="196"/>
      <c r="J3550" s="196"/>
      <c r="K3550" s="196"/>
      <c r="L3550"/>
      <c r="M3550" s="44"/>
      <c r="N3550" s="1"/>
      <c r="O3550"/>
      <c r="P3550"/>
      <c r="Q3550" s="44"/>
      <c r="R3550" s="1"/>
      <c r="S3550"/>
      <c r="T3550"/>
    </row>
    <row r="3551" spans="1:20" ht="14.4" x14ac:dyDescent="0.3">
      <c r="A3551"/>
      <c r="B3551" s="1"/>
      <c r="C3551"/>
      <c r="D3551"/>
      <c r="E3551"/>
      <c r="F3551"/>
      <c r="G3551" s="45"/>
      <c r="H3551" s="196"/>
      <c r="I3551" s="196"/>
      <c r="J3551" s="196"/>
      <c r="K3551" s="196"/>
      <c r="L3551"/>
      <c r="M3551" s="44"/>
      <c r="N3551" s="1"/>
      <c r="O3551"/>
      <c r="P3551"/>
      <c r="Q3551" s="44"/>
      <c r="R3551" s="1"/>
      <c r="S3551"/>
      <c r="T3551"/>
    </row>
    <row r="3552" spans="1:20" ht="14.4" x14ac:dyDescent="0.3">
      <c r="A3552"/>
      <c r="B3552" s="1"/>
      <c r="C3552"/>
      <c r="D3552"/>
      <c r="E3552"/>
      <c r="F3552"/>
      <c r="G3552" s="45"/>
      <c r="H3552" s="196"/>
      <c r="I3552" s="196"/>
      <c r="J3552" s="196"/>
      <c r="K3552" s="196"/>
      <c r="L3552"/>
      <c r="M3552" s="44"/>
      <c r="N3552" s="1"/>
      <c r="O3552"/>
      <c r="P3552"/>
      <c r="Q3552" s="44"/>
      <c r="R3552" s="1"/>
      <c r="S3552"/>
      <c r="T3552"/>
    </row>
    <row r="3553" spans="1:20" ht="14.4" x14ac:dyDescent="0.3">
      <c r="A3553"/>
      <c r="B3553" s="1"/>
      <c r="C3553"/>
      <c r="D3553"/>
      <c r="E3553"/>
      <c r="F3553"/>
      <c r="G3553" s="45"/>
      <c r="H3553" s="196"/>
      <c r="I3553" s="196"/>
      <c r="J3553" s="196"/>
      <c r="K3553" s="196"/>
      <c r="L3553"/>
      <c r="M3553" s="44"/>
      <c r="N3553" s="1"/>
      <c r="O3553"/>
      <c r="P3553"/>
      <c r="Q3553" s="44"/>
      <c r="R3553" s="1"/>
      <c r="S3553"/>
      <c r="T3553"/>
    </row>
    <row r="3554" spans="1:20" ht="14.4" x14ac:dyDescent="0.3">
      <c r="A3554"/>
      <c r="B3554" s="1"/>
      <c r="C3554"/>
      <c r="D3554"/>
      <c r="E3554"/>
      <c r="F3554"/>
      <c r="G3554" s="45"/>
      <c r="H3554" s="196"/>
      <c r="I3554" s="196"/>
      <c r="J3554" s="196"/>
      <c r="K3554" s="196"/>
      <c r="L3554"/>
      <c r="M3554" s="44"/>
      <c r="N3554" s="1"/>
      <c r="O3554"/>
      <c r="P3554"/>
      <c r="Q3554" s="44"/>
      <c r="R3554" s="1"/>
      <c r="S3554"/>
      <c r="T3554"/>
    </row>
    <row r="3555" spans="1:20" ht="14.4" x14ac:dyDescent="0.3">
      <c r="A3555"/>
      <c r="B3555" s="1"/>
      <c r="C3555"/>
      <c r="D3555"/>
      <c r="E3555"/>
      <c r="F3555"/>
      <c r="G3555" s="45"/>
      <c r="H3555" s="196"/>
      <c r="I3555" s="196"/>
      <c r="J3555" s="196"/>
      <c r="K3555" s="196"/>
      <c r="L3555"/>
      <c r="M3555" s="44"/>
      <c r="N3555" s="1"/>
      <c r="O3555"/>
      <c r="P3555"/>
      <c r="Q3555" s="44"/>
      <c r="R3555" s="1"/>
      <c r="S3555"/>
      <c r="T3555"/>
    </row>
    <row r="3556" spans="1:20" ht="14.4" x14ac:dyDescent="0.3">
      <c r="A3556"/>
      <c r="B3556" s="1"/>
      <c r="C3556"/>
      <c r="D3556"/>
      <c r="E3556"/>
      <c r="F3556"/>
      <c r="G3556" s="45"/>
      <c r="H3556" s="196"/>
      <c r="I3556" s="196"/>
      <c r="J3556" s="196"/>
      <c r="K3556" s="196"/>
      <c r="L3556"/>
      <c r="M3556" s="44"/>
      <c r="N3556" s="1"/>
      <c r="O3556"/>
      <c r="P3556"/>
      <c r="Q3556" s="44"/>
      <c r="R3556" s="1"/>
      <c r="S3556"/>
      <c r="T3556"/>
    </row>
    <row r="3557" spans="1:20" ht="14.4" x14ac:dyDescent="0.3">
      <c r="A3557"/>
      <c r="B3557" s="1"/>
      <c r="C3557"/>
      <c r="D3557"/>
      <c r="E3557"/>
      <c r="F3557"/>
      <c r="G3557" s="45"/>
      <c r="H3557" s="196"/>
      <c r="I3557" s="196"/>
      <c r="J3557" s="196"/>
      <c r="K3557" s="196"/>
      <c r="L3557"/>
      <c r="M3557" s="44"/>
      <c r="N3557" s="1"/>
      <c r="O3557"/>
      <c r="P3557"/>
      <c r="Q3557" s="44"/>
      <c r="R3557" s="1"/>
      <c r="S3557"/>
      <c r="T3557"/>
    </row>
    <row r="3558" spans="1:20" ht="14.4" x14ac:dyDescent="0.3">
      <c r="A3558"/>
      <c r="B3558" s="1"/>
      <c r="C3558"/>
      <c r="D3558"/>
      <c r="E3558"/>
      <c r="F3558"/>
      <c r="G3558" s="45"/>
      <c r="H3558" s="196"/>
      <c r="I3558" s="196"/>
      <c r="J3558" s="196"/>
      <c r="K3558" s="196"/>
      <c r="L3558"/>
      <c r="M3558" s="44"/>
      <c r="N3558" s="1"/>
      <c r="O3558"/>
      <c r="P3558"/>
      <c r="Q3558" s="44"/>
      <c r="R3558" s="1"/>
      <c r="S3558"/>
      <c r="T3558"/>
    </row>
    <row r="3559" spans="1:20" ht="14.4" x14ac:dyDescent="0.3">
      <c r="A3559"/>
      <c r="B3559" s="1"/>
      <c r="C3559"/>
      <c r="D3559"/>
      <c r="E3559"/>
      <c r="F3559"/>
      <c r="G3559" s="45"/>
      <c r="H3559" s="196"/>
      <c r="I3559" s="196"/>
      <c r="J3559" s="196"/>
      <c r="K3559" s="196"/>
      <c r="L3559"/>
      <c r="M3559" s="44"/>
      <c r="N3559" s="1"/>
      <c r="O3559"/>
      <c r="P3559"/>
      <c r="Q3559" s="44"/>
      <c r="R3559" s="1"/>
      <c r="S3559"/>
      <c r="T3559"/>
    </row>
    <row r="3560" spans="1:20" ht="14.4" x14ac:dyDescent="0.3">
      <c r="A3560"/>
      <c r="B3560" s="1"/>
      <c r="C3560"/>
      <c r="D3560"/>
      <c r="E3560"/>
      <c r="F3560"/>
      <c r="G3560" s="45"/>
      <c r="H3560" s="196"/>
      <c r="I3560" s="196"/>
      <c r="J3560" s="196"/>
      <c r="K3560" s="196"/>
      <c r="L3560"/>
      <c r="M3560" s="44"/>
      <c r="N3560" s="1"/>
      <c r="O3560"/>
      <c r="P3560"/>
      <c r="Q3560" s="44"/>
      <c r="R3560" s="1"/>
      <c r="S3560"/>
      <c r="T3560"/>
    </row>
    <row r="3561" spans="1:20" ht="14.4" x14ac:dyDescent="0.3">
      <c r="A3561"/>
      <c r="B3561" s="1"/>
      <c r="C3561"/>
      <c r="D3561"/>
      <c r="E3561"/>
      <c r="F3561"/>
      <c r="G3561" s="45"/>
      <c r="H3561" s="196"/>
      <c r="I3561" s="196"/>
      <c r="J3561" s="196"/>
      <c r="K3561" s="196"/>
      <c r="L3561"/>
      <c r="M3561" s="44"/>
      <c r="N3561" s="1"/>
      <c r="O3561"/>
      <c r="P3561"/>
      <c r="Q3561" s="44"/>
      <c r="R3561" s="1"/>
      <c r="S3561"/>
      <c r="T3561"/>
    </row>
    <row r="3562" spans="1:20" ht="14.4" x14ac:dyDescent="0.3">
      <c r="A3562"/>
      <c r="B3562" s="1"/>
      <c r="C3562"/>
      <c r="D3562"/>
      <c r="E3562"/>
      <c r="F3562"/>
      <c r="G3562" s="45"/>
      <c r="H3562" s="196"/>
      <c r="I3562" s="196"/>
      <c r="J3562" s="196"/>
      <c r="K3562" s="196"/>
      <c r="L3562"/>
      <c r="M3562" s="44"/>
      <c r="N3562" s="1"/>
      <c r="O3562"/>
      <c r="P3562"/>
      <c r="Q3562" s="44"/>
      <c r="R3562" s="1"/>
      <c r="S3562"/>
      <c r="T3562"/>
    </row>
    <row r="3563" spans="1:20" ht="14.4" x14ac:dyDescent="0.3">
      <c r="A3563"/>
      <c r="B3563" s="1"/>
      <c r="C3563"/>
      <c r="D3563"/>
      <c r="E3563"/>
      <c r="F3563"/>
      <c r="G3563" s="45"/>
      <c r="H3563" s="196"/>
      <c r="I3563" s="196"/>
      <c r="J3563" s="196"/>
      <c r="K3563" s="196"/>
      <c r="L3563"/>
      <c r="M3563" s="44"/>
      <c r="N3563" s="1"/>
      <c r="O3563"/>
      <c r="P3563"/>
      <c r="Q3563" s="44"/>
      <c r="R3563" s="1"/>
      <c r="S3563"/>
      <c r="T3563"/>
    </row>
    <row r="3564" spans="1:20" ht="14.4" x14ac:dyDescent="0.3">
      <c r="A3564"/>
      <c r="B3564" s="1"/>
      <c r="C3564"/>
      <c r="D3564"/>
      <c r="E3564"/>
      <c r="F3564"/>
      <c r="G3564" s="45"/>
      <c r="H3564" s="196"/>
      <c r="I3564" s="196"/>
      <c r="J3564" s="196"/>
      <c r="K3564" s="196"/>
      <c r="L3564"/>
      <c r="M3564" s="44"/>
      <c r="N3564" s="1"/>
      <c r="O3564"/>
      <c r="P3564"/>
      <c r="Q3564" s="44"/>
      <c r="R3564" s="1"/>
      <c r="S3564"/>
      <c r="T3564"/>
    </row>
    <row r="3565" spans="1:20" ht="14.4" x14ac:dyDescent="0.3">
      <c r="A3565"/>
      <c r="B3565" s="1"/>
      <c r="C3565"/>
      <c r="D3565"/>
      <c r="E3565"/>
      <c r="F3565"/>
      <c r="G3565" s="45"/>
      <c r="H3565" s="196"/>
      <c r="I3565" s="196"/>
      <c r="J3565" s="196"/>
      <c r="K3565" s="196"/>
      <c r="L3565"/>
      <c r="M3565" s="44"/>
      <c r="N3565" s="1"/>
      <c r="O3565"/>
      <c r="P3565"/>
      <c r="Q3565" s="44"/>
      <c r="R3565" s="1"/>
      <c r="S3565"/>
      <c r="T3565"/>
    </row>
    <row r="3566" spans="1:20" ht="14.4" x14ac:dyDescent="0.3">
      <c r="A3566"/>
      <c r="B3566" s="1"/>
      <c r="C3566"/>
      <c r="D3566"/>
      <c r="E3566"/>
      <c r="F3566"/>
      <c r="G3566" s="45"/>
      <c r="H3566" s="196"/>
      <c r="I3566" s="196"/>
      <c r="J3566" s="196"/>
      <c r="K3566" s="196"/>
      <c r="L3566"/>
      <c r="M3566" s="44"/>
      <c r="N3566" s="1"/>
      <c r="O3566"/>
      <c r="P3566"/>
      <c r="Q3566" s="44"/>
      <c r="R3566" s="1"/>
      <c r="S3566"/>
      <c r="T3566"/>
    </row>
    <row r="3567" spans="1:20" ht="14.4" x14ac:dyDescent="0.3">
      <c r="A3567"/>
      <c r="B3567" s="1"/>
      <c r="C3567"/>
      <c r="D3567"/>
      <c r="E3567"/>
      <c r="F3567"/>
      <c r="G3567" s="45"/>
      <c r="H3567" s="196"/>
      <c r="I3567" s="196"/>
      <c r="J3567" s="196"/>
      <c r="K3567" s="196"/>
      <c r="L3567"/>
      <c r="M3567" s="44"/>
      <c r="N3567" s="1"/>
      <c r="O3567"/>
      <c r="P3567"/>
      <c r="Q3567" s="44"/>
      <c r="R3567" s="1"/>
      <c r="S3567"/>
      <c r="T3567"/>
    </row>
    <row r="3568" spans="1:20" ht="14.4" x14ac:dyDescent="0.3">
      <c r="A3568"/>
      <c r="B3568" s="1"/>
      <c r="C3568"/>
      <c r="D3568"/>
      <c r="E3568"/>
      <c r="F3568"/>
      <c r="G3568" s="45"/>
      <c r="H3568" s="196"/>
      <c r="I3568" s="196"/>
      <c r="J3568" s="196"/>
      <c r="K3568" s="196"/>
      <c r="L3568"/>
      <c r="M3568" s="44"/>
      <c r="N3568" s="1"/>
      <c r="O3568"/>
      <c r="P3568"/>
      <c r="Q3568" s="44"/>
      <c r="R3568" s="1"/>
      <c r="S3568"/>
      <c r="T3568"/>
    </row>
    <row r="3569" spans="1:20" ht="14.4" x14ac:dyDescent="0.3">
      <c r="A3569"/>
      <c r="B3569" s="1"/>
      <c r="C3569"/>
      <c r="D3569"/>
      <c r="E3569"/>
      <c r="F3569"/>
      <c r="G3569" s="45"/>
      <c r="H3569" s="196"/>
      <c r="I3569" s="196"/>
      <c r="J3569" s="196"/>
      <c r="K3569" s="196"/>
      <c r="L3569"/>
      <c r="M3569" s="44"/>
      <c r="N3569" s="1"/>
      <c r="O3569"/>
      <c r="P3569"/>
      <c r="Q3569" s="44"/>
      <c r="R3569" s="1"/>
      <c r="S3569"/>
      <c r="T3569"/>
    </row>
    <row r="3570" spans="1:20" ht="14.4" x14ac:dyDescent="0.3">
      <c r="A3570"/>
      <c r="B3570" s="1"/>
      <c r="C3570"/>
      <c r="D3570"/>
      <c r="E3570"/>
      <c r="F3570"/>
      <c r="G3570" s="45"/>
      <c r="H3570" s="196"/>
      <c r="I3570" s="196"/>
      <c r="J3570" s="196"/>
      <c r="K3570" s="196"/>
      <c r="L3570"/>
      <c r="M3570" s="44"/>
      <c r="N3570" s="1"/>
      <c r="O3570"/>
      <c r="P3570"/>
      <c r="Q3570" s="44"/>
      <c r="R3570" s="1"/>
      <c r="S3570"/>
      <c r="T3570"/>
    </row>
    <row r="3571" spans="1:20" ht="14.4" x14ac:dyDescent="0.3">
      <c r="A3571"/>
      <c r="B3571" s="1"/>
      <c r="C3571"/>
      <c r="D3571"/>
      <c r="E3571"/>
      <c r="F3571"/>
      <c r="G3571" s="45"/>
      <c r="H3571" s="196"/>
      <c r="I3571" s="196"/>
      <c r="J3571" s="196"/>
      <c r="K3571" s="196"/>
      <c r="L3571"/>
      <c r="M3571" s="44"/>
      <c r="N3571" s="1"/>
      <c r="O3571"/>
      <c r="P3571"/>
      <c r="Q3571" s="44"/>
      <c r="R3571" s="1"/>
      <c r="S3571"/>
      <c r="T3571"/>
    </row>
    <row r="3572" spans="1:20" ht="14.4" x14ac:dyDescent="0.3">
      <c r="A3572"/>
      <c r="B3572" s="1"/>
      <c r="C3572"/>
      <c r="D3572"/>
      <c r="E3572"/>
      <c r="F3572"/>
      <c r="G3572" s="45"/>
      <c r="H3572" s="196"/>
      <c r="I3572" s="196"/>
      <c r="J3572" s="196"/>
      <c r="K3572" s="196"/>
      <c r="L3572"/>
      <c r="M3572" s="44"/>
      <c r="N3572" s="1"/>
      <c r="O3572"/>
      <c r="P3572"/>
      <c r="Q3572" s="44"/>
      <c r="R3572" s="1"/>
      <c r="S3572"/>
      <c r="T3572"/>
    </row>
    <row r="3573" spans="1:20" ht="14.4" x14ac:dyDescent="0.3">
      <c r="A3573"/>
      <c r="B3573" s="1"/>
      <c r="C3573"/>
      <c r="D3573"/>
      <c r="E3573"/>
      <c r="F3573"/>
      <c r="G3573" s="45"/>
      <c r="H3573" s="196"/>
      <c r="I3573" s="196"/>
      <c r="J3573" s="196"/>
      <c r="K3573" s="196"/>
      <c r="L3573"/>
      <c r="M3573" s="44"/>
      <c r="N3573" s="1"/>
      <c r="O3573"/>
      <c r="P3573"/>
      <c r="Q3573" s="44"/>
      <c r="R3573" s="1"/>
      <c r="S3573"/>
      <c r="T3573"/>
    </row>
    <row r="3574" spans="1:20" ht="14.4" x14ac:dyDescent="0.3">
      <c r="A3574"/>
      <c r="B3574" s="1"/>
      <c r="C3574"/>
      <c r="D3574"/>
      <c r="E3574"/>
      <c r="F3574"/>
      <c r="G3574" s="45"/>
      <c r="H3574" s="196"/>
      <c r="I3574" s="196"/>
      <c r="J3574" s="196"/>
      <c r="K3574" s="196"/>
      <c r="L3574"/>
      <c r="M3574" s="44"/>
      <c r="N3574" s="1"/>
      <c r="O3574"/>
      <c r="P3574"/>
      <c r="Q3574" s="44"/>
      <c r="R3574" s="1"/>
      <c r="S3574"/>
      <c r="T3574"/>
    </row>
    <row r="3575" spans="1:20" ht="14.4" x14ac:dyDescent="0.3">
      <c r="A3575"/>
      <c r="B3575" s="1"/>
      <c r="C3575"/>
      <c r="D3575"/>
      <c r="E3575"/>
      <c r="F3575"/>
      <c r="G3575" s="45"/>
      <c r="H3575" s="196"/>
      <c r="I3575" s="196"/>
      <c r="J3575" s="196"/>
      <c r="K3575" s="196"/>
      <c r="L3575"/>
      <c r="M3575" s="44"/>
      <c r="N3575" s="1"/>
      <c r="O3575"/>
      <c r="P3575"/>
      <c r="Q3575" s="44"/>
      <c r="R3575" s="1"/>
      <c r="S3575"/>
      <c r="T3575"/>
    </row>
    <row r="3576" spans="1:20" ht="14.4" x14ac:dyDescent="0.3">
      <c r="A3576"/>
      <c r="B3576" s="1"/>
      <c r="C3576"/>
      <c r="D3576"/>
      <c r="E3576"/>
      <c r="F3576"/>
      <c r="G3576" s="45"/>
      <c r="H3576" s="196"/>
      <c r="I3576" s="196"/>
      <c r="J3576" s="196"/>
      <c r="K3576" s="196"/>
      <c r="L3576"/>
      <c r="M3576" s="44"/>
      <c r="N3576" s="1"/>
      <c r="O3576"/>
      <c r="P3576"/>
      <c r="Q3576" s="44"/>
      <c r="R3576" s="1"/>
      <c r="S3576"/>
      <c r="T3576"/>
    </row>
    <row r="3577" spans="1:20" ht="14.4" x14ac:dyDescent="0.3">
      <c r="A3577"/>
      <c r="B3577" s="1"/>
      <c r="C3577"/>
      <c r="D3577"/>
      <c r="E3577"/>
      <c r="F3577"/>
      <c r="G3577" s="45"/>
      <c r="H3577" s="196"/>
      <c r="I3577" s="196"/>
      <c r="J3577" s="196"/>
      <c r="K3577" s="196"/>
      <c r="L3577"/>
      <c r="M3577" s="44"/>
      <c r="N3577" s="1"/>
      <c r="O3577"/>
      <c r="P3577"/>
      <c r="Q3577" s="44"/>
      <c r="R3577" s="1"/>
      <c r="S3577"/>
      <c r="T3577"/>
    </row>
    <row r="3578" spans="1:20" ht="14.4" x14ac:dyDescent="0.3">
      <c r="A3578"/>
      <c r="B3578" s="1"/>
      <c r="C3578"/>
      <c r="D3578"/>
      <c r="E3578"/>
      <c r="F3578"/>
      <c r="G3578" s="45"/>
      <c r="H3578" s="196"/>
      <c r="I3578" s="196"/>
      <c r="J3578" s="196"/>
      <c r="K3578" s="196"/>
      <c r="L3578"/>
      <c r="M3578" s="44"/>
      <c r="N3578" s="1"/>
      <c r="O3578"/>
      <c r="P3578"/>
      <c r="Q3578" s="44"/>
      <c r="R3578" s="1"/>
      <c r="S3578"/>
      <c r="T3578"/>
    </row>
    <row r="3579" spans="1:20" ht="14.4" x14ac:dyDescent="0.3">
      <c r="A3579"/>
      <c r="B3579" s="1"/>
      <c r="C3579"/>
      <c r="D3579"/>
      <c r="E3579"/>
      <c r="F3579"/>
      <c r="G3579" s="45"/>
      <c r="H3579" s="196"/>
      <c r="I3579" s="196"/>
      <c r="J3579" s="196"/>
      <c r="K3579" s="196"/>
      <c r="L3579"/>
      <c r="M3579" s="44"/>
      <c r="N3579" s="1"/>
      <c r="O3579"/>
      <c r="P3579"/>
      <c r="Q3579" s="44"/>
      <c r="R3579" s="1"/>
      <c r="S3579"/>
      <c r="T3579"/>
    </row>
    <row r="3580" spans="1:20" ht="14.4" x14ac:dyDescent="0.3">
      <c r="A3580"/>
      <c r="B3580" s="1"/>
      <c r="C3580"/>
      <c r="D3580"/>
      <c r="E3580"/>
      <c r="F3580"/>
      <c r="G3580" s="45"/>
      <c r="H3580" s="196"/>
      <c r="I3580" s="196"/>
      <c r="J3580" s="196"/>
      <c r="K3580" s="196"/>
      <c r="L3580"/>
      <c r="M3580" s="44"/>
      <c r="N3580" s="1"/>
      <c r="O3580"/>
      <c r="P3580"/>
      <c r="Q3580" s="44"/>
      <c r="R3580" s="1"/>
      <c r="S3580"/>
      <c r="T3580"/>
    </row>
    <row r="3581" spans="1:20" ht="14.4" x14ac:dyDescent="0.3">
      <c r="A3581"/>
      <c r="B3581" s="1"/>
      <c r="C3581"/>
      <c r="D3581"/>
      <c r="E3581"/>
      <c r="F3581"/>
      <c r="G3581" s="45"/>
      <c r="H3581" s="196"/>
      <c r="I3581" s="196"/>
      <c r="J3581" s="196"/>
      <c r="K3581" s="196"/>
      <c r="L3581"/>
      <c r="M3581" s="44"/>
      <c r="N3581" s="1"/>
      <c r="O3581"/>
      <c r="P3581"/>
      <c r="Q3581" s="44"/>
      <c r="R3581" s="1"/>
      <c r="S3581"/>
      <c r="T3581"/>
    </row>
    <row r="3582" spans="1:20" ht="14.4" x14ac:dyDescent="0.3">
      <c r="A3582"/>
      <c r="B3582" s="1"/>
      <c r="C3582"/>
      <c r="D3582"/>
      <c r="E3582"/>
      <c r="F3582"/>
      <c r="G3582" s="45"/>
      <c r="H3582" s="196"/>
      <c r="I3582" s="196"/>
      <c r="J3582" s="196"/>
      <c r="K3582" s="196"/>
      <c r="L3582"/>
      <c r="M3582" s="44"/>
      <c r="N3582" s="1"/>
      <c r="O3582"/>
      <c r="P3582"/>
      <c r="Q3582" s="44"/>
      <c r="R3582" s="1"/>
      <c r="S3582"/>
      <c r="T3582"/>
    </row>
    <row r="3583" spans="1:20" ht="14.4" x14ac:dyDescent="0.3">
      <c r="A3583"/>
      <c r="B3583" s="1"/>
      <c r="C3583"/>
      <c r="D3583"/>
      <c r="E3583"/>
      <c r="F3583"/>
      <c r="G3583" s="45"/>
      <c r="H3583" s="196"/>
      <c r="I3583" s="196"/>
      <c r="J3583" s="196"/>
      <c r="K3583" s="196"/>
      <c r="L3583"/>
      <c r="M3583" s="44"/>
      <c r="N3583" s="1"/>
      <c r="O3583"/>
      <c r="P3583"/>
      <c r="Q3583" s="44"/>
      <c r="R3583" s="1"/>
      <c r="S3583"/>
      <c r="T3583"/>
    </row>
    <row r="3584" spans="1:20" ht="14.4" x14ac:dyDescent="0.3">
      <c r="A3584"/>
      <c r="B3584" s="1"/>
      <c r="C3584"/>
      <c r="D3584"/>
      <c r="E3584"/>
      <c r="F3584"/>
      <c r="G3584" s="45"/>
      <c r="H3584" s="196"/>
      <c r="I3584" s="196"/>
      <c r="J3584" s="196"/>
      <c r="K3584" s="196"/>
      <c r="L3584"/>
      <c r="M3584" s="44"/>
      <c r="N3584" s="1"/>
      <c r="O3584"/>
      <c r="P3584"/>
      <c r="Q3584" s="44"/>
      <c r="R3584" s="1"/>
      <c r="S3584"/>
      <c r="T3584"/>
    </row>
    <row r="3585" spans="1:20" ht="14.4" x14ac:dyDescent="0.3">
      <c r="A3585"/>
      <c r="B3585" s="1"/>
      <c r="C3585"/>
      <c r="D3585"/>
      <c r="E3585"/>
      <c r="F3585"/>
      <c r="G3585" s="45"/>
      <c r="H3585" s="196"/>
      <c r="I3585" s="196"/>
      <c r="J3585" s="196"/>
      <c r="K3585" s="196"/>
      <c r="L3585"/>
      <c r="M3585" s="44"/>
      <c r="N3585" s="1"/>
      <c r="O3585"/>
      <c r="P3585"/>
      <c r="Q3585" s="44"/>
      <c r="R3585" s="1"/>
      <c r="S3585"/>
      <c r="T3585"/>
    </row>
    <row r="3586" spans="1:20" ht="14.4" x14ac:dyDescent="0.3">
      <c r="A3586"/>
      <c r="B3586" s="1"/>
      <c r="C3586"/>
      <c r="D3586"/>
      <c r="E3586"/>
      <c r="F3586"/>
      <c r="G3586" s="45"/>
      <c r="H3586" s="196"/>
      <c r="I3586" s="196"/>
      <c r="J3586" s="196"/>
      <c r="K3586" s="196"/>
      <c r="L3586"/>
      <c r="M3586" s="44"/>
      <c r="N3586" s="1"/>
      <c r="O3586"/>
      <c r="P3586"/>
      <c r="Q3586" s="44"/>
      <c r="R3586" s="1"/>
      <c r="S3586"/>
      <c r="T3586"/>
    </row>
    <row r="3587" spans="1:20" ht="14.4" x14ac:dyDescent="0.3">
      <c r="A3587"/>
      <c r="B3587" s="1"/>
      <c r="C3587"/>
      <c r="D3587"/>
      <c r="E3587"/>
      <c r="F3587"/>
      <c r="G3587" s="45"/>
      <c r="H3587" s="196"/>
      <c r="I3587" s="196"/>
      <c r="J3587" s="196"/>
      <c r="K3587" s="196"/>
      <c r="L3587"/>
      <c r="M3587" s="44"/>
      <c r="N3587" s="1"/>
      <c r="O3587"/>
      <c r="P3587"/>
      <c r="Q3587" s="44"/>
      <c r="R3587" s="1"/>
      <c r="S3587"/>
      <c r="T3587"/>
    </row>
    <row r="3588" spans="1:20" ht="14.4" x14ac:dyDescent="0.3">
      <c r="A3588"/>
      <c r="B3588" s="1"/>
      <c r="C3588"/>
      <c r="D3588"/>
      <c r="E3588"/>
      <c r="F3588"/>
      <c r="G3588" s="45"/>
      <c r="H3588" s="196"/>
      <c r="I3588" s="196"/>
      <c r="J3588" s="196"/>
      <c r="K3588" s="196"/>
      <c r="L3588"/>
      <c r="M3588" s="44"/>
      <c r="N3588" s="1"/>
      <c r="O3588"/>
      <c r="P3588"/>
      <c r="Q3588" s="44"/>
      <c r="R3588" s="1"/>
      <c r="S3588"/>
      <c r="T3588"/>
    </row>
    <row r="3589" spans="1:20" ht="14.4" x14ac:dyDescent="0.3">
      <c r="A3589"/>
      <c r="B3589" s="1"/>
      <c r="C3589"/>
      <c r="D3589"/>
      <c r="E3589"/>
      <c r="F3589"/>
      <c r="G3589" s="45"/>
      <c r="H3589" s="196"/>
      <c r="I3589" s="196"/>
      <c r="J3589" s="196"/>
      <c r="K3589" s="196"/>
      <c r="L3589"/>
      <c r="M3589" s="44"/>
      <c r="N3589" s="1"/>
      <c r="O3589"/>
      <c r="P3589"/>
      <c r="Q3589" s="44"/>
      <c r="R3589" s="1"/>
      <c r="S3589"/>
      <c r="T3589"/>
    </row>
    <row r="3590" spans="1:20" ht="14.4" x14ac:dyDescent="0.3">
      <c r="A3590"/>
      <c r="B3590" s="1"/>
      <c r="C3590"/>
      <c r="D3590"/>
      <c r="E3590"/>
      <c r="F3590"/>
      <c r="G3590" s="45"/>
      <c r="H3590" s="196"/>
      <c r="I3590" s="196"/>
      <c r="J3590" s="196"/>
      <c r="K3590" s="196"/>
      <c r="L3590"/>
      <c r="M3590" s="44"/>
      <c r="N3590" s="1"/>
      <c r="O3590"/>
      <c r="P3590"/>
      <c r="Q3590" s="44"/>
      <c r="R3590" s="1"/>
      <c r="S3590"/>
      <c r="T3590"/>
    </row>
    <row r="3591" spans="1:20" ht="14.4" x14ac:dyDescent="0.3">
      <c r="A3591"/>
      <c r="B3591" s="1"/>
      <c r="C3591"/>
      <c r="D3591"/>
      <c r="E3591"/>
      <c r="F3591"/>
      <c r="G3591" s="45"/>
      <c r="H3591" s="196"/>
      <c r="I3591" s="196"/>
      <c r="J3591" s="196"/>
      <c r="K3591" s="196"/>
      <c r="L3591"/>
      <c r="M3591" s="44"/>
      <c r="N3591" s="1"/>
      <c r="O3591"/>
      <c r="P3591"/>
      <c r="Q3591" s="44"/>
      <c r="R3591" s="1"/>
      <c r="S3591"/>
      <c r="T3591"/>
    </row>
    <row r="3592" spans="1:20" ht="14.4" x14ac:dyDescent="0.3">
      <c r="A3592"/>
      <c r="B3592" s="1"/>
      <c r="C3592"/>
      <c r="D3592"/>
      <c r="E3592"/>
      <c r="F3592"/>
      <c r="G3592" s="45"/>
      <c r="H3592" s="196"/>
      <c r="I3592" s="196"/>
      <c r="J3592" s="196"/>
      <c r="K3592" s="196"/>
      <c r="L3592"/>
      <c r="M3592" s="44"/>
      <c r="N3592" s="1"/>
      <c r="O3592"/>
      <c r="P3592"/>
      <c r="Q3592" s="44"/>
      <c r="R3592" s="1"/>
      <c r="S3592"/>
      <c r="T3592"/>
    </row>
    <row r="3593" spans="1:20" ht="14.4" x14ac:dyDescent="0.3">
      <c r="A3593"/>
      <c r="B3593" s="1"/>
      <c r="C3593"/>
      <c r="D3593"/>
      <c r="E3593"/>
      <c r="F3593"/>
      <c r="G3593" s="45"/>
      <c r="H3593" s="196"/>
      <c r="I3593" s="196"/>
      <c r="J3593" s="196"/>
      <c r="K3593" s="196"/>
      <c r="L3593"/>
      <c r="M3593" s="44"/>
      <c r="N3593" s="1"/>
      <c r="O3593"/>
      <c r="P3593"/>
      <c r="Q3593" s="44"/>
      <c r="R3593" s="1"/>
      <c r="S3593"/>
      <c r="T3593"/>
    </row>
    <row r="3594" spans="1:20" ht="14.4" x14ac:dyDescent="0.3">
      <c r="A3594"/>
      <c r="B3594" s="1"/>
      <c r="C3594"/>
      <c r="D3594"/>
      <c r="E3594"/>
      <c r="F3594"/>
      <c r="G3594" s="45"/>
      <c r="H3594" s="196"/>
      <c r="I3594" s="196"/>
      <c r="J3594" s="196"/>
      <c r="K3594" s="196"/>
      <c r="L3594"/>
      <c r="M3594" s="44"/>
      <c r="N3594" s="1"/>
      <c r="O3594"/>
      <c r="P3594"/>
      <c r="Q3594" s="44"/>
      <c r="R3594" s="1"/>
      <c r="S3594"/>
      <c r="T3594"/>
    </row>
    <row r="3595" spans="1:20" ht="14.4" x14ac:dyDescent="0.3">
      <c r="A3595"/>
      <c r="B3595" s="1"/>
      <c r="C3595"/>
      <c r="D3595"/>
      <c r="E3595"/>
      <c r="F3595"/>
      <c r="G3595" s="45"/>
      <c r="H3595" s="196"/>
      <c r="I3595" s="196"/>
      <c r="J3595" s="196"/>
      <c r="K3595" s="196"/>
      <c r="L3595"/>
      <c r="M3595" s="44"/>
      <c r="N3595" s="1"/>
      <c r="O3595"/>
      <c r="P3595"/>
      <c r="Q3595" s="44"/>
      <c r="R3595" s="1"/>
      <c r="S3595"/>
      <c r="T3595"/>
    </row>
    <row r="3596" spans="1:20" ht="14.4" x14ac:dyDescent="0.3">
      <c r="A3596"/>
      <c r="B3596" s="1"/>
      <c r="C3596"/>
      <c r="D3596"/>
      <c r="E3596"/>
      <c r="F3596"/>
      <c r="G3596" s="45"/>
      <c r="H3596" s="196"/>
      <c r="I3596" s="196"/>
      <c r="J3596" s="196"/>
      <c r="K3596" s="196"/>
      <c r="L3596"/>
      <c r="M3596" s="44"/>
      <c r="N3596" s="1"/>
      <c r="O3596"/>
      <c r="P3596"/>
      <c r="Q3596" s="44"/>
      <c r="R3596" s="1"/>
      <c r="S3596"/>
      <c r="T3596"/>
    </row>
    <row r="3597" spans="1:20" ht="14.4" x14ac:dyDescent="0.3">
      <c r="A3597"/>
      <c r="B3597" s="1"/>
      <c r="C3597"/>
      <c r="D3597"/>
      <c r="E3597"/>
      <c r="F3597"/>
      <c r="G3597" s="45"/>
      <c r="H3597" s="196"/>
      <c r="I3597" s="196"/>
      <c r="J3597" s="196"/>
      <c r="K3597" s="196"/>
      <c r="L3597"/>
      <c r="M3597" s="44"/>
      <c r="N3597" s="1"/>
      <c r="O3597"/>
      <c r="P3597"/>
      <c r="Q3597" s="44"/>
      <c r="R3597" s="1"/>
      <c r="S3597"/>
      <c r="T3597"/>
    </row>
    <row r="3598" spans="1:20" ht="14.4" x14ac:dyDescent="0.3">
      <c r="A3598"/>
      <c r="B3598" s="1"/>
      <c r="C3598"/>
      <c r="D3598"/>
      <c r="E3598"/>
      <c r="F3598"/>
      <c r="G3598" s="45"/>
      <c r="H3598" s="196"/>
      <c r="I3598" s="196"/>
      <c r="J3598" s="196"/>
      <c r="K3598" s="196"/>
      <c r="L3598"/>
      <c r="M3598" s="44"/>
      <c r="N3598" s="1"/>
      <c r="O3598"/>
      <c r="P3598"/>
      <c r="Q3598" s="44"/>
      <c r="R3598" s="1"/>
      <c r="S3598"/>
      <c r="T3598"/>
    </row>
    <row r="3599" spans="1:20" ht="14.4" x14ac:dyDescent="0.3">
      <c r="A3599"/>
      <c r="B3599" s="1"/>
      <c r="C3599"/>
      <c r="D3599"/>
      <c r="E3599"/>
      <c r="F3599"/>
      <c r="G3599" s="45"/>
      <c r="H3599" s="196"/>
      <c r="I3599" s="196"/>
      <c r="J3599" s="196"/>
      <c r="K3599" s="196"/>
      <c r="L3599"/>
      <c r="M3599" s="44"/>
      <c r="N3599" s="1"/>
      <c r="O3599"/>
      <c r="P3599"/>
      <c r="Q3599" s="44"/>
      <c r="R3599" s="1"/>
      <c r="S3599"/>
      <c r="T3599"/>
    </row>
    <row r="3600" spans="1:20" ht="14.4" x14ac:dyDescent="0.3">
      <c r="A3600"/>
      <c r="B3600" s="1"/>
      <c r="C3600"/>
      <c r="D3600"/>
      <c r="E3600"/>
      <c r="F3600"/>
      <c r="G3600" s="45"/>
      <c r="H3600" s="196"/>
      <c r="I3600" s="196"/>
      <c r="J3600" s="196"/>
      <c r="K3600" s="196"/>
      <c r="L3600"/>
      <c r="M3600" s="44"/>
      <c r="N3600" s="1"/>
      <c r="O3600"/>
      <c r="P3600"/>
      <c r="Q3600" s="44"/>
      <c r="R3600" s="1"/>
      <c r="S3600"/>
      <c r="T3600"/>
    </row>
    <row r="3601" spans="1:20" ht="14.4" x14ac:dyDescent="0.3">
      <c r="A3601"/>
      <c r="B3601" s="1"/>
      <c r="C3601"/>
      <c r="D3601"/>
      <c r="E3601"/>
      <c r="F3601"/>
      <c r="G3601" s="45"/>
      <c r="H3601" s="196"/>
      <c r="I3601" s="196"/>
      <c r="J3601" s="196"/>
      <c r="K3601" s="196"/>
      <c r="L3601"/>
      <c r="M3601" s="44"/>
      <c r="N3601" s="1"/>
      <c r="O3601"/>
      <c r="P3601"/>
      <c r="Q3601" s="44"/>
      <c r="R3601" s="1"/>
      <c r="S3601"/>
      <c r="T3601"/>
    </row>
    <row r="3602" spans="1:20" ht="14.4" x14ac:dyDescent="0.3">
      <c r="A3602"/>
      <c r="B3602" s="1"/>
      <c r="C3602"/>
      <c r="D3602"/>
      <c r="E3602"/>
      <c r="F3602"/>
      <c r="G3602" s="45"/>
      <c r="H3602" s="196"/>
      <c r="I3602" s="196"/>
      <c r="J3602" s="196"/>
      <c r="K3602" s="196"/>
      <c r="L3602"/>
      <c r="M3602" s="44"/>
      <c r="N3602" s="1"/>
      <c r="O3602"/>
      <c r="P3602"/>
      <c r="Q3602" s="44"/>
      <c r="R3602" s="1"/>
      <c r="S3602"/>
      <c r="T3602"/>
    </row>
    <row r="3603" spans="1:20" ht="14.4" x14ac:dyDescent="0.3">
      <c r="A3603"/>
      <c r="B3603" s="1"/>
      <c r="C3603"/>
      <c r="D3603"/>
      <c r="E3603"/>
      <c r="F3603"/>
      <c r="G3603" s="45"/>
      <c r="H3603" s="196"/>
      <c r="I3603" s="196"/>
      <c r="J3603" s="196"/>
      <c r="K3603" s="196"/>
      <c r="L3603"/>
      <c r="M3603" s="44"/>
      <c r="N3603" s="1"/>
      <c r="O3603"/>
      <c r="P3603"/>
      <c r="Q3603" s="44"/>
      <c r="R3603" s="1"/>
      <c r="S3603"/>
      <c r="T3603"/>
    </row>
    <row r="3604" spans="1:20" ht="14.4" x14ac:dyDescent="0.3">
      <c r="A3604"/>
      <c r="B3604" s="1"/>
      <c r="C3604"/>
      <c r="D3604"/>
      <c r="E3604"/>
      <c r="F3604"/>
      <c r="G3604" s="45"/>
      <c r="H3604" s="196"/>
      <c r="I3604" s="196"/>
      <c r="J3604" s="196"/>
      <c r="K3604" s="196"/>
      <c r="L3604"/>
      <c r="M3604" s="44"/>
      <c r="N3604" s="1"/>
      <c r="O3604"/>
      <c r="P3604"/>
      <c r="Q3604" s="44"/>
      <c r="R3604" s="1"/>
      <c r="S3604"/>
      <c r="T3604"/>
    </row>
    <row r="3605" spans="1:20" ht="14.4" x14ac:dyDescent="0.3">
      <c r="A3605"/>
      <c r="B3605" s="1"/>
      <c r="C3605"/>
      <c r="D3605"/>
      <c r="E3605"/>
      <c r="F3605"/>
      <c r="G3605" s="45"/>
      <c r="H3605" s="196"/>
      <c r="I3605" s="196"/>
      <c r="J3605" s="196"/>
      <c r="K3605" s="196"/>
      <c r="L3605"/>
      <c r="M3605" s="44"/>
      <c r="N3605" s="1"/>
      <c r="O3605"/>
      <c r="P3605"/>
      <c r="Q3605" s="44"/>
      <c r="R3605" s="1"/>
      <c r="S3605"/>
      <c r="T3605"/>
    </row>
    <row r="3606" spans="1:20" ht="14.4" x14ac:dyDescent="0.3">
      <c r="A3606"/>
      <c r="B3606" s="1"/>
      <c r="C3606"/>
      <c r="D3606"/>
      <c r="E3606"/>
      <c r="F3606"/>
      <c r="G3606" s="45"/>
      <c r="H3606" s="196"/>
      <c r="I3606" s="196"/>
      <c r="J3606" s="196"/>
      <c r="K3606" s="196"/>
      <c r="L3606"/>
      <c r="M3606" s="44"/>
      <c r="N3606" s="1"/>
      <c r="O3606"/>
      <c r="P3606"/>
      <c r="Q3606" s="44"/>
      <c r="R3606" s="1"/>
      <c r="S3606"/>
      <c r="T3606"/>
    </row>
    <row r="3607" spans="1:20" ht="14.4" x14ac:dyDescent="0.3">
      <c r="A3607"/>
      <c r="B3607" s="1"/>
      <c r="C3607"/>
      <c r="D3607"/>
      <c r="E3607"/>
      <c r="F3607"/>
      <c r="G3607" s="45"/>
      <c r="H3607" s="196"/>
      <c r="I3607" s="196"/>
      <c r="J3607" s="196"/>
      <c r="K3607" s="196"/>
      <c r="L3607"/>
      <c r="M3607" s="44"/>
      <c r="N3607" s="1"/>
      <c r="O3607"/>
      <c r="P3607"/>
      <c r="Q3607" s="44"/>
      <c r="R3607" s="1"/>
      <c r="S3607"/>
      <c r="T3607"/>
    </row>
    <row r="3608" spans="1:20" ht="14.4" x14ac:dyDescent="0.3">
      <c r="A3608"/>
      <c r="B3608" s="1"/>
      <c r="C3608"/>
      <c r="D3608"/>
      <c r="E3608"/>
      <c r="F3608"/>
      <c r="G3608" s="45"/>
      <c r="H3608" s="196"/>
      <c r="I3608" s="196"/>
      <c r="J3608" s="196"/>
      <c r="K3608" s="196"/>
      <c r="L3608"/>
      <c r="M3608" s="44"/>
      <c r="N3608" s="1"/>
      <c r="O3608"/>
      <c r="P3608"/>
      <c r="Q3608" s="44"/>
      <c r="R3608" s="1"/>
      <c r="S3608"/>
      <c r="T3608"/>
    </row>
    <row r="3609" spans="1:20" ht="14.4" x14ac:dyDescent="0.3">
      <c r="A3609"/>
      <c r="B3609" s="1"/>
      <c r="C3609"/>
      <c r="D3609"/>
      <c r="E3609"/>
      <c r="F3609"/>
      <c r="G3609" s="45"/>
      <c r="H3609" s="196"/>
      <c r="I3609" s="196"/>
      <c r="J3609" s="196"/>
      <c r="K3609" s="196"/>
      <c r="L3609"/>
      <c r="M3609" s="44"/>
      <c r="N3609" s="1"/>
      <c r="O3609"/>
      <c r="P3609"/>
      <c r="Q3609" s="44"/>
      <c r="R3609" s="1"/>
      <c r="S3609"/>
      <c r="T3609"/>
    </row>
    <row r="3610" spans="1:20" ht="14.4" x14ac:dyDescent="0.3">
      <c r="A3610"/>
      <c r="B3610" s="1"/>
      <c r="C3610"/>
      <c r="D3610"/>
      <c r="E3610"/>
      <c r="F3610"/>
      <c r="G3610" s="45"/>
      <c r="H3610" s="196"/>
      <c r="I3610" s="196"/>
      <c r="J3610" s="196"/>
      <c r="K3610" s="196"/>
      <c r="L3610"/>
      <c r="M3610" s="44"/>
      <c r="N3610" s="1"/>
      <c r="O3610"/>
      <c r="P3610"/>
      <c r="Q3610" s="44"/>
      <c r="R3610" s="1"/>
      <c r="S3610"/>
      <c r="T3610"/>
    </row>
    <row r="3611" spans="1:20" ht="14.4" x14ac:dyDescent="0.3">
      <c r="A3611"/>
      <c r="B3611" s="1"/>
      <c r="C3611"/>
      <c r="D3611"/>
      <c r="E3611"/>
      <c r="F3611"/>
      <c r="G3611" s="45"/>
      <c r="H3611" s="196"/>
      <c r="I3611" s="196"/>
      <c r="J3611" s="196"/>
      <c r="K3611" s="196"/>
      <c r="L3611"/>
      <c r="M3611" s="44"/>
      <c r="N3611" s="1"/>
      <c r="O3611"/>
      <c r="P3611"/>
      <c r="Q3611" s="44"/>
      <c r="R3611" s="1"/>
      <c r="S3611"/>
      <c r="T3611"/>
    </row>
    <row r="3612" spans="1:20" ht="14.4" x14ac:dyDescent="0.3">
      <c r="A3612"/>
      <c r="B3612" s="1"/>
      <c r="C3612"/>
      <c r="D3612"/>
      <c r="E3612"/>
      <c r="F3612"/>
      <c r="G3612" s="45"/>
      <c r="H3612" s="196"/>
      <c r="I3612" s="196"/>
      <c r="J3612" s="196"/>
      <c r="K3612" s="196"/>
      <c r="L3612"/>
      <c r="M3612" s="44"/>
      <c r="N3612" s="1"/>
      <c r="O3612"/>
      <c r="P3612"/>
      <c r="Q3612" s="44"/>
      <c r="R3612" s="1"/>
      <c r="S3612"/>
      <c r="T3612"/>
    </row>
    <row r="3613" spans="1:20" ht="14.4" x14ac:dyDescent="0.3">
      <c r="A3613"/>
      <c r="B3613" s="1"/>
      <c r="C3613"/>
      <c r="D3613"/>
      <c r="E3613"/>
      <c r="F3613"/>
      <c r="G3613" s="45"/>
      <c r="H3613" s="196"/>
      <c r="I3613" s="196"/>
      <c r="J3613" s="196"/>
      <c r="K3613" s="196"/>
      <c r="L3613"/>
      <c r="M3613" s="44"/>
      <c r="N3613" s="1"/>
      <c r="O3613"/>
      <c r="P3613"/>
      <c r="Q3613" s="44"/>
      <c r="R3613" s="1"/>
      <c r="S3613"/>
      <c r="T3613"/>
    </row>
    <row r="3614" spans="1:20" ht="14.4" x14ac:dyDescent="0.3">
      <c r="A3614"/>
      <c r="B3614" s="1"/>
      <c r="C3614"/>
      <c r="D3614"/>
      <c r="E3614"/>
      <c r="F3614"/>
      <c r="G3614" s="45"/>
      <c r="H3614" s="196"/>
      <c r="I3614" s="196"/>
      <c r="J3614" s="196"/>
      <c r="K3614" s="196"/>
      <c r="L3614"/>
      <c r="M3614" s="44"/>
      <c r="N3614" s="1"/>
      <c r="O3614"/>
      <c r="P3614"/>
      <c r="Q3614" s="44"/>
      <c r="R3614" s="1"/>
      <c r="S3614"/>
      <c r="T3614"/>
    </row>
    <row r="3615" spans="1:20" ht="14.4" x14ac:dyDescent="0.3">
      <c r="A3615"/>
      <c r="B3615" s="1"/>
      <c r="C3615"/>
      <c r="D3615"/>
      <c r="E3615"/>
      <c r="F3615"/>
      <c r="G3615" s="45"/>
      <c r="H3615" s="196"/>
      <c r="I3615" s="196"/>
      <c r="J3615" s="196"/>
      <c r="K3615" s="196"/>
      <c r="L3615"/>
      <c r="M3615" s="44"/>
      <c r="N3615" s="1"/>
      <c r="O3615"/>
      <c r="P3615"/>
      <c r="Q3615" s="44"/>
      <c r="R3615" s="1"/>
      <c r="S3615"/>
      <c r="T3615"/>
    </row>
    <row r="3616" spans="1:20" ht="14.4" x14ac:dyDescent="0.3">
      <c r="A3616"/>
      <c r="B3616" s="1"/>
      <c r="C3616"/>
      <c r="D3616"/>
      <c r="E3616"/>
      <c r="F3616"/>
      <c r="G3616" s="45"/>
      <c r="H3616" s="196"/>
      <c r="I3616" s="196"/>
      <c r="J3616" s="196"/>
      <c r="K3616" s="196"/>
      <c r="L3616"/>
      <c r="M3616" s="44"/>
      <c r="N3616" s="1"/>
      <c r="O3616"/>
      <c r="P3616"/>
      <c r="Q3616" s="44"/>
      <c r="R3616" s="1"/>
      <c r="S3616"/>
      <c r="T3616"/>
    </row>
    <row r="3617" spans="1:20" ht="14.4" x14ac:dyDescent="0.3">
      <c r="A3617"/>
      <c r="B3617" s="1"/>
      <c r="C3617"/>
      <c r="D3617"/>
      <c r="E3617"/>
      <c r="F3617"/>
      <c r="G3617" s="45"/>
      <c r="H3617" s="196"/>
      <c r="I3617" s="196"/>
      <c r="J3617" s="196"/>
      <c r="K3617" s="196"/>
      <c r="L3617"/>
      <c r="M3617" s="44"/>
      <c r="N3617" s="1"/>
      <c r="O3617"/>
      <c r="P3617"/>
      <c r="Q3617" s="44"/>
      <c r="R3617" s="1"/>
      <c r="S3617"/>
      <c r="T3617"/>
    </row>
    <row r="3618" spans="1:20" ht="14.4" x14ac:dyDescent="0.3">
      <c r="A3618"/>
      <c r="B3618" s="1"/>
      <c r="C3618"/>
      <c r="D3618"/>
      <c r="E3618"/>
      <c r="F3618"/>
      <c r="G3618" s="45"/>
      <c r="H3618" s="196"/>
      <c r="I3618" s="196"/>
      <c r="J3618" s="196"/>
      <c r="K3618" s="196"/>
      <c r="L3618"/>
      <c r="M3618" s="44"/>
      <c r="N3618" s="1"/>
      <c r="O3618"/>
      <c r="P3618"/>
      <c r="Q3618" s="44"/>
      <c r="R3618" s="1"/>
      <c r="S3618"/>
      <c r="T3618"/>
    </row>
    <row r="3619" spans="1:20" ht="14.4" x14ac:dyDescent="0.3">
      <c r="A3619"/>
      <c r="B3619" s="1"/>
      <c r="C3619"/>
      <c r="D3619"/>
      <c r="E3619"/>
      <c r="F3619"/>
      <c r="G3619" s="45"/>
      <c r="H3619" s="196"/>
      <c r="I3619" s="196"/>
      <c r="J3619" s="196"/>
      <c r="K3619" s="196"/>
      <c r="L3619"/>
      <c r="M3619" s="44"/>
      <c r="N3619" s="1"/>
      <c r="O3619"/>
      <c r="P3619"/>
      <c r="Q3619" s="44"/>
      <c r="R3619" s="1"/>
      <c r="S3619"/>
      <c r="T3619"/>
    </row>
    <row r="3620" spans="1:20" ht="14.4" x14ac:dyDescent="0.3">
      <c r="A3620"/>
      <c r="B3620" s="1"/>
      <c r="C3620"/>
      <c r="D3620"/>
      <c r="E3620"/>
      <c r="F3620"/>
      <c r="G3620" s="45"/>
      <c r="H3620" s="196"/>
      <c r="I3620" s="196"/>
      <c r="J3620" s="196"/>
      <c r="K3620" s="196"/>
      <c r="L3620"/>
      <c r="M3620" s="44"/>
      <c r="N3620" s="1"/>
      <c r="O3620"/>
      <c r="P3620"/>
      <c r="Q3620" s="44"/>
      <c r="R3620" s="1"/>
      <c r="S3620"/>
      <c r="T3620"/>
    </row>
    <row r="3621" spans="1:20" ht="14.4" x14ac:dyDescent="0.3">
      <c r="A3621"/>
      <c r="B3621" s="1"/>
      <c r="C3621"/>
      <c r="D3621"/>
      <c r="E3621"/>
      <c r="F3621"/>
      <c r="G3621" s="45"/>
      <c r="H3621" s="196"/>
      <c r="I3621" s="196"/>
      <c r="J3621" s="196"/>
      <c r="K3621" s="196"/>
      <c r="L3621"/>
      <c r="M3621" s="44"/>
      <c r="N3621" s="1"/>
      <c r="O3621"/>
      <c r="P3621"/>
      <c r="Q3621" s="44"/>
      <c r="R3621" s="1"/>
      <c r="S3621"/>
      <c r="T3621"/>
    </row>
    <row r="3622" spans="1:20" ht="14.4" x14ac:dyDescent="0.3">
      <c r="A3622"/>
      <c r="B3622" s="1"/>
      <c r="C3622"/>
      <c r="D3622"/>
      <c r="E3622"/>
      <c r="F3622"/>
      <c r="G3622" s="45"/>
      <c r="H3622" s="196"/>
      <c r="I3622" s="196"/>
      <c r="J3622" s="196"/>
      <c r="K3622" s="196"/>
      <c r="L3622"/>
      <c r="M3622" s="44"/>
      <c r="N3622" s="1"/>
      <c r="O3622"/>
      <c r="P3622"/>
      <c r="Q3622" s="44"/>
      <c r="R3622" s="1"/>
      <c r="S3622"/>
      <c r="T3622"/>
    </row>
    <row r="3623" spans="1:20" ht="14.4" x14ac:dyDescent="0.3">
      <c r="A3623"/>
      <c r="B3623" s="1"/>
      <c r="C3623"/>
      <c r="D3623"/>
      <c r="E3623"/>
      <c r="F3623"/>
      <c r="G3623" s="45"/>
      <c r="H3623" s="196"/>
      <c r="I3623" s="196"/>
      <c r="J3623" s="196"/>
      <c r="K3623" s="196"/>
      <c r="L3623"/>
      <c r="M3623" s="44"/>
      <c r="N3623" s="1"/>
      <c r="O3623"/>
      <c r="P3623"/>
      <c r="Q3623" s="44"/>
      <c r="R3623" s="1"/>
      <c r="S3623"/>
      <c r="T3623"/>
    </row>
    <row r="3624" spans="1:20" ht="14.4" x14ac:dyDescent="0.3">
      <c r="A3624"/>
      <c r="B3624" s="1"/>
      <c r="C3624"/>
      <c r="D3624"/>
      <c r="E3624"/>
      <c r="F3624"/>
      <c r="G3624" s="45"/>
      <c r="H3624" s="196"/>
      <c r="I3624" s="196"/>
      <c r="J3624" s="196"/>
      <c r="K3624" s="196"/>
      <c r="L3624"/>
      <c r="M3624" s="44"/>
      <c r="N3624" s="1"/>
      <c r="O3624"/>
      <c r="P3624"/>
      <c r="Q3624" s="44"/>
      <c r="R3624" s="1"/>
      <c r="S3624"/>
      <c r="T3624"/>
    </row>
    <row r="3625" spans="1:20" ht="14.4" x14ac:dyDescent="0.3">
      <c r="A3625"/>
      <c r="B3625" s="1"/>
      <c r="C3625"/>
      <c r="D3625"/>
      <c r="E3625"/>
      <c r="F3625"/>
      <c r="G3625" s="45"/>
      <c r="H3625" s="196"/>
      <c r="I3625" s="196"/>
      <c r="J3625" s="196"/>
      <c r="K3625" s="196"/>
      <c r="L3625"/>
      <c r="M3625" s="44"/>
      <c r="N3625" s="1"/>
      <c r="O3625"/>
      <c r="P3625"/>
      <c r="Q3625" s="44"/>
      <c r="R3625" s="1"/>
      <c r="S3625"/>
      <c r="T3625"/>
    </row>
    <row r="3626" spans="1:20" ht="14.4" x14ac:dyDescent="0.3">
      <c r="A3626"/>
      <c r="B3626" s="1"/>
      <c r="C3626"/>
      <c r="D3626"/>
      <c r="E3626"/>
      <c r="F3626"/>
      <c r="G3626" s="45"/>
      <c r="H3626" s="196"/>
      <c r="I3626" s="196"/>
      <c r="J3626" s="196"/>
      <c r="K3626" s="196"/>
      <c r="L3626"/>
      <c r="M3626" s="44"/>
      <c r="N3626" s="1"/>
      <c r="O3626"/>
      <c r="P3626"/>
      <c r="Q3626" s="44"/>
      <c r="R3626" s="1"/>
      <c r="S3626"/>
      <c r="T3626"/>
    </row>
    <row r="3627" spans="1:20" ht="14.4" x14ac:dyDescent="0.3">
      <c r="A3627"/>
      <c r="B3627" s="1"/>
      <c r="C3627"/>
      <c r="D3627"/>
      <c r="E3627"/>
      <c r="F3627"/>
      <c r="G3627" s="45"/>
      <c r="H3627" s="196"/>
      <c r="I3627" s="196"/>
      <c r="J3627" s="196"/>
      <c r="K3627" s="196"/>
      <c r="L3627"/>
      <c r="M3627" s="44"/>
      <c r="N3627" s="1"/>
      <c r="O3627"/>
      <c r="P3627"/>
      <c r="Q3627" s="44"/>
      <c r="R3627" s="1"/>
      <c r="S3627"/>
      <c r="T3627"/>
    </row>
    <row r="3628" spans="1:20" ht="14.4" x14ac:dyDescent="0.3">
      <c r="A3628"/>
      <c r="B3628" s="1"/>
      <c r="C3628"/>
      <c r="D3628"/>
      <c r="E3628"/>
      <c r="F3628"/>
      <c r="G3628" s="45"/>
      <c r="H3628" s="196"/>
      <c r="I3628" s="196"/>
      <c r="J3628" s="196"/>
      <c r="K3628" s="196"/>
      <c r="L3628"/>
      <c r="M3628" s="44"/>
      <c r="N3628" s="1"/>
      <c r="O3628"/>
      <c r="P3628"/>
      <c r="Q3628" s="44"/>
      <c r="R3628" s="1"/>
      <c r="S3628"/>
      <c r="T3628"/>
    </row>
    <row r="3629" spans="1:20" ht="14.4" x14ac:dyDescent="0.3">
      <c r="A3629"/>
      <c r="B3629" s="1"/>
      <c r="C3629"/>
      <c r="D3629"/>
      <c r="E3629"/>
      <c r="F3629"/>
      <c r="G3629" s="45"/>
      <c r="H3629" s="196"/>
      <c r="I3629" s="196"/>
      <c r="J3629" s="196"/>
      <c r="K3629" s="196"/>
      <c r="L3629"/>
      <c r="M3629" s="44"/>
      <c r="N3629" s="1"/>
      <c r="O3629"/>
      <c r="P3629"/>
      <c r="Q3629" s="44"/>
      <c r="R3629" s="1"/>
      <c r="S3629"/>
      <c r="T3629"/>
    </row>
    <row r="3630" spans="1:20" ht="14.4" x14ac:dyDescent="0.3">
      <c r="A3630"/>
      <c r="B3630" s="1"/>
      <c r="C3630"/>
      <c r="D3630"/>
      <c r="E3630"/>
      <c r="F3630"/>
      <c r="G3630" s="45"/>
      <c r="H3630" s="196"/>
      <c r="I3630" s="196"/>
      <c r="J3630" s="196"/>
      <c r="K3630" s="196"/>
      <c r="L3630"/>
      <c r="M3630" s="44"/>
      <c r="N3630" s="1"/>
      <c r="O3630"/>
      <c r="P3630"/>
      <c r="Q3630" s="44"/>
      <c r="R3630" s="1"/>
      <c r="S3630"/>
      <c r="T3630"/>
    </row>
    <row r="3631" spans="1:20" ht="14.4" x14ac:dyDescent="0.3">
      <c r="A3631"/>
      <c r="B3631" s="1"/>
      <c r="C3631"/>
      <c r="D3631"/>
      <c r="E3631"/>
      <c r="F3631"/>
      <c r="G3631" s="45"/>
      <c r="H3631" s="196"/>
      <c r="I3631" s="196"/>
      <c r="J3631" s="196"/>
      <c r="K3631" s="196"/>
      <c r="L3631"/>
      <c r="M3631" s="44"/>
      <c r="N3631" s="1"/>
      <c r="O3631"/>
      <c r="P3631"/>
      <c r="Q3631" s="44"/>
      <c r="R3631" s="1"/>
      <c r="S3631"/>
      <c r="T3631"/>
    </row>
    <row r="3632" spans="1:20" ht="14.4" x14ac:dyDescent="0.3">
      <c r="A3632"/>
      <c r="B3632" s="1"/>
      <c r="C3632"/>
      <c r="D3632"/>
      <c r="E3632"/>
      <c r="F3632"/>
      <c r="G3632" s="45"/>
      <c r="H3632" s="196"/>
      <c r="I3632" s="196"/>
      <c r="J3632" s="196"/>
      <c r="K3632" s="196"/>
      <c r="L3632"/>
      <c r="M3632" s="44"/>
      <c r="N3632" s="1"/>
      <c r="O3632"/>
      <c r="P3632"/>
      <c r="Q3632" s="44"/>
      <c r="R3632" s="1"/>
      <c r="S3632"/>
      <c r="T3632"/>
    </row>
    <row r="3633" spans="1:20" ht="14.4" x14ac:dyDescent="0.3">
      <c r="A3633"/>
      <c r="B3633" s="1"/>
      <c r="C3633"/>
      <c r="D3633"/>
      <c r="E3633"/>
      <c r="F3633"/>
      <c r="G3633" s="45"/>
      <c r="H3633" s="196"/>
      <c r="I3633" s="196"/>
      <c r="J3633" s="196"/>
      <c r="K3633" s="196"/>
      <c r="L3633"/>
      <c r="M3633" s="44"/>
      <c r="N3633" s="1"/>
      <c r="O3633"/>
      <c r="P3633"/>
      <c r="Q3633" s="44"/>
      <c r="R3633" s="1"/>
      <c r="S3633"/>
      <c r="T3633"/>
    </row>
    <row r="3634" spans="1:20" ht="14.4" x14ac:dyDescent="0.3">
      <c r="A3634"/>
      <c r="B3634" s="1"/>
      <c r="C3634"/>
      <c r="D3634"/>
      <c r="E3634"/>
      <c r="F3634"/>
      <c r="G3634" s="45"/>
      <c r="H3634" s="196"/>
      <c r="I3634" s="196"/>
      <c r="J3634" s="196"/>
      <c r="K3634" s="196"/>
      <c r="L3634"/>
      <c r="M3634" s="44"/>
      <c r="N3634" s="1"/>
      <c r="O3634"/>
      <c r="P3634"/>
      <c r="Q3634" s="44"/>
      <c r="R3634" s="1"/>
      <c r="S3634"/>
      <c r="T3634"/>
    </row>
    <row r="3635" spans="1:20" ht="14.4" x14ac:dyDescent="0.3">
      <c r="A3635"/>
      <c r="B3635" s="1"/>
      <c r="C3635"/>
      <c r="D3635"/>
      <c r="E3635"/>
      <c r="F3635"/>
      <c r="G3635" s="45"/>
      <c r="H3635" s="196"/>
      <c r="I3635" s="196"/>
      <c r="J3635" s="196"/>
      <c r="K3635" s="196"/>
      <c r="L3635"/>
      <c r="M3635" s="44"/>
      <c r="N3635" s="1"/>
      <c r="O3635"/>
      <c r="P3635"/>
      <c r="Q3635" s="44"/>
      <c r="R3635" s="1"/>
      <c r="S3635"/>
      <c r="T3635"/>
    </row>
    <row r="3636" spans="1:20" ht="14.4" x14ac:dyDescent="0.3">
      <c r="A3636"/>
      <c r="B3636" s="1"/>
      <c r="C3636"/>
      <c r="D3636"/>
      <c r="E3636"/>
      <c r="F3636"/>
      <c r="G3636" s="45"/>
      <c r="H3636" s="196"/>
      <c r="I3636" s="196"/>
      <c r="J3636" s="196"/>
      <c r="K3636" s="196"/>
      <c r="L3636"/>
      <c r="M3636" s="44"/>
      <c r="N3636" s="1"/>
      <c r="O3636"/>
      <c r="P3636"/>
      <c r="Q3636" s="44"/>
      <c r="R3636" s="1"/>
      <c r="S3636"/>
      <c r="T3636"/>
    </row>
    <row r="3637" spans="1:20" ht="14.4" x14ac:dyDescent="0.3">
      <c r="A3637"/>
      <c r="B3637" s="1"/>
      <c r="C3637"/>
      <c r="D3637"/>
      <c r="E3637"/>
      <c r="F3637"/>
      <c r="G3637" s="45"/>
      <c r="H3637" s="196"/>
      <c r="I3637" s="196"/>
      <c r="J3637" s="196"/>
      <c r="K3637" s="196"/>
      <c r="L3637"/>
      <c r="M3637" s="44"/>
      <c r="N3637" s="1"/>
      <c r="O3637"/>
      <c r="P3637"/>
      <c r="Q3637" s="44"/>
      <c r="R3637" s="1"/>
      <c r="S3637"/>
      <c r="T3637"/>
    </row>
    <row r="3638" spans="1:20" ht="14.4" x14ac:dyDescent="0.3">
      <c r="A3638"/>
      <c r="B3638" s="1"/>
      <c r="C3638"/>
      <c r="D3638"/>
      <c r="E3638"/>
      <c r="F3638"/>
      <c r="G3638" s="45"/>
      <c r="H3638" s="196"/>
      <c r="I3638" s="196"/>
      <c r="J3638" s="196"/>
      <c r="K3638" s="196"/>
      <c r="L3638"/>
      <c r="M3638" s="44"/>
      <c r="N3638" s="1"/>
      <c r="O3638"/>
      <c r="P3638"/>
      <c r="Q3638" s="44"/>
      <c r="R3638" s="1"/>
      <c r="S3638"/>
      <c r="T3638"/>
    </row>
    <row r="3639" spans="1:20" ht="14.4" x14ac:dyDescent="0.3">
      <c r="A3639"/>
      <c r="B3639" s="1"/>
      <c r="C3639"/>
      <c r="D3639"/>
      <c r="E3639"/>
      <c r="F3639"/>
      <c r="G3639" s="45"/>
      <c r="H3639" s="196"/>
      <c r="I3639" s="196"/>
      <c r="J3639" s="196"/>
      <c r="K3639" s="196"/>
      <c r="L3639"/>
      <c r="M3639" s="44"/>
      <c r="N3639" s="1"/>
      <c r="O3639"/>
      <c r="P3639"/>
      <c r="Q3639" s="44"/>
      <c r="R3639" s="1"/>
      <c r="S3639"/>
      <c r="T3639"/>
    </row>
    <row r="3640" spans="1:20" ht="14.4" x14ac:dyDescent="0.3">
      <c r="A3640"/>
      <c r="B3640" s="1"/>
      <c r="C3640"/>
      <c r="D3640"/>
      <c r="E3640"/>
      <c r="F3640"/>
      <c r="G3640" s="45"/>
      <c r="H3640" s="196"/>
      <c r="I3640" s="196"/>
      <c r="J3640" s="196"/>
      <c r="K3640" s="196"/>
      <c r="L3640"/>
      <c r="M3640" s="44"/>
      <c r="N3640" s="1"/>
      <c r="O3640"/>
      <c r="P3640"/>
      <c r="Q3640" s="44"/>
      <c r="R3640" s="1"/>
      <c r="S3640"/>
      <c r="T3640"/>
    </row>
    <row r="3641" spans="1:20" ht="14.4" x14ac:dyDescent="0.3">
      <c r="A3641"/>
      <c r="B3641" s="1"/>
      <c r="C3641"/>
      <c r="D3641"/>
      <c r="E3641"/>
      <c r="F3641"/>
      <c r="G3641" s="45"/>
      <c r="H3641" s="196"/>
      <c r="I3641" s="196"/>
      <c r="J3641" s="196"/>
      <c r="K3641" s="196"/>
      <c r="L3641"/>
      <c r="M3641" s="44"/>
      <c r="N3641" s="1"/>
      <c r="O3641"/>
      <c r="P3641"/>
      <c r="Q3641" s="44"/>
      <c r="R3641" s="1"/>
      <c r="S3641"/>
      <c r="T3641"/>
    </row>
    <row r="3642" spans="1:20" ht="14.4" x14ac:dyDescent="0.3">
      <c r="A3642"/>
      <c r="B3642" s="1"/>
      <c r="C3642"/>
      <c r="D3642"/>
      <c r="E3642"/>
      <c r="F3642"/>
      <c r="G3642" s="45"/>
      <c r="H3642" s="196"/>
      <c r="I3642" s="196"/>
      <c r="J3642" s="196"/>
      <c r="K3642" s="196"/>
      <c r="L3642"/>
      <c r="M3642" s="44"/>
      <c r="N3642" s="1"/>
      <c r="O3642"/>
      <c r="P3642"/>
      <c r="Q3642" s="44"/>
      <c r="R3642" s="1"/>
      <c r="S3642"/>
      <c r="T3642"/>
    </row>
    <row r="3643" spans="1:20" ht="14.4" x14ac:dyDescent="0.3">
      <c r="A3643"/>
      <c r="B3643" s="1"/>
      <c r="C3643"/>
      <c r="D3643"/>
      <c r="E3643"/>
      <c r="F3643"/>
      <c r="G3643" s="45"/>
      <c r="H3643" s="196"/>
      <c r="I3643" s="196"/>
      <c r="J3643" s="196"/>
      <c r="K3643" s="196"/>
      <c r="L3643"/>
      <c r="M3643" s="44"/>
      <c r="N3643" s="1"/>
      <c r="O3643"/>
      <c r="P3643"/>
      <c r="Q3643" s="44"/>
      <c r="R3643" s="1"/>
      <c r="S3643"/>
      <c r="T3643"/>
    </row>
    <row r="3644" spans="1:20" ht="14.4" x14ac:dyDescent="0.3">
      <c r="A3644"/>
      <c r="B3644" s="1"/>
      <c r="C3644"/>
      <c r="D3644"/>
      <c r="E3644"/>
      <c r="F3644"/>
      <c r="G3644" s="45"/>
      <c r="H3644" s="196"/>
      <c r="I3644" s="196"/>
      <c r="J3644" s="196"/>
      <c r="K3644" s="196"/>
      <c r="L3644"/>
      <c r="M3644" s="44"/>
      <c r="N3644" s="1"/>
      <c r="O3644"/>
      <c r="P3644"/>
      <c r="Q3644" s="44"/>
      <c r="R3644" s="1"/>
      <c r="S3644"/>
      <c r="T3644"/>
    </row>
    <row r="3645" spans="1:20" ht="14.4" x14ac:dyDescent="0.3">
      <c r="A3645"/>
      <c r="B3645" s="1"/>
      <c r="C3645"/>
      <c r="D3645"/>
      <c r="E3645"/>
      <c r="F3645"/>
      <c r="G3645" s="45"/>
      <c r="H3645" s="196"/>
      <c r="I3645" s="196"/>
      <c r="J3645" s="196"/>
      <c r="K3645" s="196"/>
      <c r="L3645"/>
      <c r="M3645" s="44"/>
      <c r="N3645" s="1"/>
      <c r="O3645"/>
      <c r="P3645"/>
      <c r="Q3645" s="44"/>
      <c r="R3645" s="1"/>
      <c r="S3645"/>
      <c r="T3645"/>
    </row>
    <row r="3646" spans="1:20" ht="14.4" x14ac:dyDescent="0.3">
      <c r="A3646"/>
      <c r="B3646" s="1"/>
      <c r="C3646"/>
      <c r="D3646"/>
      <c r="E3646"/>
      <c r="F3646"/>
      <c r="G3646" s="45"/>
      <c r="H3646" s="196"/>
      <c r="I3646" s="196"/>
      <c r="J3646" s="196"/>
      <c r="K3646" s="196"/>
      <c r="L3646"/>
      <c r="M3646" s="44"/>
      <c r="N3646" s="1"/>
      <c r="O3646"/>
      <c r="P3646"/>
      <c r="Q3646" s="44"/>
      <c r="R3646" s="1"/>
      <c r="S3646"/>
      <c r="T3646"/>
    </row>
    <row r="3647" spans="1:20" ht="14.4" x14ac:dyDescent="0.3">
      <c r="A3647"/>
      <c r="B3647" s="1"/>
      <c r="C3647"/>
      <c r="D3647"/>
      <c r="E3647"/>
      <c r="F3647"/>
      <c r="G3647" s="45"/>
      <c r="H3647" s="196"/>
      <c r="I3647" s="196"/>
      <c r="J3647" s="196"/>
      <c r="K3647" s="196"/>
      <c r="L3647"/>
      <c r="M3647" s="44"/>
      <c r="N3647" s="1"/>
      <c r="O3647"/>
      <c r="P3647"/>
      <c r="Q3647" s="44"/>
      <c r="R3647" s="1"/>
      <c r="S3647"/>
      <c r="T3647"/>
    </row>
    <row r="3648" spans="1:20" ht="14.4" x14ac:dyDescent="0.3">
      <c r="A3648"/>
      <c r="B3648" s="1"/>
      <c r="C3648"/>
      <c r="D3648"/>
      <c r="E3648"/>
      <c r="F3648"/>
      <c r="G3648" s="45"/>
      <c r="H3648" s="196"/>
      <c r="I3648" s="196"/>
      <c r="J3648" s="196"/>
      <c r="K3648" s="196"/>
      <c r="L3648"/>
      <c r="M3648" s="44"/>
      <c r="N3648" s="1"/>
      <c r="O3648"/>
      <c r="P3648"/>
      <c r="Q3648" s="44"/>
      <c r="R3648" s="1"/>
      <c r="S3648"/>
      <c r="T3648"/>
    </row>
    <row r="3649" spans="1:20" ht="14.4" x14ac:dyDescent="0.3">
      <c r="A3649"/>
      <c r="B3649" s="1"/>
      <c r="C3649"/>
      <c r="D3649"/>
      <c r="E3649"/>
      <c r="F3649"/>
      <c r="G3649" s="45"/>
      <c r="H3649" s="196"/>
      <c r="I3649" s="196"/>
      <c r="J3649" s="196"/>
      <c r="K3649" s="196"/>
      <c r="L3649"/>
      <c r="M3649" s="44"/>
      <c r="N3649" s="1"/>
      <c r="O3649"/>
      <c r="P3649"/>
      <c r="Q3649" s="44"/>
      <c r="R3649" s="1"/>
      <c r="S3649"/>
      <c r="T3649"/>
    </row>
    <row r="3650" spans="1:20" ht="14.4" x14ac:dyDescent="0.3">
      <c r="A3650"/>
      <c r="B3650" s="1"/>
      <c r="C3650"/>
      <c r="D3650"/>
      <c r="E3650"/>
      <c r="F3650"/>
      <c r="G3650" s="45"/>
      <c r="H3650" s="196"/>
      <c r="I3650" s="196"/>
      <c r="J3650" s="196"/>
      <c r="K3650" s="196"/>
      <c r="L3650"/>
      <c r="M3650" s="44"/>
      <c r="N3650" s="1"/>
      <c r="O3650"/>
      <c r="P3650"/>
      <c r="Q3650" s="44"/>
      <c r="R3650" s="1"/>
      <c r="S3650"/>
      <c r="T3650"/>
    </row>
    <row r="3651" spans="1:20" ht="14.4" x14ac:dyDescent="0.3">
      <c r="A3651"/>
      <c r="B3651" s="1"/>
      <c r="C3651"/>
      <c r="D3651"/>
      <c r="E3651"/>
      <c r="F3651"/>
      <c r="G3651" s="45"/>
      <c r="H3651" s="196"/>
      <c r="I3651" s="196"/>
      <c r="J3651" s="196"/>
      <c r="K3651" s="196"/>
      <c r="L3651"/>
      <c r="M3651" s="44"/>
      <c r="N3651" s="1"/>
      <c r="O3651"/>
      <c r="P3651"/>
      <c r="Q3651" s="44"/>
      <c r="R3651" s="1"/>
      <c r="S3651"/>
      <c r="T3651"/>
    </row>
    <row r="3652" spans="1:20" ht="14.4" x14ac:dyDescent="0.3">
      <c r="A3652"/>
      <c r="B3652" s="1"/>
      <c r="C3652"/>
      <c r="D3652"/>
      <c r="E3652"/>
      <c r="F3652"/>
      <c r="G3652" s="45"/>
      <c r="H3652" s="196"/>
      <c r="I3652" s="196"/>
      <c r="J3652" s="196"/>
      <c r="K3652" s="196"/>
      <c r="L3652"/>
      <c r="M3652" s="44"/>
      <c r="N3652" s="1"/>
      <c r="O3652"/>
      <c r="P3652"/>
      <c r="Q3652" s="44"/>
      <c r="R3652" s="1"/>
      <c r="S3652"/>
      <c r="T3652"/>
    </row>
    <row r="3653" spans="1:20" ht="14.4" x14ac:dyDescent="0.3">
      <c r="A3653"/>
      <c r="B3653" s="1"/>
      <c r="C3653"/>
      <c r="D3653"/>
      <c r="E3653"/>
      <c r="F3653"/>
      <c r="G3653" s="45"/>
      <c r="H3653" s="196"/>
      <c r="I3653" s="196"/>
      <c r="J3653" s="196"/>
      <c r="K3653" s="196"/>
      <c r="L3653"/>
      <c r="M3653" s="44"/>
      <c r="N3653" s="1"/>
      <c r="O3653"/>
      <c r="P3653"/>
      <c r="Q3653" s="44"/>
      <c r="R3653" s="1"/>
      <c r="S3653"/>
      <c r="T3653"/>
    </row>
    <row r="3654" spans="1:20" ht="14.4" x14ac:dyDescent="0.3">
      <c r="A3654"/>
      <c r="B3654" s="1"/>
      <c r="C3654"/>
      <c r="D3654"/>
      <c r="E3654"/>
      <c r="F3654"/>
      <c r="G3654" s="45"/>
      <c r="H3654" s="196"/>
      <c r="I3654" s="196"/>
      <c r="J3654" s="196"/>
      <c r="K3654" s="196"/>
      <c r="L3654"/>
      <c r="M3654" s="44"/>
      <c r="N3654" s="1"/>
      <c r="O3654"/>
      <c r="P3654"/>
      <c r="Q3654" s="44"/>
      <c r="R3654" s="1"/>
      <c r="S3654"/>
      <c r="T3654"/>
    </row>
    <row r="3655" spans="1:20" ht="14.4" x14ac:dyDescent="0.3">
      <c r="A3655"/>
      <c r="B3655" s="1"/>
      <c r="C3655"/>
      <c r="D3655"/>
      <c r="E3655"/>
      <c r="F3655"/>
      <c r="G3655" s="45"/>
      <c r="H3655" s="196"/>
      <c r="I3655" s="196"/>
      <c r="J3655" s="196"/>
      <c r="K3655" s="196"/>
      <c r="L3655"/>
      <c r="M3655" s="44"/>
      <c r="N3655" s="1"/>
      <c r="O3655"/>
      <c r="P3655"/>
      <c r="Q3655" s="44"/>
      <c r="R3655" s="1"/>
      <c r="S3655"/>
      <c r="T3655"/>
    </row>
    <row r="3656" spans="1:20" ht="14.4" x14ac:dyDescent="0.3">
      <c r="A3656"/>
      <c r="B3656" s="1"/>
      <c r="C3656"/>
      <c r="D3656"/>
      <c r="E3656"/>
      <c r="F3656"/>
      <c r="G3656" s="45"/>
      <c r="H3656" s="196"/>
      <c r="I3656" s="196"/>
      <c r="J3656" s="196"/>
      <c r="K3656" s="196"/>
      <c r="L3656"/>
      <c r="M3656" s="44"/>
      <c r="N3656" s="1"/>
      <c r="O3656"/>
      <c r="P3656"/>
      <c r="Q3656" s="44"/>
      <c r="R3656" s="1"/>
      <c r="S3656"/>
      <c r="T3656"/>
    </row>
    <row r="3657" spans="1:20" ht="14.4" x14ac:dyDescent="0.3">
      <c r="A3657"/>
      <c r="B3657" s="1"/>
      <c r="C3657"/>
      <c r="D3657"/>
      <c r="E3657"/>
      <c r="F3657"/>
      <c r="G3657" s="45"/>
      <c r="H3657" s="196"/>
      <c r="I3657" s="196"/>
      <c r="J3657" s="196"/>
      <c r="K3657" s="196"/>
      <c r="L3657"/>
      <c r="M3657" s="44"/>
      <c r="N3657" s="1"/>
      <c r="O3657"/>
      <c r="P3657"/>
      <c r="Q3657" s="44"/>
      <c r="R3657" s="1"/>
      <c r="S3657"/>
      <c r="T3657"/>
    </row>
    <row r="3658" spans="1:20" ht="14.4" x14ac:dyDescent="0.3">
      <c r="A3658"/>
      <c r="B3658" s="1"/>
      <c r="C3658"/>
      <c r="D3658"/>
      <c r="E3658"/>
      <c r="F3658"/>
      <c r="G3658" s="45"/>
      <c r="H3658" s="196"/>
      <c r="I3658" s="196"/>
      <c r="J3658" s="196"/>
      <c r="K3658" s="196"/>
      <c r="L3658"/>
      <c r="M3658" s="44"/>
      <c r="N3658" s="1"/>
      <c r="O3658"/>
      <c r="P3658"/>
      <c r="Q3658" s="44"/>
      <c r="R3658" s="1"/>
      <c r="S3658"/>
      <c r="T3658"/>
    </row>
    <row r="3659" spans="1:20" ht="14.4" x14ac:dyDescent="0.3">
      <c r="A3659"/>
      <c r="B3659" s="1"/>
      <c r="C3659"/>
      <c r="D3659"/>
      <c r="E3659"/>
      <c r="F3659"/>
      <c r="G3659" s="45"/>
      <c r="H3659" s="196"/>
      <c r="I3659" s="196"/>
      <c r="J3659" s="196"/>
      <c r="K3659" s="196"/>
      <c r="L3659"/>
      <c r="M3659" s="44"/>
      <c r="N3659" s="1"/>
      <c r="O3659"/>
      <c r="P3659"/>
      <c r="Q3659" s="44"/>
      <c r="R3659" s="1"/>
      <c r="S3659"/>
      <c r="T3659"/>
    </row>
    <row r="3660" spans="1:20" ht="14.4" x14ac:dyDescent="0.3">
      <c r="A3660"/>
      <c r="B3660" s="1"/>
      <c r="C3660"/>
      <c r="D3660"/>
      <c r="E3660"/>
      <c r="F3660"/>
      <c r="G3660" s="45"/>
      <c r="H3660" s="196"/>
      <c r="I3660" s="196"/>
      <c r="J3660" s="196"/>
      <c r="K3660" s="196"/>
      <c r="L3660"/>
      <c r="M3660" s="44"/>
      <c r="N3660" s="1"/>
      <c r="O3660"/>
      <c r="P3660"/>
      <c r="Q3660" s="44"/>
      <c r="R3660" s="1"/>
      <c r="S3660"/>
      <c r="T3660"/>
    </row>
    <row r="3661" spans="1:20" ht="14.4" x14ac:dyDescent="0.3">
      <c r="A3661"/>
      <c r="B3661" s="1"/>
      <c r="C3661"/>
      <c r="D3661"/>
      <c r="E3661"/>
      <c r="F3661"/>
      <c r="G3661" s="45"/>
      <c r="H3661" s="196"/>
      <c r="I3661" s="196"/>
      <c r="J3661" s="196"/>
      <c r="K3661" s="196"/>
      <c r="L3661"/>
      <c r="M3661" s="44"/>
      <c r="N3661" s="1"/>
      <c r="O3661"/>
      <c r="P3661"/>
      <c r="Q3661" s="44"/>
      <c r="R3661" s="1"/>
      <c r="S3661"/>
      <c r="T3661"/>
    </row>
    <row r="3662" spans="1:20" ht="14.4" x14ac:dyDescent="0.3">
      <c r="A3662"/>
      <c r="B3662" s="1"/>
      <c r="C3662"/>
      <c r="D3662"/>
      <c r="E3662"/>
      <c r="F3662"/>
      <c r="G3662" s="45"/>
      <c r="H3662" s="196"/>
      <c r="I3662" s="196"/>
      <c r="J3662" s="196"/>
      <c r="K3662" s="196"/>
      <c r="L3662"/>
      <c r="M3662" s="44"/>
      <c r="N3662" s="1"/>
      <c r="O3662"/>
      <c r="P3662"/>
      <c r="Q3662" s="44"/>
      <c r="R3662" s="1"/>
      <c r="S3662"/>
      <c r="T3662"/>
    </row>
    <row r="3663" spans="1:20" ht="14.4" x14ac:dyDescent="0.3">
      <c r="A3663"/>
      <c r="B3663" s="1"/>
      <c r="C3663"/>
      <c r="D3663"/>
      <c r="E3663"/>
      <c r="F3663"/>
      <c r="G3663" s="45"/>
      <c r="H3663" s="196"/>
      <c r="I3663" s="196"/>
      <c r="J3663" s="196"/>
      <c r="K3663" s="196"/>
      <c r="L3663"/>
      <c r="M3663" s="44"/>
      <c r="N3663" s="1"/>
      <c r="O3663"/>
      <c r="P3663"/>
      <c r="Q3663" s="44"/>
      <c r="R3663" s="1"/>
      <c r="S3663"/>
      <c r="T3663"/>
    </row>
    <row r="3664" spans="1:20" ht="14.4" x14ac:dyDescent="0.3">
      <c r="A3664"/>
      <c r="B3664" s="1"/>
      <c r="C3664"/>
      <c r="D3664"/>
      <c r="E3664"/>
      <c r="F3664"/>
      <c r="G3664" s="45"/>
      <c r="H3664" s="196"/>
      <c r="I3664" s="196"/>
      <c r="J3664" s="196"/>
      <c r="K3664" s="196"/>
      <c r="L3664"/>
      <c r="M3664" s="44"/>
      <c r="N3664" s="1"/>
      <c r="O3664"/>
      <c r="P3664"/>
      <c r="Q3664" s="44"/>
      <c r="R3664" s="1"/>
      <c r="S3664"/>
      <c r="T3664"/>
    </row>
    <row r="3665" spans="1:20" ht="14.4" x14ac:dyDescent="0.3">
      <c r="A3665"/>
      <c r="B3665" s="1"/>
      <c r="C3665"/>
      <c r="D3665"/>
      <c r="E3665"/>
      <c r="F3665"/>
      <c r="G3665" s="45"/>
      <c r="H3665" s="196"/>
      <c r="I3665" s="196"/>
      <c r="J3665" s="196"/>
      <c r="K3665" s="196"/>
      <c r="L3665"/>
      <c r="M3665" s="44"/>
      <c r="N3665" s="1"/>
      <c r="O3665"/>
      <c r="P3665"/>
      <c r="Q3665" s="44"/>
      <c r="R3665" s="1"/>
      <c r="S3665"/>
      <c r="T3665"/>
    </row>
    <row r="3666" spans="1:20" ht="14.4" x14ac:dyDescent="0.3">
      <c r="A3666"/>
      <c r="B3666" s="1"/>
      <c r="C3666"/>
      <c r="D3666"/>
      <c r="E3666"/>
      <c r="F3666"/>
      <c r="G3666" s="45"/>
      <c r="H3666" s="196"/>
      <c r="I3666" s="196"/>
      <c r="J3666" s="196"/>
      <c r="K3666" s="196"/>
      <c r="L3666"/>
      <c r="M3666" s="44"/>
      <c r="N3666" s="1"/>
      <c r="O3666"/>
      <c r="P3666"/>
      <c r="Q3666" s="44"/>
      <c r="R3666" s="1"/>
      <c r="S3666"/>
      <c r="T3666"/>
    </row>
    <row r="3667" spans="1:20" ht="14.4" x14ac:dyDescent="0.3">
      <c r="A3667"/>
      <c r="B3667" s="1"/>
      <c r="C3667"/>
      <c r="D3667"/>
      <c r="E3667"/>
      <c r="F3667"/>
      <c r="G3667" s="45"/>
      <c r="H3667" s="196"/>
      <c r="I3667" s="196"/>
      <c r="J3667" s="196"/>
      <c r="K3667" s="196"/>
      <c r="L3667"/>
      <c r="M3667" s="44"/>
      <c r="N3667" s="1"/>
      <c r="O3667"/>
      <c r="P3667"/>
      <c r="Q3667" s="44"/>
      <c r="R3667" s="1"/>
      <c r="S3667"/>
      <c r="T3667"/>
    </row>
    <row r="3668" spans="1:20" ht="14.4" x14ac:dyDescent="0.3">
      <c r="A3668"/>
      <c r="B3668" s="1"/>
      <c r="C3668"/>
      <c r="D3668"/>
      <c r="E3668"/>
      <c r="F3668"/>
      <c r="G3668" s="45"/>
      <c r="H3668" s="196"/>
      <c r="I3668" s="196"/>
      <c r="J3668" s="196"/>
      <c r="K3668" s="196"/>
      <c r="L3668"/>
      <c r="M3668" s="44"/>
      <c r="N3668" s="1"/>
      <c r="O3668"/>
      <c r="P3668"/>
      <c r="Q3668" s="44"/>
      <c r="R3668" s="1"/>
      <c r="S3668"/>
      <c r="T3668"/>
    </row>
    <row r="3669" spans="1:20" ht="14.4" x14ac:dyDescent="0.3">
      <c r="A3669"/>
      <c r="B3669" s="1"/>
      <c r="C3669"/>
      <c r="D3669"/>
      <c r="E3669"/>
      <c r="F3669"/>
      <c r="G3669" s="45"/>
      <c r="H3669" s="196"/>
      <c r="I3669" s="196"/>
      <c r="J3669" s="196"/>
      <c r="K3669" s="196"/>
      <c r="L3669"/>
      <c r="M3669" s="44"/>
      <c r="N3669" s="1"/>
      <c r="O3669"/>
      <c r="P3669"/>
      <c r="Q3669" s="44"/>
      <c r="R3669" s="1"/>
      <c r="S3669"/>
      <c r="T3669"/>
    </row>
    <row r="3670" spans="1:20" ht="14.4" x14ac:dyDescent="0.3">
      <c r="A3670"/>
      <c r="B3670" s="1"/>
      <c r="C3670"/>
      <c r="D3670"/>
      <c r="E3670"/>
      <c r="F3670"/>
      <c r="G3670" s="45"/>
      <c r="H3670" s="196"/>
      <c r="I3670" s="196"/>
      <c r="J3670" s="196"/>
      <c r="K3670" s="196"/>
      <c r="L3670"/>
      <c r="M3670" s="44"/>
      <c r="N3670" s="1"/>
      <c r="O3670"/>
      <c r="P3670"/>
      <c r="Q3670" s="44"/>
      <c r="R3670" s="1"/>
      <c r="S3670"/>
      <c r="T3670"/>
    </row>
    <row r="3671" spans="1:20" ht="14.4" x14ac:dyDescent="0.3">
      <c r="A3671"/>
      <c r="B3671" s="1"/>
      <c r="C3671"/>
      <c r="D3671"/>
      <c r="E3671"/>
      <c r="F3671"/>
      <c r="G3671" s="45"/>
      <c r="H3671" s="196"/>
      <c r="I3671" s="196"/>
      <c r="J3671" s="196"/>
      <c r="K3671" s="196"/>
      <c r="L3671"/>
      <c r="M3671" s="44"/>
      <c r="N3671" s="1"/>
      <c r="O3671"/>
      <c r="P3671"/>
      <c r="Q3671" s="44"/>
      <c r="R3671" s="1"/>
      <c r="S3671"/>
      <c r="T3671"/>
    </row>
    <row r="3672" spans="1:20" ht="14.4" x14ac:dyDescent="0.3">
      <c r="A3672"/>
      <c r="B3672" s="1"/>
      <c r="C3672"/>
      <c r="D3672"/>
      <c r="E3672"/>
      <c r="F3672"/>
      <c r="G3672" s="45"/>
      <c r="H3672" s="196"/>
      <c r="I3672" s="196"/>
      <c r="J3672" s="196"/>
      <c r="K3672" s="196"/>
      <c r="L3672"/>
      <c r="M3672" s="44"/>
      <c r="N3672" s="1"/>
      <c r="O3672"/>
      <c r="P3672"/>
      <c r="Q3672" s="44"/>
      <c r="R3672" s="1"/>
      <c r="S3672"/>
      <c r="T3672"/>
    </row>
    <row r="3673" spans="1:20" ht="14.4" x14ac:dyDescent="0.3">
      <c r="A3673"/>
      <c r="B3673" s="1"/>
      <c r="C3673"/>
      <c r="D3673"/>
      <c r="E3673"/>
      <c r="F3673"/>
      <c r="G3673" s="45"/>
      <c r="H3673" s="196"/>
      <c r="I3673" s="196"/>
      <c r="J3673" s="196"/>
      <c r="K3673" s="196"/>
      <c r="L3673"/>
      <c r="M3673" s="44"/>
      <c r="N3673" s="1"/>
      <c r="O3673"/>
      <c r="P3673"/>
      <c r="Q3673" s="44"/>
      <c r="R3673" s="1"/>
      <c r="S3673"/>
      <c r="T3673"/>
    </row>
    <row r="3674" spans="1:20" ht="14.4" x14ac:dyDescent="0.3">
      <c r="A3674"/>
      <c r="B3674" s="1"/>
      <c r="C3674"/>
      <c r="D3674"/>
      <c r="E3674"/>
      <c r="F3674"/>
      <c r="G3674" s="45"/>
      <c r="H3674" s="196"/>
      <c r="I3674" s="196"/>
      <c r="J3674" s="196"/>
      <c r="K3674" s="196"/>
      <c r="L3674"/>
      <c r="M3674" s="44"/>
      <c r="N3674" s="1"/>
      <c r="O3674"/>
      <c r="P3674"/>
      <c r="Q3674" s="44"/>
      <c r="R3674" s="1"/>
      <c r="S3674"/>
      <c r="T3674"/>
    </row>
    <row r="3675" spans="1:20" ht="14.4" x14ac:dyDescent="0.3">
      <c r="A3675"/>
      <c r="B3675" s="1"/>
      <c r="C3675"/>
      <c r="D3675"/>
      <c r="E3675"/>
      <c r="F3675"/>
      <c r="G3675" s="45"/>
      <c r="H3675" s="196"/>
      <c r="I3675" s="196"/>
      <c r="J3675" s="196"/>
      <c r="K3675" s="196"/>
      <c r="L3675"/>
      <c r="M3675" s="44"/>
      <c r="N3675" s="1"/>
      <c r="O3675"/>
      <c r="P3675"/>
      <c r="Q3675" s="44"/>
      <c r="R3675" s="1"/>
      <c r="S3675"/>
      <c r="T3675"/>
    </row>
    <row r="3676" spans="1:20" ht="14.4" x14ac:dyDescent="0.3">
      <c r="A3676"/>
      <c r="B3676" s="1"/>
      <c r="C3676"/>
      <c r="D3676"/>
      <c r="E3676"/>
      <c r="F3676"/>
      <c r="G3676" s="45"/>
      <c r="H3676" s="196"/>
      <c r="I3676" s="196"/>
      <c r="J3676" s="196"/>
      <c r="K3676" s="196"/>
      <c r="L3676"/>
      <c r="M3676" s="44"/>
      <c r="N3676" s="1"/>
      <c r="O3676"/>
      <c r="P3676"/>
      <c r="Q3676" s="44"/>
      <c r="R3676" s="1"/>
      <c r="S3676"/>
      <c r="T3676"/>
    </row>
    <row r="3677" spans="1:20" ht="14.4" x14ac:dyDescent="0.3">
      <c r="A3677"/>
      <c r="B3677" s="1"/>
      <c r="C3677"/>
      <c r="D3677"/>
      <c r="E3677"/>
      <c r="F3677"/>
      <c r="G3677" s="45"/>
      <c r="H3677" s="196"/>
      <c r="I3677" s="196"/>
      <c r="J3677" s="196"/>
      <c r="K3677" s="196"/>
      <c r="L3677"/>
      <c r="M3677" s="44"/>
      <c r="N3677" s="1"/>
      <c r="O3677"/>
      <c r="P3677"/>
      <c r="Q3677" s="44"/>
      <c r="R3677" s="1"/>
      <c r="S3677"/>
      <c r="T3677"/>
    </row>
    <row r="3678" spans="1:20" ht="14.4" x14ac:dyDescent="0.3">
      <c r="A3678"/>
      <c r="B3678" s="1"/>
      <c r="C3678"/>
      <c r="D3678"/>
      <c r="E3678"/>
      <c r="F3678"/>
      <c r="G3678" s="45"/>
      <c r="H3678" s="196"/>
      <c r="I3678" s="196"/>
      <c r="J3678" s="196"/>
      <c r="K3678" s="196"/>
      <c r="L3678"/>
      <c r="M3678" s="44"/>
      <c r="N3678" s="1"/>
      <c r="O3678"/>
      <c r="P3678"/>
      <c r="Q3678" s="44"/>
      <c r="R3678" s="1"/>
      <c r="S3678"/>
      <c r="T3678"/>
    </row>
    <row r="3679" spans="1:20" ht="14.4" x14ac:dyDescent="0.3">
      <c r="A3679"/>
      <c r="B3679" s="1"/>
      <c r="C3679"/>
      <c r="D3679"/>
      <c r="E3679"/>
      <c r="F3679"/>
      <c r="G3679" s="45"/>
      <c r="H3679" s="196"/>
      <c r="I3679" s="196"/>
      <c r="J3679" s="196"/>
      <c r="K3679" s="196"/>
      <c r="L3679"/>
      <c r="M3679" s="44"/>
      <c r="N3679" s="1"/>
      <c r="O3679"/>
      <c r="P3679"/>
      <c r="Q3679" s="44"/>
      <c r="R3679" s="1"/>
      <c r="S3679"/>
      <c r="T3679"/>
    </row>
    <row r="3680" spans="1:20" ht="14.4" x14ac:dyDescent="0.3">
      <c r="A3680"/>
      <c r="B3680" s="1"/>
      <c r="C3680"/>
      <c r="D3680"/>
      <c r="E3680"/>
      <c r="F3680"/>
      <c r="G3680" s="45"/>
      <c r="H3680" s="196"/>
      <c r="I3680" s="196"/>
      <c r="J3680" s="196"/>
      <c r="K3680" s="196"/>
      <c r="L3680"/>
      <c r="M3680" s="44"/>
      <c r="N3680" s="1"/>
      <c r="O3680"/>
      <c r="P3680"/>
      <c r="Q3680" s="44"/>
      <c r="R3680" s="1"/>
      <c r="S3680"/>
      <c r="T3680"/>
    </row>
    <row r="3681" spans="1:20" ht="14.4" x14ac:dyDescent="0.3">
      <c r="A3681"/>
      <c r="B3681" s="1"/>
      <c r="C3681"/>
      <c r="D3681"/>
      <c r="E3681"/>
      <c r="F3681"/>
      <c r="G3681" s="45"/>
      <c r="H3681" s="196"/>
      <c r="I3681" s="196"/>
      <c r="J3681" s="196"/>
      <c r="K3681" s="196"/>
      <c r="L3681"/>
      <c r="M3681" s="44"/>
      <c r="N3681" s="1"/>
      <c r="O3681"/>
      <c r="P3681"/>
      <c r="Q3681" s="44"/>
      <c r="R3681" s="1"/>
      <c r="S3681"/>
      <c r="T3681"/>
    </row>
    <row r="3682" spans="1:20" ht="14.4" x14ac:dyDescent="0.3">
      <c r="A3682"/>
      <c r="B3682" s="1"/>
      <c r="C3682"/>
      <c r="D3682"/>
      <c r="E3682"/>
      <c r="F3682"/>
      <c r="G3682" s="45"/>
      <c r="H3682" s="196"/>
      <c r="I3682" s="196"/>
      <c r="J3682" s="196"/>
      <c r="K3682" s="196"/>
      <c r="L3682"/>
      <c r="M3682" s="44"/>
      <c r="N3682" s="1"/>
      <c r="O3682"/>
      <c r="P3682"/>
      <c r="Q3682" s="44"/>
      <c r="R3682" s="1"/>
      <c r="S3682"/>
      <c r="T3682"/>
    </row>
    <row r="3683" spans="1:20" ht="14.4" x14ac:dyDescent="0.3">
      <c r="A3683"/>
      <c r="B3683" s="1"/>
      <c r="C3683"/>
      <c r="D3683"/>
      <c r="E3683"/>
      <c r="F3683"/>
      <c r="G3683" s="45"/>
      <c r="H3683" s="196"/>
      <c r="I3683" s="196"/>
      <c r="J3683" s="196"/>
      <c r="K3683" s="196"/>
      <c r="L3683"/>
      <c r="M3683" s="44"/>
      <c r="N3683" s="1"/>
      <c r="O3683"/>
      <c r="P3683"/>
      <c r="Q3683" s="44"/>
      <c r="R3683" s="1"/>
      <c r="S3683"/>
      <c r="T3683"/>
    </row>
    <row r="3684" spans="1:20" ht="14.4" x14ac:dyDescent="0.3">
      <c r="A3684"/>
      <c r="B3684" s="1"/>
      <c r="C3684"/>
      <c r="D3684"/>
      <c r="E3684"/>
      <c r="F3684"/>
      <c r="G3684" s="45"/>
      <c r="H3684" s="196"/>
      <c r="I3684" s="196"/>
      <c r="J3684" s="196"/>
      <c r="K3684" s="196"/>
      <c r="L3684"/>
      <c r="M3684" s="44"/>
      <c r="N3684" s="1"/>
      <c r="O3684"/>
      <c r="P3684"/>
      <c r="Q3684" s="44"/>
      <c r="R3684" s="1"/>
      <c r="S3684"/>
      <c r="T3684"/>
    </row>
    <row r="3685" spans="1:20" ht="14.4" x14ac:dyDescent="0.3">
      <c r="A3685"/>
      <c r="B3685" s="1"/>
      <c r="C3685"/>
      <c r="D3685"/>
      <c r="E3685"/>
      <c r="F3685"/>
      <c r="G3685" s="45"/>
      <c r="H3685" s="196"/>
      <c r="I3685" s="196"/>
      <c r="J3685" s="196"/>
      <c r="K3685" s="196"/>
      <c r="L3685"/>
      <c r="M3685" s="44"/>
      <c r="N3685" s="1"/>
      <c r="O3685"/>
      <c r="P3685"/>
      <c r="Q3685" s="44"/>
      <c r="R3685" s="1"/>
      <c r="S3685"/>
      <c r="T3685"/>
    </row>
    <row r="3686" spans="1:20" ht="14.4" x14ac:dyDescent="0.3">
      <c r="A3686"/>
      <c r="B3686" s="1"/>
      <c r="C3686"/>
      <c r="D3686"/>
      <c r="E3686"/>
      <c r="F3686"/>
      <c r="G3686" s="45"/>
      <c r="H3686" s="196"/>
      <c r="I3686" s="196"/>
      <c r="J3686" s="196"/>
      <c r="K3686" s="196"/>
      <c r="L3686"/>
      <c r="M3686" s="44"/>
      <c r="N3686" s="1"/>
      <c r="O3686"/>
      <c r="P3686"/>
      <c r="Q3686" s="44"/>
      <c r="R3686" s="1"/>
      <c r="S3686"/>
      <c r="T3686"/>
    </row>
    <row r="3687" spans="1:20" ht="14.4" x14ac:dyDescent="0.3">
      <c r="A3687"/>
      <c r="B3687" s="1"/>
      <c r="C3687"/>
      <c r="D3687"/>
      <c r="E3687"/>
      <c r="F3687"/>
      <c r="G3687" s="45"/>
      <c r="H3687" s="196"/>
      <c r="I3687" s="196"/>
      <c r="J3687" s="196"/>
      <c r="K3687" s="196"/>
      <c r="L3687"/>
      <c r="M3687" s="44"/>
      <c r="N3687" s="1"/>
      <c r="O3687"/>
      <c r="P3687"/>
      <c r="Q3687" s="44"/>
      <c r="R3687" s="1"/>
      <c r="S3687"/>
      <c r="T3687"/>
    </row>
    <row r="3688" spans="1:20" ht="14.4" x14ac:dyDescent="0.3">
      <c r="A3688"/>
      <c r="B3688" s="1"/>
      <c r="C3688"/>
      <c r="D3688"/>
      <c r="E3688"/>
      <c r="F3688"/>
      <c r="G3688" s="45"/>
      <c r="H3688" s="196"/>
      <c r="I3688" s="196"/>
      <c r="J3688" s="196"/>
      <c r="K3688" s="196"/>
      <c r="L3688"/>
      <c r="M3688" s="44"/>
      <c r="N3688" s="1"/>
      <c r="O3688"/>
      <c r="P3688"/>
      <c r="Q3688" s="44"/>
      <c r="R3688" s="1"/>
      <c r="S3688"/>
      <c r="T3688"/>
    </row>
    <row r="3689" spans="1:20" ht="14.4" x14ac:dyDescent="0.3">
      <c r="A3689"/>
      <c r="B3689" s="1"/>
      <c r="C3689"/>
      <c r="D3689"/>
      <c r="E3689"/>
      <c r="F3689"/>
      <c r="G3689" s="45"/>
      <c r="H3689" s="196"/>
      <c r="I3689" s="196"/>
      <c r="J3689" s="196"/>
      <c r="K3689" s="196"/>
      <c r="L3689"/>
      <c r="M3689" s="44"/>
      <c r="N3689" s="1"/>
      <c r="O3689"/>
      <c r="P3689"/>
      <c r="Q3689" s="44"/>
      <c r="R3689" s="1"/>
      <c r="S3689"/>
      <c r="T3689"/>
    </row>
    <row r="3690" spans="1:20" ht="14.4" x14ac:dyDescent="0.3">
      <c r="A3690"/>
      <c r="B3690" s="1"/>
      <c r="C3690"/>
      <c r="D3690"/>
      <c r="E3690"/>
      <c r="F3690"/>
      <c r="G3690" s="45"/>
      <c r="H3690" s="196"/>
      <c r="I3690" s="196"/>
      <c r="J3690" s="196"/>
      <c r="K3690" s="196"/>
      <c r="L3690"/>
      <c r="M3690" s="44"/>
      <c r="N3690" s="1"/>
      <c r="O3690"/>
      <c r="P3690"/>
      <c r="Q3690" s="44"/>
      <c r="R3690" s="1"/>
      <c r="S3690"/>
      <c r="T3690"/>
    </row>
    <row r="3691" spans="1:20" ht="14.4" x14ac:dyDescent="0.3">
      <c r="A3691"/>
      <c r="B3691" s="1"/>
      <c r="C3691"/>
      <c r="D3691"/>
      <c r="E3691"/>
      <c r="F3691"/>
      <c r="G3691" s="45"/>
      <c r="H3691" s="196"/>
      <c r="I3691" s="196"/>
      <c r="J3691" s="196"/>
      <c r="K3691" s="196"/>
      <c r="L3691"/>
      <c r="M3691" s="44"/>
      <c r="N3691" s="1"/>
      <c r="O3691"/>
      <c r="P3691"/>
      <c r="Q3691" s="44"/>
      <c r="R3691" s="1"/>
      <c r="S3691"/>
      <c r="T3691"/>
    </row>
    <row r="3692" spans="1:20" ht="14.4" x14ac:dyDescent="0.3">
      <c r="A3692"/>
      <c r="B3692" s="1"/>
      <c r="C3692"/>
      <c r="D3692"/>
      <c r="E3692"/>
      <c r="F3692"/>
      <c r="G3692" s="45"/>
      <c r="H3692" s="196"/>
      <c r="I3692" s="196"/>
      <c r="J3692" s="196"/>
      <c r="K3692" s="196"/>
      <c r="L3692"/>
      <c r="M3692" s="44"/>
      <c r="N3692" s="1"/>
      <c r="O3692"/>
      <c r="P3692"/>
      <c r="Q3692" s="44"/>
      <c r="R3692" s="1"/>
      <c r="S3692"/>
      <c r="T3692"/>
    </row>
    <row r="3693" spans="1:20" ht="14.4" x14ac:dyDescent="0.3">
      <c r="A3693"/>
      <c r="B3693" s="1"/>
      <c r="C3693"/>
      <c r="D3693"/>
      <c r="E3693"/>
      <c r="F3693"/>
      <c r="G3693" s="45"/>
      <c r="H3693" s="196"/>
      <c r="I3693" s="196"/>
      <c r="J3693" s="196"/>
      <c r="K3693" s="196"/>
      <c r="L3693"/>
      <c r="M3693" s="44"/>
      <c r="N3693" s="1"/>
      <c r="O3693"/>
      <c r="P3693"/>
      <c r="Q3693" s="44"/>
      <c r="R3693" s="1"/>
      <c r="S3693"/>
      <c r="T3693"/>
    </row>
    <row r="3694" spans="1:20" ht="14.4" x14ac:dyDescent="0.3">
      <c r="A3694"/>
      <c r="B3694" s="1"/>
      <c r="C3694"/>
      <c r="D3694"/>
      <c r="E3694"/>
      <c r="F3694"/>
      <c r="G3694" s="45"/>
      <c r="H3694" s="196"/>
      <c r="I3694" s="196"/>
      <c r="J3694" s="196"/>
      <c r="K3694" s="196"/>
      <c r="L3694"/>
      <c r="M3694" s="44"/>
      <c r="N3694" s="1"/>
      <c r="O3694"/>
      <c r="P3694"/>
      <c r="Q3694" s="44"/>
      <c r="R3694" s="1"/>
      <c r="S3694"/>
      <c r="T3694"/>
    </row>
    <row r="3695" spans="1:20" ht="14.4" x14ac:dyDescent="0.3">
      <c r="A3695"/>
      <c r="B3695" s="1"/>
      <c r="C3695"/>
      <c r="D3695"/>
      <c r="E3695"/>
      <c r="F3695"/>
      <c r="G3695" s="45"/>
      <c r="H3695" s="196"/>
      <c r="I3695" s="196"/>
      <c r="J3695" s="196"/>
      <c r="K3695" s="196"/>
      <c r="L3695"/>
      <c r="M3695" s="44"/>
      <c r="N3695" s="1"/>
      <c r="O3695"/>
      <c r="P3695"/>
      <c r="Q3695" s="44"/>
      <c r="R3695" s="1"/>
      <c r="S3695"/>
      <c r="T3695"/>
    </row>
    <row r="3696" spans="1:20" ht="14.4" x14ac:dyDescent="0.3">
      <c r="A3696"/>
      <c r="B3696" s="1"/>
      <c r="C3696"/>
      <c r="D3696"/>
      <c r="E3696"/>
      <c r="F3696"/>
      <c r="G3696" s="45"/>
      <c r="H3696" s="196"/>
      <c r="I3696" s="196"/>
      <c r="J3696" s="196"/>
      <c r="K3696" s="196"/>
      <c r="L3696"/>
      <c r="M3696" s="44"/>
      <c r="N3696" s="1"/>
      <c r="O3696"/>
      <c r="P3696"/>
      <c r="Q3696" s="44"/>
      <c r="R3696" s="1"/>
      <c r="S3696"/>
      <c r="T3696"/>
    </row>
    <row r="3697" spans="1:20" ht="14.4" x14ac:dyDescent="0.3">
      <c r="A3697"/>
      <c r="B3697" s="1"/>
      <c r="C3697"/>
      <c r="D3697"/>
      <c r="E3697"/>
      <c r="F3697"/>
      <c r="G3697" s="45"/>
      <c r="H3697" s="196"/>
      <c r="I3697" s="196"/>
      <c r="J3697" s="196"/>
      <c r="K3697" s="196"/>
      <c r="L3697"/>
      <c r="M3697" s="44"/>
      <c r="N3697" s="1"/>
      <c r="O3697"/>
      <c r="P3697"/>
      <c r="Q3697" s="44"/>
      <c r="R3697" s="1"/>
      <c r="S3697"/>
      <c r="T3697"/>
    </row>
    <row r="3698" spans="1:20" ht="14.4" x14ac:dyDescent="0.3">
      <c r="A3698"/>
      <c r="B3698" s="1"/>
      <c r="C3698"/>
      <c r="D3698"/>
      <c r="E3698"/>
      <c r="F3698"/>
      <c r="G3698" s="45"/>
      <c r="H3698" s="196"/>
      <c r="I3698" s="196"/>
      <c r="J3698" s="196"/>
      <c r="K3698" s="196"/>
      <c r="L3698"/>
      <c r="M3698" s="44"/>
      <c r="N3698" s="1"/>
      <c r="O3698"/>
      <c r="P3698"/>
      <c r="Q3698" s="44"/>
      <c r="R3698" s="1"/>
      <c r="S3698"/>
      <c r="T3698"/>
    </row>
    <row r="3699" spans="1:20" ht="14.4" x14ac:dyDescent="0.3">
      <c r="A3699"/>
      <c r="B3699" s="1"/>
      <c r="C3699"/>
      <c r="D3699"/>
      <c r="E3699"/>
      <c r="F3699"/>
      <c r="G3699" s="45"/>
      <c r="H3699" s="196"/>
      <c r="I3699" s="196"/>
      <c r="J3699" s="196"/>
      <c r="K3699" s="196"/>
      <c r="L3699"/>
      <c r="M3699" s="44"/>
      <c r="N3699" s="1"/>
      <c r="O3699"/>
      <c r="P3699"/>
      <c r="Q3699" s="44"/>
      <c r="R3699" s="1"/>
      <c r="S3699"/>
      <c r="T3699"/>
    </row>
    <row r="3700" spans="1:20" ht="14.4" x14ac:dyDescent="0.3">
      <c r="A3700"/>
      <c r="B3700" s="1"/>
      <c r="C3700"/>
      <c r="D3700"/>
      <c r="E3700"/>
      <c r="F3700"/>
      <c r="G3700" s="45"/>
      <c r="H3700" s="196"/>
      <c r="I3700" s="196"/>
      <c r="J3700" s="196"/>
      <c r="K3700" s="196"/>
      <c r="L3700"/>
      <c r="M3700" s="44"/>
      <c r="N3700" s="1"/>
      <c r="O3700"/>
      <c r="P3700"/>
      <c r="Q3700" s="44"/>
      <c r="R3700" s="1"/>
      <c r="S3700"/>
      <c r="T3700"/>
    </row>
    <row r="3701" spans="1:20" ht="14.4" x14ac:dyDescent="0.3">
      <c r="A3701"/>
      <c r="B3701" s="1"/>
      <c r="C3701"/>
      <c r="D3701"/>
      <c r="E3701"/>
      <c r="F3701"/>
      <c r="G3701" s="45"/>
      <c r="H3701" s="196"/>
      <c r="I3701" s="196"/>
      <c r="J3701" s="196"/>
      <c r="K3701" s="196"/>
      <c r="L3701"/>
      <c r="M3701" s="44"/>
      <c r="N3701" s="1"/>
      <c r="O3701"/>
      <c r="P3701"/>
      <c r="Q3701" s="44"/>
      <c r="R3701" s="1"/>
      <c r="S3701"/>
      <c r="T3701"/>
    </row>
    <row r="3702" spans="1:20" ht="14.4" x14ac:dyDescent="0.3">
      <c r="A3702"/>
      <c r="B3702" s="1"/>
      <c r="C3702"/>
      <c r="D3702"/>
      <c r="E3702"/>
      <c r="F3702"/>
      <c r="G3702" s="45"/>
      <c r="H3702" s="196"/>
      <c r="I3702" s="196"/>
      <c r="J3702" s="196"/>
      <c r="K3702" s="196"/>
      <c r="L3702"/>
      <c r="M3702" s="44"/>
      <c r="N3702" s="1"/>
      <c r="O3702"/>
      <c r="P3702"/>
      <c r="Q3702" s="44"/>
      <c r="R3702" s="1"/>
      <c r="S3702"/>
      <c r="T3702"/>
    </row>
    <row r="3703" spans="1:20" ht="14.4" x14ac:dyDescent="0.3">
      <c r="A3703"/>
      <c r="B3703" s="1"/>
      <c r="C3703"/>
      <c r="D3703"/>
      <c r="E3703"/>
      <c r="F3703"/>
      <c r="G3703" s="45"/>
      <c r="H3703" s="196"/>
      <c r="I3703" s="196"/>
      <c r="J3703" s="196"/>
      <c r="K3703" s="196"/>
      <c r="L3703"/>
      <c r="M3703" s="44"/>
      <c r="N3703" s="1"/>
      <c r="O3703"/>
      <c r="P3703"/>
      <c r="Q3703" s="44"/>
      <c r="R3703" s="1"/>
      <c r="S3703"/>
      <c r="T3703"/>
    </row>
    <row r="3704" spans="1:20" ht="14.4" x14ac:dyDescent="0.3">
      <c r="A3704"/>
      <c r="B3704" s="1"/>
      <c r="C3704"/>
      <c r="D3704"/>
      <c r="E3704"/>
      <c r="F3704"/>
      <c r="G3704" s="45"/>
      <c r="H3704" s="196"/>
      <c r="I3704" s="196"/>
      <c r="J3704" s="196"/>
      <c r="K3704" s="196"/>
      <c r="L3704"/>
      <c r="M3704" s="44"/>
      <c r="N3704" s="1"/>
      <c r="O3704"/>
      <c r="P3704"/>
      <c r="Q3704" s="44"/>
      <c r="R3704" s="1"/>
      <c r="S3704"/>
      <c r="T3704"/>
    </row>
    <row r="3705" spans="1:20" ht="14.4" x14ac:dyDescent="0.3">
      <c r="A3705"/>
      <c r="B3705" s="1"/>
      <c r="C3705"/>
      <c r="D3705"/>
      <c r="E3705"/>
      <c r="F3705"/>
      <c r="G3705" s="45"/>
      <c r="H3705" s="196"/>
      <c r="I3705" s="196"/>
      <c r="J3705" s="196"/>
      <c r="K3705" s="196"/>
      <c r="L3705"/>
      <c r="M3705" s="44"/>
      <c r="N3705" s="1"/>
      <c r="O3705"/>
      <c r="P3705"/>
      <c r="Q3705" s="44"/>
      <c r="R3705" s="1"/>
      <c r="S3705"/>
      <c r="T3705"/>
    </row>
    <row r="3706" spans="1:20" ht="14.4" x14ac:dyDescent="0.3">
      <c r="A3706"/>
      <c r="B3706" s="1"/>
      <c r="C3706"/>
      <c r="D3706"/>
      <c r="E3706"/>
      <c r="F3706"/>
      <c r="G3706" s="45"/>
      <c r="H3706" s="196"/>
      <c r="I3706" s="196"/>
      <c r="J3706" s="196"/>
      <c r="K3706" s="196"/>
      <c r="L3706"/>
      <c r="M3706" s="44"/>
      <c r="N3706" s="1"/>
      <c r="O3706"/>
      <c r="P3706"/>
      <c r="Q3706" s="44"/>
      <c r="R3706" s="1"/>
      <c r="S3706"/>
      <c r="T3706"/>
    </row>
    <row r="3707" spans="1:20" ht="14.4" x14ac:dyDescent="0.3">
      <c r="A3707"/>
      <c r="B3707" s="1"/>
      <c r="C3707"/>
      <c r="D3707"/>
      <c r="E3707"/>
      <c r="F3707"/>
      <c r="G3707" s="45"/>
      <c r="H3707" s="196"/>
      <c r="I3707" s="196"/>
      <c r="J3707" s="196"/>
      <c r="K3707" s="196"/>
      <c r="L3707"/>
      <c r="M3707" s="44"/>
      <c r="N3707" s="1"/>
      <c r="O3707"/>
      <c r="P3707"/>
      <c r="Q3707" s="44"/>
      <c r="R3707" s="1"/>
      <c r="S3707"/>
      <c r="T3707"/>
    </row>
    <row r="3708" spans="1:20" ht="14.4" x14ac:dyDescent="0.3">
      <c r="A3708"/>
      <c r="B3708" s="1"/>
      <c r="C3708"/>
      <c r="D3708"/>
      <c r="E3708"/>
      <c r="F3708"/>
      <c r="G3708" s="45"/>
      <c r="H3708" s="196"/>
      <c r="I3708" s="196"/>
      <c r="J3708" s="196"/>
      <c r="K3708" s="196"/>
      <c r="L3708"/>
      <c r="M3708" s="44"/>
      <c r="N3708" s="1"/>
      <c r="O3708"/>
      <c r="P3708"/>
      <c r="Q3708" s="44"/>
      <c r="R3708" s="1"/>
      <c r="S3708"/>
      <c r="T3708"/>
    </row>
    <row r="3709" spans="1:20" ht="14.4" x14ac:dyDescent="0.3">
      <c r="A3709"/>
      <c r="B3709" s="1"/>
      <c r="C3709"/>
      <c r="D3709"/>
      <c r="E3709"/>
      <c r="F3709"/>
      <c r="G3709" s="45"/>
      <c r="H3709" s="196"/>
      <c r="I3709" s="196"/>
      <c r="J3709" s="196"/>
      <c r="K3709" s="196"/>
      <c r="L3709"/>
      <c r="M3709" s="44"/>
      <c r="N3709" s="1"/>
      <c r="O3709"/>
      <c r="P3709"/>
      <c r="Q3709" s="44"/>
      <c r="R3709" s="1"/>
      <c r="S3709"/>
      <c r="T3709"/>
    </row>
    <row r="3710" spans="1:20" ht="14.4" x14ac:dyDescent="0.3">
      <c r="A3710"/>
      <c r="B3710" s="1"/>
      <c r="C3710"/>
      <c r="D3710"/>
      <c r="E3710"/>
      <c r="F3710"/>
      <c r="G3710" s="45"/>
      <c r="H3710" s="196"/>
      <c r="I3710" s="196"/>
      <c r="J3710" s="196"/>
      <c r="K3710" s="196"/>
      <c r="L3710"/>
      <c r="M3710" s="44"/>
      <c r="N3710" s="1"/>
      <c r="O3710"/>
      <c r="P3710"/>
      <c r="Q3710" s="44"/>
      <c r="R3710" s="1"/>
      <c r="S3710"/>
      <c r="T3710"/>
    </row>
    <row r="3711" spans="1:20" ht="14.4" x14ac:dyDescent="0.3">
      <c r="A3711"/>
      <c r="B3711" s="1"/>
      <c r="C3711"/>
      <c r="D3711"/>
      <c r="E3711"/>
      <c r="F3711"/>
      <c r="G3711" s="45"/>
      <c r="H3711" s="196"/>
      <c r="I3711" s="196"/>
      <c r="J3711" s="196"/>
      <c r="K3711" s="196"/>
      <c r="L3711"/>
      <c r="M3711" s="44"/>
      <c r="N3711" s="1"/>
      <c r="O3711"/>
      <c r="P3711"/>
      <c r="Q3711" s="44"/>
      <c r="R3711" s="1"/>
      <c r="S3711"/>
      <c r="T3711"/>
    </row>
    <row r="3712" spans="1:20" ht="14.4" x14ac:dyDescent="0.3">
      <c r="A3712"/>
      <c r="B3712" s="1"/>
      <c r="C3712"/>
      <c r="D3712"/>
      <c r="E3712"/>
      <c r="F3712"/>
      <c r="G3712" s="45"/>
      <c r="H3712" s="196"/>
      <c r="I3712" s="196"/>
      <c r="J3712" s="196"/>
      <c r="K3712" s="196"/>
      <c r="L3712"/>
      <c r="M3712" s="44"/>
      <c r="N3712" s="1"/>
      <c r="O3712"/>
      <c r="P3712"/>
      <c r="Q3712" s="44"/>
      <c r="R3712" s="1"/>
      <c r="S3712"/>
      <c r="T3712"/>
    </row>
    <row r="3713" spans="1:20" ht="14.4" x14ac:dyDescent="0.3">
      <c r="A3713"/>
      <c r="B3713" s="1"/>
      <c r="C3713"/>
      <c r="D3713"/>
      <c r="E3713"/>
      <c r="F3713"/>
      <c r="G3713" s="45"/>
      <c r="H3713" s="196"/>
      <c r="I3713" s="196"/>
      <c r="J3713" s="196"/>
      <c r="K3713" s="196"/>
      <c r="L3713"/>
      <c r="M3713" s="44"/>
      <c r="N3713" s="1"/>
      <c r="O3713"/>
      <c r="P3713"/>
      <c r="Q3713" s="44"/>
      <c r="R3713" s="1"/>
      <c r="S3713"/>
      <c r="T3713"/>
    </row>
    <row r="3714" spans="1:20" ht="14.4" x14ac:dyDescent="0.3">
      <c r="A3714"/>
      <c r="B3714" s="1"/>
      <c r="C3714"/>
      <c r="D3714"/>
      <c r="E3714"/>
      <c r="F3714"/>
      <c r="G3714" s="45"/>
      <c r="H3714" s="196"/>
      <c r="I3714" s="196"/>
      <c r="J3714" s="196"/>
      <c r="K3714" s="196"/>
      <c r="L3714"/>
      <c r="M3714" s="44"/>
      <c r="N3714" s="1"/>
      <c r="O3714"/>
      <c r="P3714"/>
      <c r="Q3714" s="44"/>
      <c r="R3714" s="1"/>
      <c r="S3714"/>
      <c r="T3714"/>
    </row>
    <row r="3715" spans="1:20" ht="14.4" x14ac:dyDescent="0.3">
      <c r="A3715"/>
      <c r="B3715" s="1"/>
      <c r="C3715"/>
      <c r="D3715"/>
      <c r="E3715"/>
      <c r="F3715"/>
      <c r="G3715" s="45"/>
      <c r="H3715" s="196"/>
      <c r="I3715" s="196"/>
      <c r="J3715" s="196"/>
      <c r="K3715" s="196"/>
      <c r="L3715"/>
      <c r="M3715" s="44"/>
      <c r="N3715" s="1"/>
      <c r="O3715"/>
      <c r="P3715"/>
      <c r="Q3715" s="44"/>
      <c r="R3715" s="1"/>
      <c r="S3715"/>
      <c r="T3715"/>
    </row>
    <row r="3716" spans="1:20" ht="14.4" x14ac:dyDescent="0.3">
      <c r="A3716"/>
      <c r="B3716" s="1"/>
      <c r="C3716"/>
      <c r="D3716"/>
      <c r="E3716"/>
      <c r="F3716"/>
      <c r="G3716" s="45"/>
      <c r="H3716" s="196"/>
      <c r="I3716" s="196"/>
      <c r="J3716" s="196"/>
      <c r="K3716" s="196"/>
      <c r="L3716"/>
      <c r="M3716" s="44"/>
      <c r="N3716" s="1"/>
      <c r="O3716"/>
      <c r="P3716"/>
      <c r="Q3716" s="44"/>
      <c r="R3716" s="1"/>
      <c r="S3716"/>
      <c r="T3716"/>
    </row>
    <row r="3717" spans="1:20" ht="14.4" x14ac:dyDescent="0.3">
      <c r="A3717"/>
      <c r="B3717" s="1"/>
      <c r="C3717"/>
      <c r="D3717"/>
      <c r="E3717"/>
      <c r="F3717"/>
      <c r="G3717" s="45"/>
      <c r="H3717" s="196"/>
      <c r="I3717" s="196"/>
      <c r="J3717" s="196"/>
      <c r="K3717" s="196"/>
      <c r="L3717"/>
      <c r="M3717" s="44"/>
      <c r="N3717" s="1"/>
      <c r="O3717"/>
      <c r="P3717"/>
      <c r="Q3717" s="44"/>
      <c r="R3717" s="1"/>
      <c r="S3717"/>
      <c r="T3717"/>
    </row>
    <row r="3718" spans="1:20" ht="14.4" x14ac:dyDescent="0.3">
      <c r="A3718"/>
      <c r="B3718" s="1"/>
      <c r="C3718"/>
      <c r="D3718"/>
      <c r="E3718"/>
      <c r="F3718"/>
      <c r="G3718" s="45"/>
      <c r="H3718" s="196"/>
      <c r="I3718" s="196"/>
      <c r="J3718" s="196"/>
      <c r="K3718" s="196"/>
      <c r="L3718"/>
      <c r="M3718" s="44"/>
      <c r="N3718" s="1"/>
      <c r="O3718"/>
      <c r="P3718"/>
      <c r="Q3718" s="44"/>
      <c r="R3718" s="1"/>
      <c r="S3718"/>
      <c r="T3718"/>
    </row>
    <row r="3719" spans="1:20" ht="14.4" x14ac:dyDescent="0.3">
      <c r="A3719"/>
      <c r="B3719" s="1"/>
      <c r="C3719"/>
      <c r="D3719"/>
      <c r="E3719"/>
      <c r="F3719"/>
      <c r="G3719" s="45"/>
      <c r="H3719" s="196"/>
      <c r="I3719" s="196"/>
      <c r="J3719" s="196"/>
      <c r="K3719" s="196"/>
      <c r="L3719"/>
      <c r="M3719" s="44"/>
      <c r="N3719" s="1"/>
      <c r="O3719"/>
      <c r="P3719"/>
      <c r="Q3719" s="44"/>
      <c r="R3719" s="1"/>
      <c r="S3719"/>
      <c r="T3719"/>
    </row>
    <row r="3720" spans="1:20" ht="14.4" x14ac:dyDescent="0.3">
      <c r="A3720"/>
      <c r="B3720" s="1"/>
      <c r="C3720"/>
      <c r="D3720"/>
      <c r="E3720"/>
      <c r="F3720"/>
      <c r="G3720" s="45"/>
      <c r="H3720" s="196"/>
      <c r="I3720" s="196"/>
      <c r="J3720" s="196"/>
      <c r="K3720" s="196"/>
      <c r="L3720"/>
      <c r="M3720" s="44"/>
      <c r="N3720" s="1"/>
      <c r="O3720"/>
      <c r="P3720"/>
      <c r="Q3720" s="44"/>
      <c r="R3720" s="1"/>
      <c r="S3720"/>
      <c r="T3720"/>
    </row>
    <row r="3721" spans="1:20" ht="14.4" x14ac:dyDescent="0.3">
      <c r="A3721"/>
      <c r="B3721" s="1"/>
      <c r="C3721"/>
      <c r="D3721"/>
      <c r="E3721"/>
      <c r="F3721"/>
      <c r="G3721" s="45"/>
      <c r="H3721" s="196"/>
      <c r="I3721" s="196"/>
      <c r="J3721" s="196"/>
      <c r="K3721" s="196"/>
      <c r="L3721"/>
      <c r="M3721" s="44"/>
      <c r="N3721" s="1"/>
      <c r="O3721"/>
      <c r="P3721"/>
      <c r="Q3721" s="44"/>
      <c r="R3721" s="1"/>
      <c r="S3721"/>
      <c r="T3721"/>
    </row>
    <row r="3722" spans="1:20" ht="14.4" x14ac:dyDescent="0.3">
      <c r="A3722"/>
      <c r="B3722" s="1"/>
      <c r="C3722"/>
      <c r="D3722"/>
      <c r="E3722"/>
      <c r="F3722"/>
      <c r="G3722" s="45"/>
      <c r="H3722" s="196"/>
      <c r="I3722" s="196"/>
      <c r="J3722" s="196"/>
      <c r="K3722" s="196"/>
      <c r="L3722"/>
      <c r="M3722" s="44"/>
      <c r="N3722" s="1"/>
      <c r="O3722"/>
      <c r="P3722"/>
      <c r="Q3722" s="44"/>
      <c r="R3722" s="1"/>
      <c r="S3722"/>
      <c r="T3722"/>
    </row>
    <row r="3723" spans="1:20" ht="14.4" x14ac:dyDescent="0.3">
      <c r="A3723"/>
      <c r="B3723" s="1"/>
      <c r="C3723"/>
      <c r="D3723"/>
      <c r="E3723"/>
      <c r="F3723"/>
      <c r="G3723" s="45"/>
      <c r="H3723" s="196"/>
      <c r="I3723" s="196"/>
      <c r="J3723" s="196"/>
      <c r="K3723" s="196"/>
      <c r="L3723"/>
      <c r="M3723" s="44"/>
      <c r="N3723" s="1"/>
      <c r="O3723"/>
      <c r="P3723"/>
      <c r="Q3723" s="44"/>
      <c r="R3723" s="1"/>
      <c r="S3723"/>
      <c r="T3723"/>
    </row>
    <row r="3724" spans="1:20" ht="14.4" x14ac:dyDescent="0.3">
      <c r="A3724"/>
      <c r="B3724" s="1"/>
      <c r="C3724"/>
      <c r="D3724"/>
      <c r="E3724"/>
      <c r="F3724"/>
      <c r="G3724" s="45"/>
      <c r="H3724" s="196"/>
      <c r="I3724" s="196"/>
      <c r="J3724" s="196"/>
      <c r="K3724" s="196"/>
      <c r="L3724"/>
      <c r="M3724" s="44"/>
      <c r="N3724" s="1"/>
      <c r="O3724"/>
      <c r="P3724"/>
      <c r="Q3724" s="44"/>
      <c r="R3724" s="1"/>
      <c r="S3724"/>
      <c r="T3724"/>
    </row>
    <row r="3725" spans="1:20" ht="14.4" x14ac:dyDescent="0.3">
      <c r="A3725"/>
      <c r="B3725" s="1"/>
      <c r="C3725"/>
      <c r="D3725"/>
      <c r="E3725"/>
      <c r="F3725"/>
      <c r="G3725" s="45"/>
      <c r="H3725" s="196"/>
      <c r="I3725" s="196"/>
      <c r="J3725" s="196"/>
      <c r="K3725" s="196"/>
      <c r="L3725"/>
      <c r="M3725" s="44"/>
      <c r="N3725" s="1"/>
      <c r="O3725"/>
      <c r="P3725"/>
      <c r="Q3725" s="44"/>
      <c r="R3725" s="1"/>
      <c r="S3725"/>
      <c r="T3725"/>
    </row>
    <row r="3726" spans="1:20" ht="14.4" x14ac:dyDescent="0.3">
      <c r="A3726"/>
      <c r="B3726" s="1"/>
      <c r="C3726"/>
      <c r="D3726"/>
      <c r="E3726"/>
      <c r="F3726"/>
      <c r="G3726" s="45"/>
      <c r="H3726" s="196"/>
      <c r="I3726" s="196"/>
      <c r="J3726" s="196"/>
      <c r="K3726" s="196"/>
      <c r="L3726"/>
      <c r="M3726" s="44"/>
      <c r="N3726" s="1"/>
      <c r="O3726"/>
      <c r="P3726"/>
      <c r="Q3726" s="44"/>
      <c r="R3726" s="1"/>
      <c r="S3726"/>
      <c r="T3726"/>
    </row>
    <row r="3727" spans="1:20" ht="14.4" x14ac:dyDescent="0.3">
      <c r="A3727"/>
      <c r="B3727" s="1"/>
      <c r="C3727"/>
      <c r="D3727"/>
      <c r="E3727"/>
      <c r="F3727"/>
      <c r="G3727" s="45"/>
      <c r="H3727" s="196"/>
      <c r="I3727" s="196"/>
      <c r="J3727" s="196"/>
      <c r="K3727" s="196"/>
      <c r="L3727"/>
      <c r="M3727" s="44"/>
      <c r="N3727" s="1"/>
      <c r="O3727"/>
      <c r="P3727"/>
      <c r="Q3727" s="44"/>
      <c r="R3727" s="1"/>
      <c r="S3727"/>
      <c r="T3727"/>
    </row>
    <row r="3728" spans="1:20" ht="14.4" x14ac:dyDescent="0.3">
      <c r="A3728"/>
      <c r="B3728" s="1"/>
      <c r="C3728"/>
      <c r="D3728"/>
      <c r="E3728"/>
      <c r="F3728"/>
      <c r="G3728" s="45"/>
      <c r="H3728" s="196"/>
      <c r="I3728" s="196"/>
      <c r="J3728" s="196"/>
      <c r="K3728" s="196"/>
      <c r="L3728"/>
      <c r="M3728" s="44"/>
      <c r="N3728" s="1"/>
      <c r="O3728"/>
      <c r="P3728"/>
      <c r="Q3728" s="44"/>
      <c r="R3728" s="1"/>
      <c r="S3728"/>
      <c r="T3728"/>
    </row>
    <row r="3729" spans="1:20" ht="14.4" x14ac:dyDescent="0.3">
      <c r="A3729"/>
      <c r="B3729" s="1"/>
      <c r="C3729"/>
      <c r="D3729"/>
      <c r="E3729"/>
      <c r="F3729"/>
      <c r="G3729" s="45"/>
      <c r="H3729" s="196"/>
      <c r="I3729" s="196"/>
      <c r="J3729" s="196"/>
      <c r="K3729" s="196"/>
      <c r="L3729"/>
      <c r="M3729" s="44"/>
      <c r="N3729" s="1"/>
      <c r="O3729"/>
      <c r="P3729"/>
      <c r="Q3729" s="44"/>
      <c r="R3729" s="1"/>
      <c r="S3729"/>
      <c r="T3729"/>
    </row>
    <row r="3730" spans="1:20" ht="14.4" x14ac:dyDescent="0.3">
      <c r="A3730"/>
      <c r="B3730" s="1"/>
      <c r="C3730"/>
      <c r="D3730"/>
      <c r="E3730"/>
      <c r="F3730"/>
      <c r="G3730" s="45"/>
      <c r="H3730" s="196"/>
      <c r="I3730" s="196"/>
      <c r="J3730" s="196"/>
      <c r="K3730" s="196"/>
      <c r="L3730"/>
      <c r="M3730" s="44"/>
      <c r="N3730" s="1"/>
      <c r="O3730"/>
      <c r="P3730"/>
      <c r="Q3730" s="44"/>
      <c r="R3730" s="1"/>
      <c r="S3730"/>
      <c r="T3730"/>
    </row>
    <row r="3731" spans="1:20" ht="14.4" x14ac:dyDescent="0.3">
      <c r="A3731"/>
      <c r="B3731" s="1"/>
      <c r="C3731"/>
      <c r="D3731"/>
      <c r="E3731"/>
      <c r="F3731"/>
      <c r="G3731" s="45"/>
      <c r="H3731" s="196"/>
      <c r="I3731" s="196"/>
      <c r="J3731" s="196"/>
      <c r="K3731" s="196"/>
      <c r="L3731"/>
      <c r="M3731" s="44"/>
      <c r="N3731" s="1"/>
      <c r="O3731"/>
      <c r="P3731"/>
      <c r="Q3731" s="44"/>
      <c r="R3731" s="1"/>
      <c r="S3731"/>
      <c r="T3731"/>
    </row>
    <row r="3732" spans="1:20" ht="14.4" x14ac:dyDescent="0.3">
      <c r="A3732"/>
      <c r="B3732" s="1"/>
      <c r="C3732"/>
      <c r="D3732"/>
      <c r="E3732"/>
      <c r="F3732"/>
      <c r="G3732" s="45"/>
      <c r="H3732" s="196"/>
      <c r="I3732" s="196"/>
      <c r="J3732" s="196"/>
      <c r="K3732" s="196"/>
      <c r="L3732"/>
      <c r="M3732" s="44"/>
      <c r="N3732" s="1"/>
      <c r="O3732"/>
      <c r="P3732"/>
      <c r="Q3732" s="44"/>
      <c r="R3732" s="1"/>
      <c r="S3732"/>
      <c r="T3732"/>
    </row>
    <row r="3733" spans="1:20" ht="14.4" x14ac:dyDescent="0.3">
      <c r="A3733"/>
      <c r="B3733" s="1"/>
      <c r="C3733"/>
      <c r="D3733"/>
      <c r="E3733"/>
      <c r="F3733"/>
      <c r="G3733" s="45"/>
      <c r="H3733" s="196"/>
      <c r="I3733" s="196"/>
      <c r="J3733" s="196"/>
      <c r="K3733" s="196"/>
      <c r="L3733"/>
      <c r="M3733" s="44"/>
      <c r="N3733" s="1"/>
      <c r="O3733"/>
      <c r="P3733"/>
      <c r="Q3733" s="44"/>
      <c r="R3733" s="1"/>
      <c r="S3733"/>
      <c r="T3733"/>
    </row>
    <row r="3734" spans="1:20" ht="14.4" x14ac:dyDescent="0.3">
      <c r="A3734"/>
      <c r="B3734" s="1"/>
      <c r="C3734"/>
      <c r="D3734"/>
      <c r="E3734"/>
      <c r="F3734"/>
      <c r="G3734" s="45"/>
      <c r="H3734" s="196"/>
      <c r="I3734" s="196"/>
      <c r="J3734" s="196"/>
      <c r="K3734" s="196"/>
      <c r="L3734"/>
      <c r="M3734" s="44"/>
      <c r="N3734" s="1"/>
      <c r="O3734"/>
      <c r="P3734"/>
      <c r="Q3734" s="44"/>
      <c r="R3734" s="1"/>
      <c r="S3734"/>
      <c r="T3734"/>
    </row>
    <row r="3735" spans="1:20" ht="14.4" x14ac:dyDescent="0.3">
      <c r="A3735"/>
      <c r="B3735" s="1"/>
      <c r="C3735"/>
      <c r="D3735"/>
      <c r="E3735"/>
      <c r="F3735"/>
      <c r="G3735" s="45"/>
      <c r="H3735" s="196"/>
      <c r="I3735" s="196"/>
      <c r="J3735" s="196"/>
      <c r="K3735" s="196"/>
      <c r="L3735"/>
      <c r="M3735" s="44"/>
      <c r="N3735" s="1"/>
      <c r="O3735"/>
      <c r="P3735"/>
      <c r="Q3735" s="44"/>
      <c r="R3735" s="1"/>
      <c r="S3735"/>
      <c r="T3735"/>
    </row>
    <row r="3736" spans="1:20" ht="14.4" x14ac:dyDescent="0.3">
      <c r="A3736"/>
      <c r="B3736" s="1"/>
      <c r="C3736"/>
      <c r="D3736"/>
      <c r="E3736"/>
      <c r="F3736"/>
      <c r="G3736" s="45"/>
      <c r="H3736" s="196"/>
      <c r="I3736" s="196"/>
      <c r="J3736" s="196"/>
      <c r="K3736" s="196"/>
      <c r="L3736"/>
      <c r="M3736" s="44"/>
      <c r="N3736" s="1"/>
      <c r="O3736"/>
      <c r="P3736"/>
      <c r="Q3736" s="44"/>
      <c r="R3736" s="1"/>
      <c r="S3736"/>
      <c r="T3736"/>
    </row>
    <row r="3737" spans="1:20" ht="14.4" x14ac:dyDescent="0.3">
      <c r="A3737"/>
      <c r="B3737" s="1"/>
      <c r="C3737"/>
      <c r="D3737"/>
      <c r="E3737"/>
      <c r="F3737"/>
      <c r="G3737" s="45"/>
      <c r="H3737" s="196"/>
      <c r="I3737" s="196"/>
      <c r="J3737" s="196"/>
      <c r="K3737" s="196"/>
      <c r="L3737"/>
      <c r="M3737" s="44"/>
      <c r="N3737" s="1"/>
      <c r="O3737"/>
      <c r="P3737"/>
      <c r="Q3737" s="44"/>
      <c r="R3737" s="1"/>
      <c r="S3737"/>
      <c r="T3737"/>
    </row>
    <row r="3738" spans="1:20" ht="14.4" x14ac:dyDescent="0.3">
      <c r="A3738"/>
      <c r="B3738" s="1"/>
      <c r="C3738"/>
      <c r="D3738"/>
      <c r="E3738"/>
      <c r="F3738"/>
      <c r="G3738" s="45"/>
      <c r="H3738" s="196"/>
      <c r="I3738" s="196"/>
      <c r="J3738" s="196"/>
      <c r="K3738" s="196"/>
      <c r="L3738"/>
      <c r="M3738" s="44"/>
      <c r="N3738" s="1"/>
      <c r="O3738"/>
      <c r="P3738"/>
      <c r="Q3738" s="44"/>
      <c r="R3738" s="1"/>
      <c r="S3738"/>
      <c r="T3738"/>
    </row>
    <row r="3739" spans="1:20" ht="14.4" x14ac:dyDescent="0.3">
      <c r="A3739"/>
      <c r="B3739" s="1"/>
      <c r="C3739"/>
      <c r="D3739"/>
      <c r="E3739"/>
      <c r="F3739"/>
      <c r="G3739" s="45"/>
      <c r="H3739" s="196"/>
      <c r="I3739" s="196"/>
      <c r="J3739" s="196"/>
      <c r="K3739" s="196"/>
      <c r="L3739"/>
      <c r="M3739" s="44"/>
      <c r="N3739" s="1"/>
      <c r="O3739"/>
      <c r="P3739"/>
      <c r="Q3739" s="44"/>
      <c r="R3739" s="1"/>
      <c r="S3739"/>
      <c r="T3739"/>
    </row>
    <row r="3740" spans="1:20" ht="14.4" x14ac:dyDescent="0.3">
      <c r="A3740"/>
      <c r="B3740" s="1"/>
      <c r="C3740"/>
      <c r="D3740"/>
      <c r="E3740"/>
      <c r="F3740"/>
      <c r="G3740" s="45"/>
      <c r="H3740" s="196"/>
      <c r="I3740" s="196"/>
      <c r="J3740" s="196"/>
      <c r="K3740" s="196"/>
      <c r="L3740"/>
      <c r="M3740" s="44"/>
      <c r="N3740" s="1"/>
      <c r="O3740"/>
      <c r="P3740"/>
      <c r="Q3740" s="44"/>
      <c r="R3740" s="1"/>
      <c r="S3740"/>
      <c r="T3740"/>
    </row>
    <row r="3741" spans="1:20" ht="14.4" x14ac:dyDescent="0.3">
      <c r="A3741"/>
      <c r="B3741" s="1"/>
      <c r="C3741"/>
      <c r="D3741"/>
      <c r="E3741"/>
      <c r="F3741"/>
      <c r="G3741" s="45"/>
      <c r="H3741" s="196"/>
      <c r="I3741" s="196"/>
      <c r="J3741" s="196"/>
      <c r="K3741" s="196"/>
      <c r="L3741"/>
      <c r="M3741" s="44"/>
      <c r="N3741" s="1"/>
      <c r="O3741"/>
      <c r="P3741"/>
      <c r="Q3741" s="44"/>
      <c r="R3741" s="1"/>
      <c r="S3741"/>
      <c r="T3741"/>
    </row>
    <row r="3742" spans="1:20" ht="14.4" x14ac:dyDescent="0.3">
      <c r="A3742"/>
      <c r="B3742" s="1"/>
      <c r="C3742"/>
      <c r="D3742"/>
      <c r="E3742"/>
      <c r="F3742"/>
      <c r="G3742" s="45"/>
      <c r="H3742" s="196"/>
      <c r="I3742" s="196"/>
      <c r="J3742" s="196"/>
      <c r="K3742" s="196"/>
      <c r="L3742"/>
      <c r="M3742" s="44"/>
      <c r="N3742" s="1"/>
      <c r="O3742"/>
      <c r="P3742"/>
      <c r="Q3742" s="44"/>
      <c r="R3742" s="1"/>
      <c r="S3742"/>
      <c r="T3742"/>
    </row>
    <row r="3743" spans="1:20" ht="14.4" x14ac:dyDescent="0.3">
      <c r="A3743"/>
      <c r="B3743" s="1"/>
      <c r="C3743"/>
      <c r="D3743"/>
      <c r="E3743"/>
      <c r="F3743"/>
      <c r="G3743" s="45"/>
      <c r="H3743" s="196"/>
      <c r="I3743" s="196"/>
      <c r="J3743" s="196"/>
      <c r="K3743" s="196"/>
      <c r="L3743"/>
      <c r="M3743" s="44"/>
      <c r="N3743" s="1"/>
      <c r="O3743"/>
      <c r="P3743"/>
      <c r="Q3743" s="44"/>
      <c r="R3743" s="1"/>
      <c r="S3743"/>
      <c r="T3743"/>
    </row>
    <row r="3744" spans="1:20" ht="14.4" x14ac:dyDescent="0.3">
      <c r="A3744"/>
      <c r="B3744" s="1"/>
      <c r="C3744"/>
      <c r="D3744"/>
      <c r="E3744"/>
      <c r="F3744"/>
      <c r="G3744" s="45"/>
      <c r="H3744" s="196"/>
      <c r="I3744" s="196"/>
      <c r="J3744" s="196"/>
      <c r="K3744" s="196"/>
      <c r="L3744"/>
      <c r="M3744" s="44"/>
      <c r="N3744" s="1"/>
      <c r="O3744"/>
      <c r="P3744"/>
      <c r="Q3744" s="44"/>
      <c r="R3744" s="1"/>
      <c r="S3744"/>
      <c r="T3744"/>
    </row>
    <row r="3745" spans="1:20" ht="14.4" x14ac:dyDescent="0.3">
      <c r="A3745"/>
      <c r="B3745" s="1"/>
      <c r="C3745"/>
      <c r="D3745"/>
      <c r="E3745"/>
      <c r="F3745"/>
      <c r="G3745" s="45"/>
      <c r="H3745" s="196"/>
      <c r="I3745" s="196"/>
      <c r="J3745" s="196"/>
      <c r="K3745" s="196"/>
      <c r="L3745"/>
      <c r="M3745" s="44"/>
      <c r="N3745" s="1"/>
      <c r="O3745"/>
      <c r="P3745"/>
      <c r="Q3745" s="44"/>
      <c r="R3745" s="1"/>
      <c r="S3745"/>
      <c r="T3745"/>
    </row>
    <row r="3746" spans="1:20" ht="14.4" x14ac:dyDescent="0.3">
      <c r="A3746"/>
      <c r="B3746" s="1"/>
      <c r="C3746"/>
      <c r="D3746"/>
      <c r="E3746"/>
      <c r="F3746"/>
      <c r="G3746" s="45"/>
      <c r="H3746" s="196"/>
      <c r="I3746" s="196"/>
      <c r="J3746" s="196"/>
      <c r="K3746" s="196"/>
      <c r="L3746"/>
      <c r="M3746" s="44"/>
      <c r="N3746" s="1"/>
      <c r="O3746"/>
      <c r="P3746"/>
      <c r="Q3746" s="44"/>
      <c r="R3746" s="1"/>
      <c r="S3746"/>
      <c r="T3746"/>
    </row>
    <row r="3747" spans="1:20" ht="14.4" x14ac:dyDescent="0.3">
      <c r="A3747"/>
      <c r="B3747" s="1"/>
      <c r="C3747"/>
      <c r="D3747"/>
      <c r="E3747"/>
      <c r="F3747"/>
      <c r="G3747" s="45"/>
      <c r="H3747" s="196"/>
      <c r="I3747" s="196"/>
      <c r="J3747" s="196"/>
      <c r="K3747" s="196"/>
      <c r="L3747"/>
      <c r="M3747" s="44"/>
      <c r="N3747" s="1"/>
      <c r="O3747"/>
      <c r="P3747"/>
      <c r="Q3747" s="44"/>
      <c r="R3747" s="1"/>
      <c r="S3747"/>
      <c r="T3747"/>
    </row>
    <row r="3748" spans="1:20" ht="14.4" x14ac:dyDescent="0.3">
      <c r="A3748"/>
      <c r="B3748" s="1"/>
      <c r="C3748"/>
      <c r="D3748"/>
      <c r="E3748"/>
      <c r="F3748"/>
      <c r="G3748" s="45"/>
      <c r="H3748" s="196"/>
      <c r="I3748" s="196"/>
      <c r="J3748" s="196"/>
      <c r="K3748" s="196"/>
      <c r="L3748"/>
      <c r="M3748" s="44"/>
      <c r="N3748" s="1"/>
      <c r="O3748"/>
      <c r="P3748"/>
      <c r="Q3748" s="44"/>
      <c r="R3748" s="1"/>
      <c r="S3748"/>
      <c r="T3748"/>
    </row>
    <row r="3749" spans="1:20" ht="14.4" x14ac:dyDescent="0.3">
      <c r="A3749"/>
      <c r="B3749" s="1"/>
      <c r="C3749"/>
      <c r="D3749"/>
      <c r="E3749"/>
      <c r="F3749"/>
      <c r="G3749" s="45"/>
      <c r="H3749" s="196"/>
      <c r="I3749" s="196"/>
      <c r="J3749" s="196"/>
      <c r="K3749" s="196"/>
      <c r="L3749"/>
      <c r="M3749" s="44"/>
      <c r="N3749" s="1"/>
      <c r="O3749"/>
      <c r="P3749"/>
      <c r="Q3749" s="44"/>
      <c r="R3749" s="1"/>
      <c r="S3749"/>
      <c r="T3749"/>
    </row>
    <row r="3750" spans="1:20" ht="14.4" x14ac:dyDescent="0.3">
      <c r="A3750"/>
      <c r="B3750" s="1"/>
      <c r="C3750"/>
      <c r="D3750"/>
      <c r="E3750"/>
      <c r="F3750"/>
      <c r="G3750" s="45"/>
      <c r="H3750" s="196"/>
      <c r="I3750" s="196"/>
      <c r="J3750" s="196"/>
      <c r="K3750" s="196"/>
      <c r="L3750"/>
      <c r="M3750" s="44"/>
      <c r="N3750" s="1"/>
      <c r="O3750"/>
      <c r="P3750"/>
      <c r="Q3750" s="44"/>
      <c r="R3750" s="1"/>
      <c r="S3750"/>
      <c r="T3750"/>
    </row>
    <row r="3751" spans="1:20" ht="14.4" x14ac:dyDescent="0.3">
      <c r="A3751"/>
      <c r="B3751" s="1"/>
      <c r="C3751"/>
      <c r="D3751"/>
      <c r="E3751"/>
      <c r="F3751"/>
      <c r="G3751" s="45"/>
      <c r="H3751" s="196"/>
      <c r="I3751" s="196"/>
      <c r="J3751" s="196"/>
      <c r="K3751" s="196"/>
      <c r="L3751"/>
      <c r="M3751" s="44"/>
      <c r="N3751" s="1"/>
      <c r="O3751"/>
      <c r="P3751"/>
      <c r="Q3751" s="44"/>
      <c r="R3751" s="1"/>
      <c r="S3751"/>
      <c r="T3751"/>
    </row>
    <row r="3752" spans="1:20" ht="14.4" x14ac:dyDescent="0.3">
      <c r="A3752"/>
      <c r="B3752" s="1"/>
      <c r="C3752"/>
      <c r="D3752"/>
      <c r="E3752"/>
      <c r="F3752"/>
      <c r="G3752" s="45"/>
      <c r="H3752" s="196"/>
      <c r="I3752" s="196"/>
      <c r="J3752" s="196"/>
      <c r="K3752" s="196"/>
      <c r="L3752"/>
      <c r="M3752" s="44"/>
      <c r="N3752" s="1"/>
      <c r="O3752"/>
      <c r="P3752"/>
      <c r="Q3752" s="44"/>
      <c r="R3752" s="1"/>
      <c r="S3752"/>
      <c r="T3752"/>
    </row>
    <row r="3753" spans="1:20" ht="14.4" x14ac:dyDescent="0.3">
      <c r="A3753"/>
      <c r="B3753" s="1"/>
      <c r="C3753"/>
      <c r="D3753"/>
      <c r="E3753"/>
      <c r="F3753"/>
      <c r="G3753" s="45"/>
      <c r="H3753" s="196"/>
      <c r="I3753" s="196"/>
      <c r="J3753" s="196"/>
      <c r="K3753" s="196"/>
      <c r="L3753"/>
      <c r="M3753" s="44"/>
      <c r="N3753" s="1"/>
      <c r="O3753"/>
      <c r="P3753"/>
      <c r="Q3753" s="44"/>
      <c r="R3753" s="1"/>
      <c r="S3753"/>
      <c r="T3753"/>
    </row>
    <row r="3754" spans="1:20" ht="14.4" x14ac:dyDescent="0.3">
      <c r="A3754"/>
      <c r="B3754" s="1"/>
      <c r="C3754"/>
      <c r="D3754"/>
      <c r="E3754"/>
      <c r="F3754"/>
      <c r="G3754" s="45"/>
      <c r="H3754" s="196"/>
      <c r="I3754" s="196"/>
      <c r="J3754" s="196"/>
      <c r="K3754" s="196"/>
      <c r="L3754"/>
      <c r="M3754" s="44"/>
      <c r="N3754" s="1"/>
      <c r="O3754"/>
      <c r="P3754"/>
      <c r="Q3754" s="44"/>
      <c r="R3754" s="1"/>
      <c r="S3754"/>
      <c r="T3754"/>
    </row>
    <row r="3755" spans="1:20" ht="14.4" x14ac:dyDescent="0.3">
      <c r="A3755"/>
      <c r="B3755" s="1"/>
      <c r="C3755"/>
      <c r="D3755"/>
      <c r="E3755"/>
      <c r="F3755"/>
      <c r="G3755" s="45"/>
      <c r="H3755" s="196"/>
      <c r="I3755" s="196"/>
      <c r="J3755" s="196"/>
      <c r="K3755" s="196"/>
      <c r="L3755"/>
      <c r="M3755" s="44"/>
      <c r="N3755" s="1"/>
      <c r="O3755"/>
      <c r="P3755"/>
      <c r="Q3755" s="44"/>
      <c r="R3755" s="1"/>
      <c r="S3755"/>
      <c r="T3755"/>
    </row>
    <row r="3756" spans="1:20" ht="14.4" x14ac:dyDescent="0.3">
      <c r="A3756"/>
      <c r="B3756" s="1"/>
      <c r="C3756"/>
      <c r="D3756"/>
      <c r="E3756"/>
      <c r="F3756"/>
      <c r="G3756" s="45"/>
      <c r="H3756" s="196"/>
      <c r="I3756" s="196"/>
      <c r="J3756" s="196"/>
      <c r="K3756" s="196"/>
      <c r="L3756"/>
      <c r="M3756" s="44"/>
      <c r="N3756" s="1"/>
      <c r="O3756"/>
      <c r="P3756"/>
      <c r="Q3756" s="44"/>
      <c r="R3756" s="1"/>
      <c r="S3756"/>
      <c r="T3756"/>
    </row>
    <row r="3757" spans="1:20" ht="14.4" x14ac:dyDescent="0.3">
      <c r="A3757"/>
      <c r="B3757" s="1"/>
      <c r="C3757"/>
      <c r="D3757"/>
      <c r="E3757"/>
      <c r="F3757"/>
      <c r="G3757" s="45"/>
      <c r="H3757" s="196"/>
      <c r="I3757" s="196"/>
      <c r="J3757" s="196"/>
      <c r="K3757" s="196"/>
      <c r="L3757"/>
      <c r="M3757" s="44"/>
      <c r="N3757" s="1"/>
      <c r="O3757"/>
      <c r="P3757"/>
      <c r="Q3757" s="44"/>
      <c r="R3757" s="1"/>
      <c r="S3757"/>
      <c r="T3757"/>
    </row>
    <row r="3758" spans="1:20" ht="14.4" x14ac:dyDescent="0.3">
      <c r="A3758"/>
      <c r="B3758" s="1"/>
      <c r="C3758"/>
      <c r="D3758"/>
      <c r="E3758"/>
      <c r="F3758"/>
      <c r="G3758" s="45"/>
      <c r="H3758" s="196"/>
      <c r="I3758" s="196"/>
      <c r="J3758" s="196"/>
      <c r="K3758" s="196"/>
      <c r="L3758"/>
      <c r="M3758" s="44"/>
      <c r="N3758" s="1"/>
      <c r="O3758"/>
      <c r="P3758"/>
      <c r="Q3758" s="44"/>
      <c r="R3758" s="1"/>
      <c r="S3758"/>
      <c r="T3758"/>
    </row>
    <row r="3759" spans="1:20" ht="14.4" x14ac:dyDescent="0.3">
      <c r="A3759"/>
      <c r="B3759" s="1"/>
      <c r="C3759"/>
      <c r="D3759"/>
      <c r="E3759"/>
      <c r="F3759"/>
      <c r="G3759" s="45"/>
      <c r="H3759" s="196"/>
      <c r="I3759" s="196"/>
      <c r="J3759" s="196"/>
      <c r="K3759" s="196"/>
      <c r="L3759"/>
      <c r="M3759" s="44"/>
      <c r="N3759" s="1"/>
      <c r="O3759"/>
      <c r="P3759"/>
      <c r="Q3759" s="44"/>
      <c r="R3759" s="1"/>
      <c r="S3759"/>
      <c r="T3759"/>
    </row>
    <row r="3760" spans="1:20" ht="14.4" x14ac:dyDescent="0.3">
      <c r="A3760"/>
      <c r="B3760" s="1"/>
      <c r="C3760"/>
      <c r="D3760"/>
      <c r="E3760"/>
      <c r="F3760"/>
      <c r="G3760" s="45"/>
      <c r="H3760" s="196"/>
      <c r="I3760" s="196"/>
      <c r="J3760" s="196"/>
      <c r="K3760" s="196"/>
      <c r="L3760"/>
      <c r="M3760" s="44"/>
      <c r="N3760" s="1"/>
      <c r="O3760"/>
      <c r="P3760"/>
      <c r="Q3760" s="44"/>
      <c r="R3760" s="1"/>
      <c r="S3760"/>
      <c r="T3760"/>
    </row>
    <row r="3761" spans="1:20" ht="14.4" x14ac:dyDescent="0.3">
      <c r="A3761"/>
      <c r="B3761" s="1"/>
      <c r="C3761"/>
      <c r="D3761"/>
      <c r="E3761"/>
      <c r="F3761"/>
      <c r="G3761" s="45"/>
      <c r="H3761" s="196"/>
      <c r="I3761" s="196"/>
      <c r="J3761" s="196"/>
      <c r="K3761" s="196"/>
      <c r="L3761"/>
      <c r="M3761" s="44"/>
      <c r="N3761" s="1"/>
      <c r="O3761"/>
      <c r="P3761"/>
      <c r="Q3761" s="44"/>
      <c r="R3761" s="1"/>
      <c r="S3761"/>
      <c r="T3761"/>
    </row>
    <row r="3762" spans="1:20" ht="14.4" x14ac:dyDescent="0.3">
      <c r="A3762"/>
      <c r="B3762" s="1"/>
      <c r="C3762"/>
      <c r="D3762"/>
      <c r="E3762"/>
      <c r="F3762"/>
      <c r="G3762" s="45"/>
      <c r="H3762" s="196"/>
      <c r="I3762" s="196"/>
      <c r="J3762" s="196"/>
      <c r="K3762" s="196"/>
      <c r="L3762"/>
      <c r="M3762" s="44"/>
      <c r="N3762" s="1"/>
      <c r="O3762"/>
      <c r="P3762"/>
      <c r="Q3762" s="44"/>
      <c r="R3762" s="1"/>
      <c r="S3762"/>
      <c r="T3762"/>
    </row>
    <row r="3763" spans="1:20" ht="14.4" x14ac:dyDescent="0.3">
      <c r="A3763"/>
      <c r="B3763" s="1"/>
      <c r="C3763"/>
      <c r="D3763"/>
      <c r="E3763"/>
      <c r="F3763"/>
      <c r="G3763" s="45"/>
      <c r="H3763" s="196"/>
      <c r="I3763" s="196"/>
      <c r="J3763" s="196"/>
      <c r="K3763" s="196"/>
      <c r="L3763"/>
      <c r="M3763" s="44"/>
      <c r="N3763" s="1"/>
      <c r="O3763"/>
      <c r="P3763"/>
      <c r="Q3763" s="44"/>
      <c r="R3763" s="1"/>
      <c r="S3763"/>
      <c r="T3763"/>
    </row>
    <row r="3764" spans="1:20" ht="14.4" x14ac:dyDescent="0.3">
      <c r="A3764"/>
      <c r="B3764" s="1"/>
      <c r="C3764"/>
      <c r="D3764"/>
      <c r="E3764"/>
      <c r="F3764"/>
      <c r="G3764" s="45"/>
      <c r="H3764" s="196"/>
      <c r="I3764" s="196"/>
      <c r="J3764" s="196"/>
      <c r="K3764" s="196"/>
      <c r="L3764"/>
      <c r="M3764" s="44"/>
      <c r="N3764" s="1"/>
      <c r="O3764"/>
      <c r="P3764"/>
      <c r="Q3764" s="44"/>
      <c r="R3764" s="1"/>
      <c r="S3764"/>
      <c r="T3764"/>
    </row>
    <row r="3765" spans="1:20" ht="14.4" x14ac:dyDescent="0.3">
      <c r="A3765"/>
      <c r="B3765" s="1"/>
      <c r="C3765"/>
      <c r="D3765"/>
      <c r="E3765"/>
      <c r="F3765"/>
      <c r="G3765" s="45"/>
      <c r="H3765" s="196"/>
      <c r="I3765" s="196"/>
      <c r="J3765" s="196"/>
      <c r="K3765" s="196"/>
      <c r="L3765"/>
      <c r="M3765" s="44"/>
      <c r="N3765" s="1"/>
      <c r="O3765"/>
      <c r="P3765"/>
      <c r="Q3765" s="44"/>
      <c r="R3765" s="1"/>
      <c r="S3765"/>
      <c r="T3765"/>
    </row>
    <row r="3766" spans="1:20" ht="14.4" x14ac:dyDescent="0.3">
      <c r="A3766"/>
      <c r="B3766" s="1"/>
      <c r="C3766"/>
      <c r="D3766"/>
      <c r="E3766"/>
      <c r="F3766"/>
      <c r="G3766" s="45"/>
      <c r="H3766" s="196"/>
      <c r="I3766" s="196"/>
      <c r="J3766" s="196"/>
      <c r="K3766" s="196"/>
      <c r="L3766"/>
      <c r="M3766" s="44"/>
      <c r="N3766" s="1"/>
      <c r="O3766"/>
      <c r="P3766"/>
      <c r="Q3766" s="44"/>
      <c r="R3766" s="1"/>
      <c r="S3766"/>
      <c r="T3766"/>
    </row>
    <row r="3767" spans="1:20" ht="14.4" x14ac:dyDescent="0.3">
      <c r="A3767"/>
      <c r="B3767" s="1"/>
      <c r="C3767"/>
      <c r="D3767"/>
      <c r="E3767"/>
      <c r="F3767"/>
      <c r="G3767" s="45"/>
      <c r="H3767" s="196"/>
      <c r="I3767" s="196"/>
      <c r="J3767" s="196"/>
      <c r="K3767" s="196"/>
      <c r="L3767"/>
      <c r="M3767" s="44"/>
      <c r="N3767" s="1"/>
      <c r="O3767"/>
      <c r="P3767"/>
      <c r="Q3767" s="44"/>
      <c r="R3767" s="1"/>
      <c r="S3767"/>
      <c r="T3767"/>
    </row>
    <row r="3768" spans="1:20" ht="14.4" x14ac:dyDescent="0.3">
      <c r="A3768"/>
      <c r="B3768" s="1"/>
      <c r="C3768"/>
      <c r="D3768"/>
      <c r="E3768"/>
      <c r="F3768"/>
      <c r="G3768" s="45"/>
      <c r="H3768" s="196"/>
      <c r="I3768" s="196"/>
      <c r="J3768" s="196"/>
      <c r="K3768" s="196"/>
      <c r="L3768"/>
      <c r="M3768" s="44"/>
      <c r="N3768" s="1"/>
      <c r="O3768"/>
      <c r="P3768"/>
      <c r="Q3768" s="44"/>
      <c r="R3768" s="1"/>
      <c r="S3768"/>
      <c r="T3768"/>
    </row>
    <row r="3769" spans="1:20" ht="14.4" x14ac:dyDescent="0.3">
      <c r="A3769"/>
      <c r="B3769" s="1"/>
      <c r="C3769"/>
      <c r="D3769"/>
      <c r="E3769"/>
      <c r="F3769"/>
      <c r="G3769" s="45"/>
      <c r="H3769" s="196"/>
      <c r="I3769" s="196"/>
      <c r="J3769" s="196"/>
      <c r="K3769" s="196"/>
      <c r="L3769"/>
      <c r="M3769" s="44"/>
      <c r="N3769" s="1"/>
      <c r="O3769"/>
      <c r="P3769"/>
      <c r="Q3769" s="44"/>
      <c r="R3769" s="1"/>
      <c r="S3769"/>
      <c r="T3769"/>
    </row>
    <row r="3770" spans="1:20" ht="14.4" x14ac:dyDescent="0.3">
      <c r="A3770"/>
      <c r="B3770" s="1"/>
      <c r="C3770"/>
      <c r="D3770"/>
      <c r="E3770"/>
      <c r="F3770"/>
      <c r="G3770" s="45"/>
      <c r="H3770" s="196"/>
      <c r="I3770" s="196"/>
      <c r="J3770" s="196"/>
      <c r="K3770" s="196"/>
      <c r="L3770"/>
      <c r="M3770" s="44"/>
      <c r="N3770" s="1"/>
      <c r="O3770"/>
      <c r="P3770"/>
      <c r="Q3770" s="44"/>
      <c r="R3770" s="1"/>
      <c r="S3770"/>
      <c r="T3770"/>
    </row>
    <row r="3771" spans="1:20" ht="14.4" x14ac:dyDescent="0.3">
      <c r="A3771"/>
      <c r="B3771" s="1"/>
      <c r="C3771"/>
      <c r="D3771"/>
      <c r="E3771"/>
      <c r="F3771"/>
      <c r="G3771" s="45"/>
      <c r="H3771" s="196"/>
      <c r="I3771" s="196"/>
      <c r="J3771" s="196"/>
      <c r="K3771" s="196"/>
      <c r="L3771"/>
      <c r="M3771" s="44"/>
      <c r="N3771" s="1"/>
      <c r="O3771"/>
      <c r="P3771"/>
      <c r="Q3771" s="44"/>
      <c r="R3771" s="1"/>
      <c r="S3771"/>
      <c r="T3771"/>
    </row>
    <row r="3772" spans="1:20" ht="14.4" x14ac:dyDescent="0.3">
      <c r="A3772"/>
      <c r="B3772" s="1"/>
      <c r="C3772"/>
      <c r="D3772"/>
      <c r="E3772"/>
      <c r="F3772"/>
      <c r="G3772" s="45"/>
      <c r="H3772" s="196"/>
      <c r="I3772" s="196"/>
      <c r="J3772" s="196"/>
      <c r="K3772" s="196"/>
      <c r="L3772"/>
      <c r="M3772" s="44"/>
      <c r="N3772" s="1"/>
      <c r="O3772"/>
      <c r="P3772"/>
      <c r="Q3772" s="44"/>
      <c r="R3772" s="1"/>
      <c r="S3772"/>
      <c r="T3772"/>
    </row>
    <row r="3773" spans="1:20" ht="14.4" x14ac:dyDescent="0.3">
      <c r="A3773"/>
      <c r="B3773" s="1"/>
      <c r="C3773"/>
      <c r="D3773"/>
      <c r="E3773"/>
      <c r="F3773"/>
      <c r="G3773" s="45"/>
      <c r="H3773" s="196"/>
      <c r="I3773" s="196"/>
      <c r="J3773" s="196"/>
      <c r="K3773" s="196"/>
      <c r="L3773"/>
      <c r="M3773" s="44"/>
      <c r="N3773" s="1"/>
      <c r="O3773"/>
      <c r="P3773"/>
      <c r="Q3773" s="44"/>
      <c r="R3773" s="1"/>
      <c r="S3773"/>
      <c r="T3773"/>
    </row>
    <row r="3774" spans="1:20" ht="14.4" x14ac:dyDescent="0.3">
      <c r="A3774"/>
      <c r="B3774" s="1"/>
      <c r="C3774"/>
      <c r="D3774"/>
      <c r="E3774"/>
      <c r="F3774"/>
      <c r="G3774" s="45"/>
      <c r="H3774" s="196"/>
      <c r="I3774" s="196"/>
      <c r="J3774" s="196"/>
      <c r="K3774" s="196"/>
      <c r="L3774"/>
      <c r="M3774" s="44"/>
      <c r="N3774" s="1"/>
      <c r="O3774"/>
      <c r="P3774"/>
      <c r="Q3774" s="44"/>
      <c r="R3774" s="1"/>
      <c r="S3774"/>
      <c r="T3774"/>
    </row>
    <row r="3775" spans="1:20" ht="14.4" x14ac:dyDescent="0.3">
      <c r="A3775"/>
      <c r="B3775" s="1"/>
      <c r="C3775"/>
      <c r="D3775"/>
      <c r="E3775"/>
      <c r="F3775"/>
      <c r="G3775" s="45"/>
      <c r="H3775" s="196"/>
      <c r="I3775" s="196"/>
      <c r="J3775" s="196"/>
      <c r="K3775" s="196"/>
      <c r="L3775"/>
      <c r="M3775" s="44"/>
      <c r="N3775" s="1"/>
      <c r="O3775"/>
      <c r="P3775"/>
      <c r="Q3775" s="44"/>
      <c r="R3775" s="1"/>
      <c r="S3775"/>
      <c r="T3775"/>
    </row>
    <row r="3776" spans="1:20" ht="14.4" x14ac:dyDescent="0.3">
      <c r="A3776"/>
      <c r="B3776" s="1"/>
      <c r="C3776"/>
      <c r="D3776"/>
      <c r="E3776"/>
      <c r="F3776"/>
      <c r="G3776" s="45"/>
      <c r="H3776" s="196"/>
      <c r="I3776" s="196"/>
      <c r="J3776" s="196"/>
      <c r="K3776" s="196"/>
      <c r="L3776"/>
      <c r="M3776" s="44"/>
      <c r="N3776" s="1"/>
      <c r="O3776"/>
      <c r="P3776"/>
      <c r="Q3776" s="44"/>
      <c r="R3776" s="1"/>
      <c r="S3776"/>
      <c r="T3776"/>
    </row>
    <row r="3777" spans="1:20" ht="14.4" x14ac:dyDescent="0.3">
      <c r="A3777"/>
      <c r="B3777" s="1"/>
      <c r="C3777"/>
      <c r="D3777"/>
      <c r="E3777"/>
      <c r="F3777"/>
      <c r="G3777" s="45"/>
      <c r="H3777" s="196"/>
      <c r="I3777" s="196"/>
      <c r="J3777" s="196"/>
      <c r="K3777" s="196"/>
      <c r="L3777"/>
      <c r="M3777" s="44"/>
      <c r="N3777" s="1"/>
      <c r="O3777"/>
      <c r="P3777"/>
      <c r="Q3777" s="44"/>
      <c r="R3777" s="1"/>
      <c r="S3777"/>
      <c r="T3777"/>
    </row>
    <row r="3778" spans="1:20" ht="14.4" x14ac:dyDescent="0.3">
      <c r="A3778"/>
      <c r="B3778" s="1"/>
      <c r="C3778"/>
      <c r="D3778"/>
      <c r="E3778"/>
      <c r="F3778"/>
      <c r="G3778" s="45"/>
      <c r="H3778" s="196"/>
      <c r="I3778" s="196"/>
      <c r="J3778" s="196"/>
      <c r="K3778" s="196"/>
      <c r="L3778"/>
      <c r="M3778" s="44"/>
      <c r="N3778" s="1"/>
      <c r="O3778"/>
      <c r="P3778"/>
      <c r="Q3778" s="44"/>
      <c r="R3778" s="1"/>
      <c r="S3778"/>
      <c r="T3778"/>
    </row>
    <row r="3779" spans="1:20" ht="14.4" x14ac:dyDescent="0.3">
      <c r="A3779"/>
      <c r="B3779" s="1"/>
      <c r="C3779"/>
      <c r="D3779"/>
      <c r="E3779"/>
      <c r="F3779"/>
      <c r="G3779" s="45"/>
      <c r="H3779" s="196"/>
      <c r="I3779" s="196"/>
      <c r="J3779" s="196"/>
      <c r="K3779" s="196"/>
      <c r="L3779"/>
      <c r="M3779" s="44"/>
      <c r="N3779" s="1"/>
      <c r="O3779"/>
      <c r="P3779"/>
      <c r="Q3779" s="44"/>
      <c r="R3779" s="1"/>
      <c r="S3779"/>
      <c r="T3779"/>
    </row>
    <row r="3780" spans="1:20" ht="14.4" x14ac:dyDescent="0.3">
      <c r="A3780"/>
      <c r="B3780" s="1"/>
      <c r="C3780"/>
      <c r="D3780"/>
      <c r="E3780"/>
      <c r="F3780"/>
      <c r="G3780" s="45"/>
      <c r="H3780" s="196"/>
      <c r="I3780" s="196"/>
      <c r="J3780" s="196"/>
      <c r="K3780" s="196"/>
      <c r="L3780"/>
      <c r="M3780" s="44"/>
      <c r="N3780" s="1"/>
      <c r="O3780"/>
      <c r="P3780"/>
      <c r="Q3780" s="44"/>
      <c r="R3780" s="1"/>
      <c r="S3780"/>
      <c r="T3780"/>
    </row>
    <row r="3781" spans="1:20" ht="14.4" x14ac:dyDescent="0.3">
      <c r="A3781"/>
      <c r="B3781" s="1"/>
      <c r="C3781"/>
      <c r="D3781"/>
      <c r="E3781"/>
      <c r="F3781"/>
      <c r="G3781" s="45"/>
      <c r="H3781" s="196"/>
      <c r="I3781" s="196"/>
      <c r="J3781" s="196"/>
      <c r="K3781" s="196"/>
      <c r="L3781"/>
      <c r="M3781" s="44"/>
      <c r="N3781" s="1"/>
      <c r="O3781"/>
      <c r="P3781"/>
      <c r="Q3781" s="44"/>
      <c r="R3781" s="1"/>
      <c r="S3781"/>
      <c r="T3781"/>
    </row>
    <row r="3782" spans="1:20" ht="14.4" x14ac:dyDescent="0.3">
      <c r="A3782"/>
      <c r="B3782" s="1"/>
      <c r="C3782"/>
      <c r="D3782"/>
      <c r="E3782"/>
      <c r="F3782"/>
      <c r="G3782" s="45"/>
      <c r="H3782" s="196"/>
      <c r="I3782" s="196"/>
      <c r="J3782" s="196"/>
      <c r="K3782" s="196"/>
      <c r="L3782"/>
      <c r="M3782" s="44"/>
      <c r="N3782" s="1"/>
      <c r="O3782"/>
      <c r="P3782"/>
      <c r="Q3782" s="44"/>
      <c r="R3782" s="1"/>
      <c r="S3782"/>
      <c r="T3782"/>
    </row>
    <row r="3783" spans="1:20" ht="14.4" x14ac:dyDescent="0.3">
      <c r="A3783"/>
      <c r="B3783" s="1"/>
      <c r="C3783"/>
      <c r="D3783"/>
      <c r="E3783"/>
      <c r="F3783"/>
      <c r="G3783" s="45"/>
      <c r="H3783" s="196"/>
      <c r="I3783" s="196"/>
      <c r="J3783" s="196"/>
      <c r="K3783" s="196"/>
      <c r="L3783"/>
      <c r="M3783" s="44"/>
      <c r="N3783" s="1"/>
      <c r="O3783"/>
      <c r="P3783"/>
      <c r="Q3783" s="44"/>
      <c r="R3783" s="1"/>
      <c r="S3783"/>
      <c r="T3783"/>
    </row>
    <row r="3784" spans="1:20" ht="14.4" x14ac:dyDescent="0.3">
      <c r="A3784"/>
      <c r="B3784" s="1"/>
      <c r="C3784"/>
      <c r="D3784"/>
      <c r="E3784"/>
      <c r="F3784"/>
      <c r="G3784" s="45"/>
      <c r="H3784" s="196"/>
      <c r="I3784" s="196"/>
      <c r="J3784" s="196"/>
      <c r="K3784" s="196"/>
      <c r="L3784"/>
      <c r="M3784" s="44"/>
      <c r="N3784" s="1"/>
      <c r="O3784"/>
      <c r="P3784"/>
      <c r="Q3784" s="44"/>
      <c r="R3784" s="1"/>
      <c r="S3784"/>
      <c r="T3784"/>
    </row>
    <row r="3785" spans="1:20" ht="14.4" x14ac:dyDescent="0.3">
      <c r="A3785"/>
      <c r="B3785" s="1"/>
      <c r="C3785"/>
      <c r="D3785"/>
      <c r="E3785"/>
      <c r="F3785"/>
      <c r="G3785" s="45"/>
      <c r="H3785" s="196"/>
      <c r="I3785" s="196"/>
      <c r="J3785" s="196"/>
      <c r="K3785" s="196"/>
      <c r="L3785"/>
      <c r="M3785" s="44"/>
      <c r="N3785" s="1"/>
      <c r="O3785"/>
      <c r="P3785"/>
      <c r="Q3785" s="44"/>
      <c r="R3785" s="1"/>
      <c r="S3785"/>
      <c r="T3785"/>
    </row>
    <row r="3786" spans="1:20" ht="14.4" x14ac:dyDescent="0.3">
      <c r="A3786"/>
      <c r="B3786" s="1"/>
      <c r="C3786"/>
      <c r="D3786"/>
      <c r="E3786"/>
      <c r="F3786"/>
      <c r="G3786" s="45"/>
      <c r="H3786" s="196"/>
      <c r="I3786" s="196"/>
      <c r="J3786" s="196"/>
      <c r="K3786" s="196"/>
      <c r="L3786"/>
      <c r="M3786" s="44"/>
      <c r="N3786" s="1"/>
      <c r="O3786"/>
      <c r="P3786"/>
      <c r="Q3786" s="44"/>
      <c r="R3786" s="1"/>
      <c r="S3786"/>
      <c r="T3786"/>
    </row>
    <row r="3787" spans="1:20" ht="14.4" x14ac:dyDescent="0.3">
      <c r="A3787"/>
      <c r="B3787" s="1"/>
      <c r="C3787"/>
      <c r="D3787"/>
      <c r="E3787"/>
      <c r="F3787"/>
      <c r="G3787" s="45"/>
      <c r="H3787" s="196"/>
      <c r="I3787" s="196"/>
      <c r="J3787" s="196"/>
      <c r="K3787" s="196"/>
      <c r="L3787"/>
      <c r="M3787" s="44"/>
      <c r="N3787" s="1"/>
      <c r="O3787"/>
      <c r="P3787"/>
      <c r="Q3787" s="44"/>
      <c r="R3787" s="1"/>
      <c r="S3787"/>
      <c r="T3787"/>
    </row>
    <row r="3788" spans="1:20" ht="14.4" x14ac:dyDescent="0.3">
      <c r="A3788"/>
      <c r="B3788" s="1"/>
      <c r="C3788"/>
      <c r="D3788"/>
      <c r="E3788"/>
      <c r="F3788"/>
      <c r="G3788" s="45"/>
      <c r="H3788" s="196"/>
      <c r="I3788" s="196"/>
      <c r="J3788" s="196"/>
      <c r="K3788" s="196"/>
      <c r="L3788"/>
      <c r="M3788" s="44"/>
      <c r="N3788" s="1"/>
      <c r="O3788"/>
      <c r="P3788"/>
      <c r="Q3788" s="44"/>
      <c r="R3788" s="1"/>
      <c r="S3788"/>
      <c r="T3788"/>
    </row>
    <row r="3789" spans="1:20" ht="14.4" x14ac:dyDescent="0.3">
      <c r="A3789"/>
      <c r="B3789" s="1"/>
      <c r="C3789"/>
      <c r="D3789"/>
      <c r="E3789"/>
      <c r="F3789"/>
      <c r="G3789" s="45"/>
      <c r="H3789" s="196"/>
      <c r="I3789" s="196"/>
      <c r="J3789" s="196"/>
      <c r="K3789" s="196"/>
      <c r="L3789"/>
      <c r="M3789" s="44"/>
      <c r="N3789" s="1"/>
      <c r="O3789"/>
      <c r="P3789"/>
      <c r="Q3789" s="44"/>
      <c r="R3789" s="1"/>
      <c r="S3789"/>
      <c r="T3789"/>
    </row>
    <row r="3790" spans="1:20" ht="14.4" x14ac:dyDescent="0.3">
      <c r="A3790"/>
      <c r="B3790" s="1"/>
      <c r="C3790"/>
      <c r="D3790"/>
      <c r="E3790"/>
      <c r="F3790"/>
      <c r="G3790" s="45"/>
      <c r="H3790" s="196"/>
      <c r="I3790" s="196"/>
      <c r="J3790" s="196"/>
      <c r="K3790" s="196"/>
      <c r="L3790"/>
      <c r="M3790" s="44"/>
      <c r="N3790" s="1"/>
      <c r="O3790"/>
      <c r="P3790"/>
      <c r="Q3790" s="44"/>
      <c r="R3790" s="1"/>
      <c r="S3790"/>
      <c r="T3790"/>
    </row>
    <row r="3791" spans="1:20" ht="14.4" x14ac:dyDescent="0.3">
      <c r="A3791"/>
      <c r="B3791" s="1"/>
      <c r="C3791"/>
      <c r="D3791"/>
      <c r="E3791"/>
      <c r="F3791"/>
      <c r="G3791" s="45"/>
      <c r="H3791" s="196"/>
      <c r="I3791" s="196"/>
      <c r="J3791" s="196"/>
      <c r="K3791" s="196"/>
      <c r="L3791"/>
      <c r="M3791" s="44"/>
      <c r="N3791" s="1"/>
      <c r="O3791"/>
      <c r="P3791"/>
      <c r="Q3791" s="44"/>
      <c r="R3791" s="1"/>
      <c r="S3791"/>
      <c r="T3791"/>
    </row>
    <row r="3792" spans="1:20" ht="14.4" x14ac:dyDescent="0.3">
      <c r="A3792"/>
      <c r="B3792" s="1"/>
      <c r="C3792"/>
      <c r="D3792"/>
      <c r="E3792"/>
      <c r="F3792"/>
      <c r="G3792" s="45"/>
      <c r="H3792" s="196"/>
      <c r="I3792" s="196"/>
      <c r="J3792" s="196"/>
      <c r="K3792" s="196"/>
      <c r="L3792"/>
      <c r="M3792" s="44"/>
      <c r="N3792" s="1"/>
      <c r="O3792"/>
      <c r="P3792"/>
      <c r="Q3792" s="44"/>
      <c r="R3792" s="1"/>
      <c r="S3792"/>
      <c r="T3792"/>
    </row>
    <row r="3793" spans="1:20" ht="14.4" x14ac:dyDescent="0.3">
      <c r="A3793"/>
      <c r="B3793" s="1"/>
      <c r="C3793"/>
      <c r="D3793"/>
      <c r="E3793"/>
      <c r="F3793"/>
      <c r="G3793" s="45"/>
      <c r="H3793" s="196"/>
      <c r="I3793" s="196"/>
      <c r="J3793" s="196"/>
      <c r="K3793" s="196"/>
      <c r="L3793"/>
      <c r="M3793" s="44"/>
      <c r="N3793" s="1"/>
      <c r="O3793"/>
      <c r="P3793"/>
      <c r="Q3793" s="44"/>
      <c r="R3793" s="1"/>
      <c r="S3793"/>
      <c r="T3793"/>
    </row>
    <row r="3794" spans="1:20" ht="14.4" x14ac:dyDescent="0.3">
      <c r="A3794"/>
      <c r="B3794" s="1"/>
      <c r="C3794"/>
      <c r="D3794"/>
      <c r="E3794"/>
      <c r="F3794"/>
      <c r="G3794" s="45"/>
      <c r="H3794" s="196"/>
      <c r="I3794" s="196"/>
      <c r="J3794" s="196"/>
      <c r="K3794" s="196"/>
      <c r="L3794"/>
      <c r="M3794" s="44"/>
      <c r="N3794" s="1"/>
      <c r="O3794"/>
      <c r="P3794"/>
      <c r="Q3794" s="44"/>
      <c r="R3794" s="1"/>
      <c r="S3794"/>
      <c r="T3794"/>
    </row>
    <row r="3795" spans="1:20" ht="14.4" x14ac:dyDescent="0.3">
      <c r="A3795"/>
      <c r="B3795" s="1"/>
      <c r="C3795"/>
      <c r="D3795"/>
      <c r="E3795"/>
      <c r="F3795"/>
      <c r="G3795" s="45"/>
      <c r="H3795" s="196"/>
      <c r="I3795" s="196"/>
      <c r="J3795" s="196"/>
      <c r="K3795" s="196"/>
      <c r="L3795"/>
      <c r="M3795" s="44"/>
      <c r="N3795" s="1"/>
      <c r="O3795"/>
      <c r="P3795"/>
      <c r="Q3795" s="44"/>
      <c r="R3795" s="1"/>
      <c r="S3795"/>
      <c r="T3795"/>
    </row>
    <row r="3796" spans="1:20" ht="14.4" x14ac:dyDescent="0.3">
      <c r="A3796"/>
      <c r="B3796" s="1"/>
      <c r="C3796"/>
      <c r="D3796"/>
      <c r="E3796"/>
      <c r="F3796"/>
      <c r="G3796" s="45"/>
      <c r="H3796" s="196"/>
      <c r="I3796" s="196"/>
      <c r="J3796" s="196"/>
      <c r="K3796" s="196"/>
      <c r="L3796"/>
      <c r="M3796" s="44"/>
      <c r="N3796" s="1"/>
      <c r="O3796"/>
      <c r="P3796"/>
      <c r="Q3796" s="44"/>
      <c r="R3796" s="1"/>
      <c r="S3796"/>
      <c r="T3796"/>
    </row>
    <row r="3797" spans="1:20" ht="14.4" x14ac:dyDescent="0.3">
      <c r="A3797"/>
      <c r="B3797" s="1"/>
      <c r="C3797"/>
      <c r="D3797"/>
      <c r="E3797"/>
      <c r="F3797"/>
      <c r="G3797" s="45"/>
      <c r="H3797" s="196"/>
      <c r="I3797" s="196"/>
      <c r="J3797" s="196"/>
      <c r="K3797" s="196"/>
      <c r="L3797"/>
      <c r="M3797" s="44"/>
      <c r="N3797" s="1"/>
      <c r="O3797"/>
      <c r="P3797"/>
      <c r="Q3797" s="44"/>
      <c r="R3797" s="1"/>
      <c r="S3797"/>
      <c r="T3797"/>
    </row>
    <row r="3798" spans="1:20" ht="14.4" x14ac:dyDescent="0.3">
      <c r="A3798"/>
      <c r="B3798" s="1"/>
      <c r="C3798"/>
      <c r="D3798"/>
      <c r="E3798"/>
      <c r="F3798"/>
      <c r="G3798" s="45"/>
      <c r="H3798" s="196"/>
      <c r="I3798" s="196"/>
      <c r="J3798" s="196"/>
      <c r="K3798" s="196"/>
      <c r="L3798"/>
      <c r="M3798" s="44"/>
      <c r="N3798" s="1"/>
      <c r="O3798"/>
      <c r="P3798"/>
      <c r="Q3798" s="44"/>
      <c r="R3798" s="1"/>
      <c r="S3798"/>
      <c r="T3798"/>
    </row>
    <row r="3799" spans="1:20" ht="14.4" x14ac:dyDescent="0.3">
      <c r="A3799"/>
      <c r="B3799" s="1"/>
      <c r="C3799"/>
      <c r="D3799"/>
      <c r="E3799"/>
      <c r="F3799"/>
      <c r="G3799" s="45"/>
      <c r="H3799" s="196"/>
      <c r="I3799" s="196"/>
      <c r="J3799" s="196"/>
      <c r="K3799" s="196"/>
      <c r="L3799"/>
      <c r="M3799" s="44"/>
      <c r="N3799" s="1"/>
      <c r="O3799"/>
      <c r="P3799"/>
      <c r="Q3799" s="44"/>
      <c r="R3799" s="1"/>
      <c r="S3799"/>
      <c r="T3799"/>
    </row>
    <row r="3800" spans="1:20" ht="14.4" x14ac:dyDescent="0.3">
      <c r="A3800"/>
      <c r="B3800" s="1"/>
      <c r="C3800"/>
      <c r="D3800"/>
      <c r="E3800"/>
      <c r="F3800"/>
      <c r="G3800" s="45"/>
      <c r="H3800" s="196"/>
      <c r="I3800" s="196"/>
      <c r="J3800" s="196"/>
      <c r="K3800" s="196"/>
      <c r="L3800"/>
      <c r="M3800" s="44"/>
      <c r="N3800" s="1"/>
      <c r="O3800"/>
      <c r="P3800"/>
      <c r="Q3800" s="44"/>
      <c r="R3800" s="1"/>
      <c r="S3800"/>
      <c r="T3800"/>
    </row>
    <row r="3801" spans="1:20" ht="14.4" x14ac:dyDescent="0.3">
      <c r="A3801"/>
      <c r="B3801" s="1"/>
      <c r="C3801"/>
      <c r="D3801"/>
      <c r="E3801"/>
      <c r="F3801"/>
      <c r="G3801" s="45"/>
      <c r="H3801" s="196"/>
      <c r="I3801" s="196"/>
      <c r="J3801" s="196"/>
      <c r="K3801" s="196"/>
      <c r="L3801"/>
      <c r="M3801" s="44"/>
      <c r="N3801" s="1"/>
      <c r="O3801"/>
      <c r="P3801"/>
      <c r="Q3801" s="44"/>
      <c r="R3801" s="1"/>
      <c r="S3801"/>
      <c r="T3801"/>
    </row>
    <row r="3802" spans="1:20" ht="14.4" x14ac:dyDescent="0.3">
      <c r="A3802"/>
      <c r="B3802" s="1"/>
      <c r="C3802"/>
      <c r="D3802"/>
      <c r="E3802"/>
      <c r="F3802"/>
      <c r="G3802" s="45"/>
      <c r="H3802" s="196"/>
      <c r="I3802" s="196"/>
      <c r="J3802" s="196"/>
      <c r="K3802" s="196"/>
      <c r="L3802"/>
      <c r="M3802" s="44"/>
      <c r="N3802" s="1"/>
      <c r="O3802"/>
      <c r="P3802"/>
      <c r="Q3802" s="44"/>
      <c r="R3802" s="1"/>
      <c r="S3802"/>
      <c r="T3802"/>
    </row>
    <row r="3803" spans="1:20" ht="14.4" x14ac:dyDescent="0.3">
      <c r="A3803"/>
      <c r="B3803" s="1"/>
      <c r="C3803"/>
      <c r="D3803"/>
      <c r="E3803"/>
      <c r="F3803"/>
      <c r="G3803" s="45"/>
      <c r="H3803" s="196"/>
      <c r="I3803" s="196"/>
      <c r="J3803" s="196"/>
      <c r="K3803" s="196"/>
      <c r="L3803"/>
      <c r="M3803" s="44"/>
      <c r="N3803" s="1"/>
      <c r="O3803"/>
      <c r="P3803"/>
      <c r="Q3803" s="44"/>
      <c r="R3803" s="1"/>
      <c r="S3803"/>
      <c r="T3803"/>
    </row>
    <row r="3804" spans="1:20" ht="14.4" x14ac:dyDescent="0.3">
      <c r="A3804"/>
      <c r="B3804" s="1"/>
      <c r="C3804"/>
      <c r="D3804"/>
      <c r="E3804"/>
      <c r="F3804"/>
      <c r="G3804" s="45"/>
      <c r="H3804" s="196"/>
      <c r="I3804" s="196"/>
      <c r="J3804" s="196"/>
      <c r="K3804" s="196"/>
      <c r="L3804"/>
      <c r="M3804" s="44"/>
      <c r="N3804" s="1"/>
      <c r="O3804"/>
      <c r="P3804"/>
      <c r="Q3804" s="44"/>
      <c r="R3804" s="1"/>
      <c r="S3804"/>
      <c r="T3804"/>
    </row>
    <row r="3805" spans="1:20" ht="14.4" x14ac:dyDescent="0.3">
      <c r="A3805"/>
      <c r="B3805" s="1"/>
      <c r="C3805"/>
      <c r="D3805"/>
      <c r="E3805"/>
      <c r="F3805"/>
      <c r="G3805" s="45"/>
      <c r="H3805" s="196"/>
      <c r="I3805" s="196"/>
      <c r="J3805" s="196"/>
      <c r="K3805" s="196"/>
      <c r="L3805"/>
      <c r="M3805" s="44"/>
      <c r="N3805" s="1"/>
      <c r="O3805"/>
      <c r="P3805"/>
      <c r="Q3805" s="44"/>
      <c r="R3805" s="1"/>
      <c r="S3805"/>
      <c r="T3805"/>
    </row>
    <row r="3806" spans="1:20" ht="14.4" x14ac:dyDescent="0.3">
      <c r="A3806"/>
      <c r="B3806" s="1"/>
      <c r="C3806"/>
      <c r="D3806"/>
      <c r="E3806"/>
      <c r="F3806"/>
      <c r="G3806" s="45"/>
      <c r="H3806" s="196"/>
      <c r="I3806" s="196"/>
      <c r="J3806" s="196"/>
      <c r="K3806" s="196"/>
      <c r="L3806"/>
      <c r="M3806" s="44"/>
      <c r="N3806" s="1"/>
      <c r="O3806"/>
      <c r="P3806"/>
      <c r="Q3806" s="44"/>
      <c r="R3806" s="1"/>
      <c r="S3806"/>
      <c r="T3806"/>
    </row>
    <row r="3807" spans="1:20" ht="14.4" x14ac:dyDescent="0.3">
      <c r="A3807"/>
      <c r="B3807" s="1"/>
      <c r="C3807"/>
      <c r="D3807"/>
      <c r="E3807"/>
      <c r="F3807"/>
      <c r="G3807" s="45"/>
      <c r="H3807" s="196"/>
      <c r="I3807" s="196"/>
      <c r="J3807" s="196"/>
      <c r="K3807" s="196"/>
      <c r="L3807"/>
      <c r="M3807" s="44"/>
      <c r="N3807" s="1"/>
      <c r="O3807"/>
      <c r="P3807"/>
      <c r="Q3807" s="44"/>
      <c r="R3807" s="1"/>
      <c r="S3807"/>
      <c r="T3807"/>
    </row>
    <row r="3808" spans="1:20" ht="14.4" x14ac:dyDescent="0.3">
      <c r="A3808"/>
      <c r="B3808" s="1"/>
      <c r="C3808"/>
      <c r="D3808"/>
      <c r="E3808"/>
      <c r="F3808"/>
      <c r="G3808" s="45"/>
      <c r="H3808" s="196"/>
      <c r="I3808" s="196"/>
      <c r="J3808" s="196"/>
      <c r="K3808" s="196"/>
      <c r="L3808"/>
      <c r="M3808" s="44"/>
      <c r="N3808" s="1"/>
      <c r="O3808"/>
      <c r="P3808"/>
      <c r="Q3808" s="44"/>
      <c r="R3808" s="1"/>
      <c r="S3808"/>
      <c r="T3808"/>
    </row>
    <row r="3809" spans="1:20" ht="14.4" x14ac:dyDescent="0.3">
      <c r="A3809"/>
      <c r="B3809" s="1"/>
      <c r="C3809"/>
      <c r="D3809"/>
      <c r="E3809"/>
      <c r="F3809"/>
      <c r="G3809" s="45"/>
      <c r="H3809" s="196"/>
      <c r="I3809" s="196"/>
      <c r="J3809" s="196"/>
      <c r="K3809" s="196"/>
      <c r="L3809"/>
      <c r="M3809" s="44"/>
      <c r="N3809" s="1"/>
      <c r="O3809"/>
      <c r="P3809"/>
      <c r="Q3809" s="44"/>
      <c r="R3809" s="1"/>
      <c r="S3809"/>
      <c r="T3809"/>
    </row>
    <row r="3810" spans="1:20" ht="14.4" x14ac:dyDescent="0.3">
      <c r="A3810"/>
      <c r="B3810" s="1"/>
      <c r="C3810"/>
      <c r="D3810"/>
      <c r="E3810"/>
      <c r="F3810"/>
      <c r="G3810" s="45"/>
      <c r="H3810" s="196"/>
      <c r="I3810" s="196"/>
      <c r="J3810" s="196"/>
      <c r="K3810" s="196"/>
      <c r="L3810"/>
      <c r="M3810" s="44"/>
      <c r="N3810" s="1"/>
      <c r="O3810"/>
      <c r="P3810"/>
      <c r="Q3810" s="44"/>
      <c r="R3810" s="1"/>
      <c r="S3810"/>
      <c r="T3810"/>
    </row>
    <row r="3811" spans="1:20" ht="14.4" x14ac:dyDescent="0.3">
      <c r="A3811"/>
      <c r="B3811" s="1"/>
      <c r="C3811"/>
      <c r="D3811"/>
      <c r="E3811"/>
      <c r="F3811"/>
      <c r="G3811" s="45"/>
      <c r="H3811" s="196"/>
      <c r="I3811" s="196"/>
      <c r="J3811" s="196"/>
      <c r="K3811" s="196"/>
      <c r="L3811"/>
      <c r="M3811" s="44"/>
      <c r="N3811" s="1"/>
      <c r="O3811"/>
      <c r="P3811"/>
      <c r="Q3811" s="44"/>
      <c r="R3811" s="1"/>
      <c r="S3811"/>
      <c r="T3811"/>
    </row>
    <row r="3812" spans="1:20" ht="14.4" x14ac:dyDescent="0.3">
      <c r="A3812"/>
      <c r="B3812" s="1"/>
      <c r="C3812"/>
      <c r="D3812"/>
      <c r="E3812"/>
      <c r="F3812"/>
      <c r="G3812" s="45"/>
      <c r="H3812" s="196"/>
      <c r="I3812" s="196"/>
      <c r="J3812" s="196"/>
      <c r="K3812" s="196"/>
      <c r="L3812"/>
      <c r="M3812" s="44"/>
      <c r="N3812" s="1"/>
      <c r="O3812"/>
      <c r="P3812"/>
      <c r="Q3812" s="44"/>
      <c r="R3812" s="1"/>
      <c r="S3812"/>
      <c r="T3812"/>
    </row>
    <row r="3813" spans="1:20" ht="14.4" x14ac:dyDescent="0.3">
      <c r="A3813"/>
      <c r="B3813" s="1"/>
      <c r="C3813"/>
      <c r="D3813"/>
      <c r="E3813"/>
      <c r="F3813"/>
      <c r="G3813" s="45"/>
      <c r="H3813" s="196"/>
      <c r="I3813" s="196"/>
      <c r="J3813" s="196"/>
      <c r="K3813" s="196"/>
      <c r="L3813"/>
      <c r="M3813" s="44"/>
      <c r="N3813" s="1"/>
      <c r="O3813"/>
      <c r="P3813"/>
      <c r="Q3813" s="44"/>
      <c r="R3813" s="1"/>
      <c r="S3813"/>
      <c r="T3813"/>
    </row>
    <row r="3814" spans="1:20" ht="14.4" x14ac:dyDescent="0.3">
      <c r="A3814"/>
      <c r="B3814" s="1"/>
      <c r="C3814"/>
      <c r="D3814"/>
      <c r="E3814"/>
      <c r="F3814"/>
      <c r="G3814" s="45"/>
      <c r="H3814" s="196"/>
      <c r="I3814" s="196"/>
      <c r="J3814" s="196"/>
      <c r="K3814" s="196"/>
      <c r="L3814"/>
      <c r="M3814" s="44"/>
      <c r="N3814" s="1"/>
      <c r="O3814"/>
      <c r="P3814"/>
      <c r="Q3814" s="44"/>
      <c r="R3814" s="1"/>
      <c r="S3814"/>
      <c r="T3814"/>
    </row>
    <row r="3815" spans="1:20" ht="14.4" x14ac:dyDescent="0.3">
      <c r="A3815"/>
      <c r="B3815" s="1"/>
      <c r="C3815"/>
      <c r="D3815"/>
      <c r="E3815"/>
      <c r="F3815"/>
      <c r="G3815" s="45"/>
      <c r="H3815" s="196"/>
      <c r="I3815" s="196"/>
      <c r="J3815" s="196"/>
      <c r="K3815" s="196"/>
      <c r="L3815"/>
      <c r="M3815" s="44"/>
      <c r="N3815" s="1"/>
      <c r="O3815"/>
      <c r="P3815"/>
      <c r="Q3815" s="44"/>
      <c r="R3815" s="1"/>
      <c r="S3815"/>
      <c r="T3815"/>
    </row>
    <row r="3816" spans="1:20" ht="14.4" x14ac:dyDescent="0.3">
      <c r="A3816"/>
      <c r="B3816" s="1"/>
      <c r="C3816"/>
      <c r="D3816"/>
      <c r="E3816"/>
      <c r="F3816"/>
      <c r="G3816" s="45"/>
      <c r="H3816" s="196"/>
      <c r="I3816" s="196"/>
      <c r="J3816" s="196"/>
      <c r="K3816" s="196"/>
      <c r="L3816"/>
      <c r="M3816" s="44"/>
      <c r="N3816" s="1"/>
      <c r="O3816"/>
      <c r="P3816"/>
      <c r="Q3816" s="44"/>
      <c r="R3816" s="1"/>
      <c r="S3816"/>
      <c r="T3816"/>
    </row>
    <row r="3817" spans="1:20" ht="14.4" x14ac:dyDescent="0.3">
      <c r="A3817"/>
      <c r="B3817" s="1"/>
      <c r="C3817"/>
      <c r="D3817"/>
      <c r="E3817"/>
      <c r="F3817"/>
      <c r="G3817" s="45"/>
      <c r="H3817" s="196"/>
      <c r="I3817" s="196"/>
      <c r="J3817" s="196"/>
      <c r="K3817" s="196"/>
      <c r="L3817"/>
      <c r="M3817" s="44"/>
      <c r="N3817" s="1"/>
      <c r="O3817"/>
      <c r="P3817"/>
      <c r="Q3817" s="44"/>
      <c r="R3817" s="1"/>
      <c r="S3817"/>
      <c r="T3817"/>
    </row>
    <row r="3818" spans="1:20" ht="14.4" x14ac:dyDescent="0.3">
      <c r="A3818"/>
      <c r="B3818" s="1"/>
      <c r="C3818"/>
      <c r="D3818"/>
      <c r="E3818"/>
      <c r="F3818"/>
      <c r="G3818" s="45"/>
      <c r="H3818" s="196"/>
      <c r="I3818" s="196"/>
      <c r="J3818" s="196"/>
      <c r="K3818" s="196"/>
      <c r="L3818"/>
      <c r="M3818" s="44"/>
      <c r="N3818" s="1"/>
      <c r="O3818"/>
      <c r="P3818"/>
      <c r="Q3818" s="44"/>
      <c r="R3818" s="1"/>
      <c r="S3818"/>
      <c r="T3818"/>
    </row>
    <row r="3819" spans="1:20" ht="14.4" x14ac:dyDescent="0.3">
      <c r="A3819"/>
      <c r="B3819" s="1"/>
      <c r="C3819"/>
      <c r="D3819"/>
      <c r="E3819"/>
      <c r="F3819"/>
      <c r="G3819" s="45"/>
      <c r="H3819" s="196"/>
      <c r="I3819" s="196"/>
      <c r="J3819" s="196"/>
      <c r="K3819" s="196"/>
      <c r="L3819"/>
      <c r="M3819" s="44"/>
      <c r="N3819" s="1"/>
      <c r="O3819"/>
      <c r="P3819"/>
      <c r="Q3819" s="44"/>
      <c r="R3819" s="1"/>
      <c r="S3819"/>
      <c r="T3819"/>
    </row>
    <row r="3820" spans="1:20" ht="14.4" x14ac:dyDescent="0.3">
      <c r="A3820"/>
      <c r="B3820" s="1"/>
      <c r="C3820"/>
      <c r="D3820"/>
      <c r="E3820"/>
      <c r="F3820"/>
      <c r="G3820" s="45"/>
      <c r="H3820" s="196"/>
      <c r="I3820" s="196"/>
      <c r="J3820" s="196"/>
      <c r="K3820" s="196"/>
      <c r="L3820"/>
      <c r="M3820" s="44"/>
      <c r="N3820" s="1"/>
      <c r="O3820"/>
      <c r="P3820"/>
      <c r="Q3820" s="44"/>
      <c r="R3820" s="1"/>
      <c r="S3820"/>
      <c r="T3820"/>
    </row>
    <row r="3821" spans="1:20" ht="14.4" x14ac:dyDescent="0.3">
      <c r="A3821"/>
      <c r="B3821" s="1"/>
      <c r="C3821"/>
      <c r="D3821"/>
      <c r="E3821"/>
      <c r="F3821"/>
      <c r="G3821" s="45"/>
      <c r="H3821" s="196"/>
      <c r="I3821" s="196"/>
      <c r="J3821" s="196"/>
      <c r="K3821" s="196"/>
      <c r="L3821"/>
      <c r="M3821" s="44"/>
      <c r="N3821" s="1"/>
      <c r="O3821"/>
      <c r="P3821"/>
      <c r="Q3821" s="44"/>
      <c r="R3821" s="1"/>
      <c r="S3821"/>
      <c r="T3821"/>
    </row>
    <row r="3822" spans="1:20" ht="14.4" x14ac:dyDescent="0.3">
      <c r="A3822"/>
      <c r="B3822" s="1"/>
      <c r="C3822"/>
      <c r="D3822"/>
      <c r="E3822"/>
      <c r="F3822"/>
      <c r="G3822" s="45"/>
      <c r="H3822" s="196"/>
      <c r="I3822" s="196"/>
      <c r="J3822" s="196"/>
      <c r="K3822" s="196"/>
      <c r="L3822"/>
      <c r="M3822" s="44"/>
      <c r="N3822" s="1"/>
      <c r="O3822"/>
      <c r="P3822"/>
      <c r="Q3822" s="44"/>
      <c r="R3822" s="1"/>
      <c r="S3822"/>
      <c r="T3822"/>
    </row>
    <row r="3823" spans="1:20" ht="14.4" x14ac:dyDescent="0.3">
      <c r="A3823"/>
      <c r="B3823" s="1"/>
      <c r="C3823"/>
      <c r="D3823"/>
      <c r="E3823"/>
      <c r="F3823"/>
      <c r="G3823" s="45"/>
      <c r="H3823" s="196"/>
      <c r="I3823" s="196"/>
      <c r="J3823" s="196"/>
      <c r="K3823" s="196"/>
      <c r="L3823"/>
      <c r="M3823" s="44"/>
      <c r="N3823" s="1"/>
      <c r="O3823"/>
      <c r="P3823"/>
      <c r="Q3823" s="44"/>
      <c r="R3823" s="1"/>
      <c r="S3823"/>
      <c r="T3823"/>
    </row>
    <row r="3824" spans="1:20" ht="14.4" x14ac:dyDescent="0.3">
      <c r="A3824"/>
      <c r="B3824" s="1"/>
      <c r="C3824"/>
      <c r="D3824"/>
      <c r="E3824"/>
      <c r="F3824"/>
      <c r="G3824" s="45"/>
      <c r="H3824" s="196"/>
      <c r="I3824" s="196"/>
      <c r="J3824" s="196"/>
      <c r="K3824" s="196"/>
      <c r="L3824"/>
      <c r="M3824" s="44"/>
      <c r="N3824" s="1"/>
      <c r="O3824"/>
      <c r="P3824"/>
      <c r="Q3824" s="44"/>
      <c r="R3824" s="1"/>
      <c r="S3824"/>
      <c r="T3824"/>
    </row>
    <row r="3825" spans="1:20" ht="14.4" x14ac:dyDescent="0.3">
      <c r="A3825"/>
      <c r="B3825" s="1"/>
      <c r="C3825"/>
      <c r="D3825"/>
      <c r="E3825"/>
      <c r="F3825"/>
      <c r="G3825" s="45"/>
      <c r="H3825" s="196"/>
      <c r="I3825" s="196"/>
      <c r="J3825" s="196"/>
      <c r="K3825" s="196"/>
      <c r="L3825"/>
      <c r="M3825" s="44"/>
      <c r="N3825" s="1"/>
      <c r="O3825"/>
      <c r="P3825"/>
      <c r="Q3825" s="44"/>
      <c r="R3825" s="1"/>
      <c r="S3825"/>
      <c r="T3825"/>
    </row>
    <row r="3826" spans="1:20" ht="14.4" x14ac:dyDescent="0.3">
      <c r="A3826"/>
      <c r="B3826" s="1"/>
      <c r="C3826"/>
      <c r="D3826"/>
      <c r="E3826"/>
      <c r="F3826"/>
      <c r="G3826" s="45"/>
      <c r="H3826" s="196"/>
      <c r="I3826" s="196"/>
      <c r="J3826" s="196"/>
      <c r="K3826" s="196"/>
      <c r="L3826"/>
      <c r="M3826" s="44"/>
      <c r="N3826" s="1"/>
      <c r="O3826"/>
      <c r="P3826"/>
      <c r="Q3826" s="44"/>
      <c r="R3826" s="1"/>
      <c r="S3826"/>
      <c r="T3826"/>
    </row>
    <row r="3827" spans="1:20" ht="14.4" x14ac:dyDescent="0.3">
      <c r="A3827"/>
      <c r="B3827" s="1"/>
      <c r="C3827"/>
      <c r="D3827"/>
      <c r="E3827"/>
      <c r="F3827"/>
      <c r="G3827" s="45"/>
      <c r="H3827" s="196"/>
      <c r="I3827" s="196"/>
      <c r="J3827" s="196"/>
      <c r="K3827" s="196"/>
      <c r="L3827"/>
      <c r="M3827" s="44"/>
      <c r="N3827" s="1"/>
      <c r="O3827"/>
      <c r="P3827"/>
      <c r="Q3827" s="44"/>
      <c r="R3827" s="1"/>
      <c r="S3827"/>
      <c r="T3827"/>
    </row>
    <row r="3828" spans="1:20" ht="14.4" x14ac:dyDescent="0.3">
      <c r="A3828"/>
      <c r="B3828" s="1"/>
      <c r="C3828"/>
      <c r="D3828"/>
      <c r="E3828"/>
      <c r="F3828"/>
      <c r="G3828" s="45"/>
      <c r="H3828" s="196"/>
      <c r="I3828" s="196"/>
      <c r="J3828" s="196"/>
      <c r="K3828" s="196"/>
      <c r="L3828"/>
      <c r="M3828" s="44"/>
      <c r="N3828" s="1"/>
      <c r="O3828"/>
      <c r="P3828"/>
      <c r="Q3828" s="44"/>
      <c r="R3828" s="1"/>
      <c r="S3828"/>
      <c r="T3828"/>
    </row>
    <row r="3829" spans="1:20" ht="14.4" x14ac:dyDescent="0.3">
      <c r="A3829"/>
      <c r="B3829" s="1"/>
      <c r="C3829"/>
      <c r="D3829"/>
      <c r="E3829"/>
      <c r="F3829"/>
      <c r="G3829" s="45"/>
      <c r="H3829" s="196"/>
      <c r="I3829" s="196"/>
      <c r="J3829" s="196"/>
      <c r="K3829" s="196"/>
      <c r="L3829"/>
      <c r="M3829" s="44"/>
      <c r="N3829" s="1"/>
      <c r="O3829"/>
      <c r="P3829"/>
      <c r="Q3829" s="44"/>
      <c r="R3829" s="1"/>
      <c r="S3829"/>
      <c r="T3829"/>
    </row>
    <row r="3830" spans="1:20" ht="14.4" x14ac:dyDescent="0.3">
      <c r="A3830"/>
      <c r="B3830" s="1"/>
      <c r="C3830"/>
      <c r="D3830"/>
      <c r="E3830"/>
      <c r="F3830"/>
      <c r="G3830" s="45"/>
      <c r="H3830" s="196"/>
      <c r="I3830" s="196"/>
      <c r="J3830" s="196"/>
      <c r="K3830" s="196"/>
      <c r="L3830"/>
      <c r="M3830" s="44"/>
      <c r="N3830" s="1"/>
      <c r="O3830"/>
      <c r="P3830"/>
      <c r="Q3830" s="44"/>
      <c r="R3830" s="1"/>
      <c r="S3830"/>
      <c r="T3830"/>
    </row>
    <row r="3831" spans="1:20" ht="14.4" x14ac:dyDescent="0.3">
      <c r="A3831"/>
      <c r="B3831" s="1"/>
      <c r="C3831"/>
      <c r="D3831"/>
      <c r="E3831"/>
      <c r="F3831"/>
      <c r="G3831" s="45"/>
      <c r="H3831" s="196"/>
      <c r="I3831" s="196"/>
      <c r="J3831" s="196"/>
      <c r="K3831" s="196"/>
      <c r="L3831"/>
      <c r="M3831" s="44"/>
      <c r="N3831" s="1"/>
      <c r="O3831"/>
      <c r="P3831"/>
      <c r="Q3831" s="44"/>
      <c r="R3831" s="1"/>
      <c r="S3831"/>
      <c r="T3831"/>
    </row>
    <row r="3832" spans="1:20" ht="14.4" x14ac:dyDescent="0.3">
      <c r="A3832"/>
      <c r="B3832" s="1"/>
      <c r="C3832"/>
      <c r="D3832"/>
      <c r="E3832"/>
      <c r="F3832"/>
      <c r="G3832" s="45"/>
      <c r="H3832" s="196"/>
      <c r="I3832" s="196"/>
      <c r="J3832" s="196"/>
      <c r="K3832" s="196"/>
      <c r="L3832"/>
      <c r="M3832" s="44"/>
      <c r="N3832" s="1"/>
      <c r="O3832"/>
      <c r="P3832"/>
      <c r="Q3832" s="44"/>
      <c r="R3832" s="1"/>
      <c r="S3832"/>
      <c r="T3832"/>
    </row>
    <row r="3833" spans="1:20" ht="14.4" x14ac:dyDescent="0.3">
      <c r="A3833"/>
      <c r="B3833" s="1"/>
      <c r="C3833"/>
      <c r="D3833"/>
      <c r="E3833"/>
      <c r="F3833"/>
      <c r="G3833" s="45"/>
      <c r="H3833" s="196"/>
      <c r="I3833" s="196"/>
      <c r="J3833" s="196"/>
      <c r="K3833" s="196"/>
      <c r="L3833"/>
      <c r="M3833" s="44"/>
      <c r="N3833" s="1"/>
      <c r="O3833"/>
      <c r="P3833"/>
      <c r="Q3833" s="44"/>
      <c r="R3833" s="1"/>
      <c r="S3833"/>
      <c r="T3833"/>
    </row>
    <row r="3834" spans="1:20" ht="14.4" x14ac:dyDescent="0.3">
      <c r="A3834"/>
      <c r="B3834" s="1"/>
      <c r="C3834"/>
      <c r="D3834"/>
      <c r="E3834"/>
      <c r="F3834"/>
      <c r="G3834" s="45"/>
      <c r="H3834" s="196"/>
      <c r="I3834" s="196"/>
      <c r="J3834" s="196"/>
      <c r="K3834" s="196"/>
      <c r="L3834"/>
      <c r="M3834" s="44"/>
      <c r="N3834" s="1"/>
      <c r="O3834"/>
      <c r="P3834"/>
      <c r="Q3834" s="44"/>
      <c r="R3834" s="1"/>
      <c r="S3834"/>
      <c r="T3834"/>
    </row>
    <row r="3835" spans="1:20" ht="14.4" x14ac:dyDescent="0.3">
      <c r="A3835"/>
      <c r="B3835" s="1"/>
      <c r="C3835"/>
      <c r="D3835"/>
      <c r="E3835"/>
      <c r="F3835"/>
      <c r="G3835" s="45"/>
      <c r="H3835" s="196"/>
      <c r="I3835" s="196"/>
      <c r="J3835" s="196"/>
      <c r="K3835" s="196"/>
      <c r="L3835"/>
      <c r="M3835" s="44"/>
      <c r="N3835" s="1"/>
      <c r="O3835"/>
      <c r="P3835"/>
      <c r="Q3835" s="44"/>
      <c r="R3835" s="1"/>
      <c r="S3835"/>
      <c r="T3835"/>
    </row>
    <row r="3836" spans="1:20" ht="14.4" x14ac:dyDescent="0.3">
      <c r="A3836"/>
      <c r="B3836" s="1"/>
      <c r="C3836"/>
      <c r="D3836"/>
      <c r="E3836"/>
      <c r="F3836"/>
      <c r="G3836" s="45"/>
      <c r="H3836" s="196"/>
      <c r="I3836" s="196"/>
      <c r="J3836" s="196"/>
      <c r="K3836" s="196"/>
      <c r="L3836"/>
      <c r="M3836" s="44"/>
      <c r="N3836" s="1"/>
      <c r="O3836"/>
      <c r="P3836"/>
      <c r="Q3836" s="44"/>
      <c r="R3836" s="1"/>
      <c r="S3836"/>
      <c r="T3836"/>
    </row>
    <row r="3837" spans="1:20" ht="14.4" x14ac:dyDescent="0.3">
      <c r="A3837"/>
      <c r="B3837" s="1"/>
      <c r="C3837"/>
      <c r="D3837"/>
      <c r="E3837"/>
      <c r="F3837"/>
      <c r="G3837" s="45"/>
      <c r="H3837" s="196"/>
      <c r="I3837" s="196"/>
      <c r="J3837" s="196"/>
      <c r="K3837" s="196"/>
      <c r="L3837"/>
      <c r="M3837" s="44"/>
      <c r="N3837" s="1"/>
      <c r="O3837"/>
      <c r="P3837"/>
      <c r="Q3837" s="44"/>
      <c r="R3837" s="1"/>
      <c r="S3837"/>
      <c r="T3837"/>
    </row>
    <row r="3838" spans="1:20" ht="14.4" x14ac:dyDescent="0.3">
      <c r="A3838"/>
      <c r="B3838" s="1"/>
      <c r="C3838"/>
      <c r="D3838"/>
      <c r="E3838"/>
      <c r="F3838"/>
      <c r="G3838" s="45"/>
      <c r="H3838" s="196"/>
      <c r="I3838" s="196"/>
      <c r="J3838" s="196"/>
      <c r="K3838" s="196"/>
      <c r="L3838"/>
      <c r="M3838" s="44"/>
      <c r="N3838" s="1"/>
      <c r="O3838"/>
      <c r="P3838"/>
      <c r="Q3838" s="44"/>
      <c r="R3838" s="1"/>
      <c r="S3838"/>
      <c r="T3838"/>
    </row>
    <row r="3839" spans="1:20" ht="14.4" x14ac:dyDescent="0.3">
      <c r="A3839"/>
      <c r="B3839" s="1"/>
      <c r="C3839"/>
      <c r="D3839"/>
      <c r="E3839"/>
      <c r="F3839"/>
      <c r="G3839" s="45"/>
      <c r="H3839" s="196"/>
      <c r="I3839" s="196"/>
      <c r="J3839" s="196"/>
      <c r="K3839" s="196"/>
      <c r="L3839"/>
      <c r="M3839" s="44"/>
      <c r="N3839" s="1"/>
      <c r="O3839"/>
      <c r="P3839"/>
      <c r="Q3839" s="44"/>
      <c r="R3839" s="1"/>
      <c r="S3839"/>
      <c r="T3839"/>
    </row>
    <row r="3840" spans="1:20" ht="14.4" x14ac:dyDescent="0.3">
      <c r="A3840"/>
      <c r="B3840" s="1"/>
      <c r="C3840"/>
      <c r="D3840"/>
      <c r="E3840"/>
      <c r="F3840"/>
      <c r="G3840" s="45"/>
      <c r="H3840" s="196"/>
      <c r="I3840" s="196"/>
      <c r="J3840" s="196"/>
      <c r="K3840" s="196"/>
      <c r="L3840"/>
      <c r="M3840" s="44"/>
      <c r="N3840" s="1"/>
      <c r="O3840"/>
      <c r="P3840"/>
      <c r="Q3840" s="44"/>
      <c r="R3840" s="1"/>
      <c r="S3840"/>
      <c r="T3840"/>
    </row>
    <row r="3841" spans="1:20" ht="14.4" x14ac:dyDescent="0.3">
      <c r="A3841"/>
      <c r="B3841" s="1"/>
      <c r="C3841"/>
      <c r="D3841"/>
      <c r="E3841"/>
      <c r="F3841"/>
      <c r="G3841" s="45"/>
      <c r="H3841" s="196"/>
      <c r="I3841" s="196"/>
      <c r="J3841" s="196"/>
      <c r="K3841" s="196"/>
      <c r="L3841"/>
      <c r="M3841" s="44"/>
      <c r="N3841" s="1"/>
      <c r="O3841"/>
      <c r="P3841"/>
      <c r="Q3841" s="44"/>
      <c r="R3841" s="1"/>
      <c r="S3841"/>
      <c r="T3841"/>
    </row>
    <row r="3842" spans="1:20" ht="14.4" x14ac:dyDescent="0.3">
      <c r="A3842"/>
      <c r="B3842" s="1"/>
      <c r="C3842"/>
      <c r="D3842"/>
      <c r="E3842"/>
      <c r="F3842"/>
      <c r="G3842" s="45"/>
      <c r="H3842" s="196"/>
      <c r="I3842" s="196"/>
      <c r="J3842" s="196"/>
      <c r="K3842" s="196"/>
      <c r="L3842"/>
      <c r="M3842" s="44"/>
      <c r="N3842" s="1"/>
      <c r="O3842"/>
      <c r="P3842"/>
      <c r="Q3842" s="44"/>
      <c r="R3842" s="1"/>
      <c r="S3842"/>
      <c r="T3842"/>
    </row>
    <row r="3843" spans="1:20" ht="14.4" x14ac:dyDescent="0.3">
      <c r="A3843"/>
      <c r="B3843" s="1"/>
      <c r="C3843"/>
      <c r="D3843"/>
      <c r="E3843"/>
      <c r="F3843"/>
      <c r="G3843" s="45"/>
      <c r="H3843" s="196"/>
      <c r="I3843" s="196"/>
      <c r="J3843" s="196"/>
      <c r="K3843" s="196"/>
      <c r="L3843"/>
      <c r="M3843" s="44"/>
      <c r="N3843" s="1"/>
      <c r="O3843"/>
      <c r="P3843"/>
      <c r="Q3843" s="44"/>
      <c r="R3843" s="1"/>
      <c r="S3843"/>
      <c r="T3843"/>
    </row>
    <row r="3844" spans="1:20" ht="14.4" x14ac:dyDescent="0.3">
      <c r="A3844"/>
      <c r="B3844" s="1"/>
      <c r="C3844"/>
      <c r="D3844"/>
      <c r="E3844"/>
      <c r="F3844"/>
      <c r="G3844" s="45"/>
      <c r="H3844" s="196"/>
      <c r="I3844" s="196"/>
      <c r="J3844" s="196"/>
      <c r="K3844" s="196"/>
      <c r="L3844"/>
      <c r="M3844" s="44"/>
      <c r="N3844" s="1"/>
      <c r="O3844"/>
      <c r="P3844"/>
      <c r="Q3844" s="44"/>
      <c r="R3844" s="1"/>
      <c r="S3844"/>
      <c r="T3844"/>
    </row>
    <row r="3845" spans="1:20" ht="14.4" x14ac:dyDescent="0.3">
      <c r="A3845"/>
      <c r="B3845" s="1"/>
      <c r="C3845"/>
      <c r="D3845"/>
      <c r="E3845"/>
      <c r="F3845"/>
      <c r="G3845" s="45"/>
      <c r="H3845" s="196"/>
      <c r="I3845" s="196"/>
      <c r="J3845" s="196"/>
      <c r="K3845" s="196"/>
      <c r="L3845"/>
      <c r="M3845" s="44"/>
      <c r="N3845" s="1"/>
      <c r="O3845"/>
      <c r="P3845"/>
      <c r="Q3845" s="44"/>
      <c r="R3845" s="1"/>
      <c r="S3845"/>
      <c r="T3845"/>
    </row>
    <row r="3846" spans="1:20" ht="14.4" x14ac:dyDescent="0.3">
      <c r="A3846"/>
      <c r="B3846" s="1"/>
      <c r="C3846"/>
      <c r="D3846"/>
      <c r="E3846"/>
      <c r="F3846"/>
      <c r="G3846" s="45"/>
      <c r="H3846" s="196"/>
      <c r="I3846" s="196"/>
      <c r="J3846" s="196"/>
      <c r="K3846" s="196"/>
      <c r="L3846"/>
      <c r="M3846" s="44"/>
      <c r="N3846" s="1"/>
      <c r="O3846"/>
      <c r="P3846"/>
      <c r="Q3846" s="44"/>
      <c r="R3846" s="1"/>
      <c r="S3846"/>
      <c r="T3846"/>
    </row>
    <row r="3847" spans="1:20" ht="14.4" x14ac:dyDescent="0.3">
      <c r="A3847"/>
      <c r="B3847" s="1"/>
      <c r="C3847"/>
      <c r="D3847"/>
      <c r="E3847"/>
      <c r="F3847"/>
      <c r="G3847" s="45"/>
      <c r="H3847" s="196"/>
      <c r="I3847" s="196"/>
      <c r="J3847" s="196"/>
      <c r="K3847" s="196"/>
      <c r="L3847"/>
      <c r="M3847" s="44"/>
      <c r="N3847" s="1"/>
      <c r="O3847"/>
      <c r="P3847"/>
      <c r="Q3847" s="44"/>
      <c r="R3847" s="1"/>
      <c r="S3847"/>
      <c r="T3847"/>
    </row>
    <row r="3848" spans="1:20" ht="14.4" x14ac:dyDescent="0.3">
      <c r="A3848"/>
      <c r="B3848" s="1"/>
      <c r="C3848"/>
      <c r="D3848"/>
      <c r="E3848"/>
      <c r="F3848"/>
      <c r="G3848" s="45"/>
      <c r="H3848" s="196"/>
      <c r="I3848" s="196"/>
      <c r="J3848" s="196"/>
      <c r="K3848" s="196"/>
      <c r="L3848"/>
      <c r="M3848" s="44"/>
      <c r="N3848" s="1"/>
      <c r="O3848"/>
      <c r="P3848"/>
      <c r="Q3848" s="44"/>
      <c r="R3848" s="1"/>
      <c r="S3848"/>
      <c r="T3848"/>
    </row>
    <row r="3849" spans="1:20" ht="14.4" x14ac:dyDescent="0.3">
      <c r="A3849"/>
      <c r="B3849" s="1"/>
      <c r="C3849"/>
      <c r="D3849"/>
      <c r="E3849"/>
      <c r="F3849"/>
      <c r="G3849" s="45"/>
      <c r="H3849" s="196"/>
      <c r="I3849" s="196"/>
      <c r="J3849" s="196"/>
      <c r="K3849" s="196"/>
      <c r="L3849"/>
      <c r="M3849" s="44"/>
      <c r="N3849" s="1"/>
      <c r="O3849"/>
      <c r="P3849"/>
      <c r="Q3849" s="44"/>
      <c r="R3849" s="1"/>
      <c r="S3849"/>
      <c r="T3849"/>
    </row>
    <row r="3850" spans="1:20" ht="14.4" x14ac:dyDescent="0.3">
      <c r="A3850"/>
      <c r="B3850" s="1"/>
      <c r="C3850"/>
      <c r="D3850"/>
      <c r="E3850"/>
      <c r="F3850"/>
      <c r="G3850" s="45"/>
      <c r="H3850" s="196"/>
      <c r="I3850" s="196"/>
      <c r="J3850" s="196"/>
      <c r="K3850" s="196"/>
      <c r="L3850"/>
      <c r="M3850" s="44"/>
      <c r="N3850" s="1"/>
      <c r="O3850"/>
      <c r="P3850"/>
      <c r="Q3850" s="44"/>
      <c r="R3850" s="1"/>
      <c r="S3850"/>
      <c r="T3850"/>
    </row>
    <row r="3851" spans="1:20" ht="14.4" x14ac:dyDescent="0.3">
      <c r="A3851"/>
      <c r="B3851" s="1"/>
      <c r="C3851"/>
      <c r="D3851"/>
      <c r="E3851"/>
      <c r="F3851"/>
      <c r="G3851" s="45"/>
      <c r="H3851" s="196"/>
      <c r="I3851" s="196"/>
      <c r="J3851" s="196"/>
      <c r="K3851" s="196"/>
      <c r="L3851"/>
      <c r="M3851" s="44"/>
      <c r="N3851" s="1"/>
      <c r="O3851"/>
      <c r="P3851"/>
      <c r="Q3851" s="44"/>
      <c r="R3851" s="1"/>
      <c r="S3851"/>
      <c r="T3851"/>
    </row>
    <row r="3852" spans="1:20" ht="14.4" x14ac:dyDescent="0.3">
      <c r="A3852"/>
      <c r="B3852" s="1"/>
      <c r="C3852"/>
      <c r="D3852"/>
      <c r="E3852"/>
      <c r="F3852"/>
      <c r="G3852" s="45"/>
      <c r="H3852" s="196"/>
      <c r="I3852" s="196"/>
      <c r="J3852" s="196"/>
      <c r="K3852" s="196"/>
      <c r="L3852"/>
      <c r="M3852" s="44"/>
      <c r="N3852" s="1"/>
      <c r="O3852"/>
      <c r="P3852"/>
      <c r="Q3852" s="44"/>
      <c r="R3852" s="1"/>
      <c r="S3852"/>
      <c r="T3852"/>
    </row>
    <row r="3853" spans="1:20" ht="14.4" x14ac:dyDescent="0.3">
      <c r="A3853"/>
      <c r="B3853" s="1"/>
      <c r="C3853"/>
      <c r="D3853"/>
      <c r="E3853"/>
      <c r="F3853"/>
      <c r="G3853" s="45"/>
      <c r="H3853" s="196"/>
      <c r="I3853" s="196"/>
      <c r="J3853" s="196"/>
      <c r="K3853" s="196"/>
      <c r="L3853"/>
      <c r="M3853" s="44"/>
      <c r="N3853" s="1"/>
      <c r="O3853"/>
      <c r="P3853"/>
      <c r="Q3853" s="44"/>
      <c r="R3853" s="1"/>
      <c r="S3853"/>
      <c r="T3853"/>
    </row>
    <row r="3854" spans="1:20" ht="14.4" x14ac:dyDescent="0.3">
      <c r="A3854"/>
      <c r="B3854" s="1"/>
      <c r="C3854"/>
      <c r="D3854"/>
      <c r="E3854"/>
      <c r="F3854"/>
      <c r="G3854" s="45"/>
      <c r="H3854" s="196"/>
      <c r="I3854" s="196"/>
      <c r="J3854" s="196"/>
      <c r="K3854" s="196"/>
      <c r="L3854"/>
      <c r="M3854" s="44"/>
      <c r="N3854" s="1"/>
      <c r="O3854"/>
      <c r="P3854"/>
      <c r="Q3854" s="44"/>
      <c r="R3854" s="1"/>
      <c r="S3854"/>
      <c r="T3854"/>
    </row>
    <row r="3855" spans="1:20" ht="14.4" x14ac:dyDescent="0.3">
      <c r="A3855"/>
      <c r="B3855" s="1"/>
      <c r="C3855"/>
      <c r="D3855"/>
      <c r="E3855"/>
      <c r="F3855"/>
      <c r="G3855" s="45"/>
      <c r="H3855" s="196"/>
      <c r="I3855" s="196"/>
      <c r="J3855" s="196"/>
      <c r="K3855" s="196"/>
      <c r="L3855"/>
      <c r="M3855" s="44"/>
      <c r="N3855" s="1"/>
      <c r="O3855"/>
      <c r="P3855"/>
      <c r="Q3855" s="44"/>
      <c r="R3855" s="1"/>
      <c r="S3855"/>
      <c r="T3855"/>
    </row>
    <row r="3856" spans="1:20" ht="14.4" x14ac:dyDescent="0.3">
      <c r="A3856"/>
      <c r="B3856" s="1"/>
      <c r="C3856"/>
      <c r="D3856"/>
      <c r="E3856"/>
      <c r="F3856"/>
      <c r="G3856" s="45"/>
      <c r="H3856" s="196"/>
      <c r="I3856" s="196"/>
      <c r="J3856" s="196"/>
      <c r="K3856" s="196"/>
      <c r="L3856"/>
      <c r="M3856" s="44"/>
      <c r="N3856" s="1"/>
      <c r="O3856"/>
      <c r="P3856"/>
      <c r="Q3856" s="44"/>
      <c r="R3856" s="1"/>
      <c r="S3856"/>
      <c r="T3856"/>
    </row>
    <row r="3857" spans="1:20" ht="14.4" x14ac:dyDescent="0.3">
      <c r="A3857"/>
      <c r="B3857" s="1"/>
      <c r="C3857"/>
      <c r="D3857"/>
      <c r="E3857"/>
      <c r="F3857"/>
      <c r="G3857" s="45"/>
      <c r="H3857" s="196"/>
      <c r="I3857" s="196"/>
      <c r="J3857" s="196"/>
      <c r="K3857" s="196"/>
      <c r="L3857"/>
      <c r="M3857" s="44"/>
      <c r="N3857" s="1"/>
      <c r="O3857"/>
      <c r="P3857"/>
      <c r="Q3857" s="44"/>
      <c r="R3857" s="1"/>
      <c r="S3857"/>
      <c r="T3857"/>
    </row>
    <row r="3858" spans="1:20" ht="14.4" x14ac:dyDescent="0.3">
      <c r="A3858"/>
      <c r="B3858" s="1"/>
      <c r="C3858"/>
      <c r="D3858"/>
      <c r="E3858"/>
      <c r="F3858"/>
      <c r="G3858" s="45"/>
      <c r="H3858" s="196"/>
      <c r="I3858" s="196"/>
      <c r="J3858" s="196"/>
      <c r="K3858" s="196"/>
      <c r="L3858"/>
      <c r="M3858" s="44"/>
      <c r="N3858" s="1"/>
      <c r="O3858"/>
      <c r="P3858"/>
      <c r="Q3858" s="44"/>
      <c r="R3858" s="1"/>
      <c r="S3858"/>
      <c r="T3858"/>
    </row>
    <row r="3859" spans="1:20" ht="14.4" x14ac:dyDescent="0.3">
      <c r="A3859"/>
      <c r="B3859" s="1"/>
      <c r="C3859"/>
      <c r="D3859"/>
      <c r="E3859"/>
      <c r="F3859"/>
      <c r="G3859" s="45"/>
      <c r="H3859" s="196"/>
      <c r="I3859" s="196"/>
      <c r="J3859" s="196"/>
      <c r="K3859" s="196"/>
      <c r="L3859"/>
      <c r="M3859" s="44"/>
      <c r="N3859" s="1"/>
      <c r="O3859"/>
      <c r="P3859"/>
      <c r="Q3859" s="44"/>
      <c r="R3859" s="1"/>
      <c r="S3859"/>
      <c r="T3859"/>
    </row>
    <row r="3860" spans="1:20" ht="14.4" x14ac:dyDescent="0.3">
      <c r="A3860"/>
      <c r="B3860" s="1"/>
      <c r="C3860"/>
      <c r="D3860"/>
      <c r="E3860"/>
      <c r="F3860"/>
      <c r="G3860" s="45"/>
      <c r="H3860" s="196"/>
      <c r="I3860" s="196"/>
      <c r="J3860" s="196"/>
      <c r="K3860" s="196"/>
      <c r="L3860"/>
      <c r="M3860" s="44"/>
      <c r="N3860" s="1"/>
      <c r="O3860"/>
      <c r="P3860"/>
      <c r="Q3860" s="44"/>
      <c r="R3860" s="1"/>
      <c r="S3860"/>
      <c r="T3860"/>
    </row>
    <row r="3861" spans="1:20" ht="14.4" x14ac:dyDescent="0.3">
      <c r="A3861"/>
      <c r="B3861" s="1"/>
      <c r="C3861"/>
      <c r="D3861"/>
      <c r="E3861"/>
      <c r="F3861"/>
      <c r="G3861" s="45"/>
      <c r="H3861" s="196"/>
      <c r="I3861" s="196"/>
      <c r="J3861" s="196"/>
      <c r="K3861" s="196"/>
      <c r="L3861"/>
      <c r="M3861" s="44"/>
      <c r="N3861" s="1"/>
      <c r="O3861"/>
      <c r="P3861"/>
      <c r="Q3861" s="44"/>
      <c r="R3861" s="1"/>
      <c r="S3861"/>
      <c r="T3861"/>
    </row>
    <row r="3862" spans="1:20" ht="14.4" x14ac:dyDescent="0.3">
      <c r="A3862"/>
      <c r="B3862" s="1"/>
      <c r="C3862"/>
      <c r="D3862"/>
      <c r="E3862"/>
      <c r="F3862"/>
      <c r="G3862" s="45"/>
      <c r="H3862" s="196"/>
      <c r="I3862" s="196"/>
      <c r="J3862" s="196"/>
      <c r="K3862" s="196"/>
      <c r="L3862"/>
      <c r="M3862" s="44"/>
      <c r="N3862" s="1"/>
      <c r="O3862"/>
      <c r="P3862"/>
      <c r="Q3862" s="44"/>
      <c r="R3862" s="1"/>
      <c r="S3862"/>
      <c r="T3862"/>
    </row>
    <row r="3863" spans="1:20" ht="14.4" x14ac:dyDescent="0.3">
      <c r="A3863"/>
      <c r="B3863" s="1"/>
      <c r="C3863"/>
      <c r="D3863"/>
      <c r="E3863"/>
      <c r="F3863"/>
      <c r="G3863" s="45"/>
      <c r="H3863" s="196"/>
      <c r="I3863" s="196"/>
      <c r="J3863" s="196"/>
      <c r="K3863" s="196"/>
      <c r="L3863"/>
      <c r="M3863" s="44"/>
      <c r="N3863" s="1"/>
      <c r="O3863"/>
      <c r="P3863"/>
      <c r="Q3863" s="44"/>
      <c r="R3863" s="1"/>
      <c r="S3863"/>
      <c r="T3863"/>
    </row>
    <row r="3864" spans="1:20" ht="14.4" x14ac:dyDescent="0.3">
      <c r="A3864"/>
      <c r="B3864" s="1"/>
      <c r="C3864"/>
      <c r="D3864"/>
      <c r="E3864"/>
      <c r="F3864"/>
      <c r="G3864" s="45"/>
      <c r="H3864" s="196"/>
      <c r="I3864" s="196"/>
      <c r="J3864" s="196"/>
      <c r="K3864" s="196"/>
      <c r="L3864"/>
      <c r="M3864" s="44"/>
      <c r="N3864" s="1"/>
      <c r="O3864"/>
      <c r="P3864"/>
      <c r="Q3864" s="44"/>
      <c r="R3864" s="1"/>
      <c r="S3864"/>
      <c r="T3864"/>
    </row>
    <row r="3865" spans="1:20" ht="14.4" x14ac:dyDescent="0.3">
      <c r="A3865"/>
      <c r="B3865" s="1"/>
      <c r="C3865"/>
      <c r="D3865"/>
      <c r="E3865"/>
      <c r="F3865"/>
      <c r="G3865" s="45"/>
      <c r="H3865" s="196"/>
      <c r="I3865" s="196"/>
      <c r="J3865" s="196"/>
      <c r="K3865" s="196"/>
      <c r="L3865"/>
      <c r="M3865" s="44"/>
      <c r="N3865" s="1"/>
      <c r="O3865"/>
      <c r="P3865"/>
      <c r="Q3865" s="44"/>
      <c r="R3865" s="1"/>
      <c r="S3865"/>
      <c r="T3865"/>
    </row>
    <row r="3866" spans="1:20" ht="14.4" x14ac:dyDescent="0.3">
      <c r="A3866"/>
      <c r="B3866" s="1"/>
      <c r="C3866"/>
      <c r="D3866"/>
      <c r="E3866"/>
      <c r="F3866"/>
      <c r="G3866" s="45"/>
      <c r="H3866" s="196"/>
      <c r="I3866" s="196"/>
      <c r="J3866" s="196"/>
      <c r="K3866" s="196"/>
      <c r="L3866"/>
      <c r="M3866" s="44"/>
      <c r="N3866" s="1"/>
      <c r="O3866"/>
      <c r="P3866"/>
      <c r="Q3866" s="44"/>
      <c r="R3866" s="1"/>
      <c r="S3866"/>
      <c r="T3866"/>
    </row>
    <row r="3867" spans="1:20" ht="14.4" x14ac:dyDescent="0.3">
      <c r="A3867"/>
      <c r="B3867" s="1"/>
      <c r="C3867"/>
      <c r="D3867"/>
      <c r="E3867"/>
      <c r="F3867"/>
      <c r="G3867" s="45"/>
      <c r="H3867" s="196"/>
      <c r="I3867" s="196"/>
      <c r="J3867" s="196"/>
      <c r="K3867" s="196"/>
      <c r="L3867"/>
      <c r="M3867" s="44"/>
      <c r="N3867" s="1"/>
      <c r="O3867"/>
      <c r="P3867"/>
      <c r="Q3867" s="44"/>
      <c r="R3867" s="1"/>
      <c r="S3867"/>
      <c r="T3867"/>
    </row>
    <row r="3868" spans="1:20" ht="14.4" x14ac:dyDescent="0.3">
      <c r="A3868"/>
      <c r="B3868" s="1"/>
      <c r="C3868"/>
      <c r="D3868"/>
      <c r="E3868"/>
      <c r="F3868"/>
      <c r="G3868" s="45"/>
      <c r="H3868" s="196"/>
      <c r="I3868" s="196"/>
      <c r="J3868" s="196"/>
      <c r="K3868" s="196"/>
      <c r="L3868"/>
      <c r="M3868" s="44"/>
      <c r="N3868" s="1"/>
      <c r="O3868"/>
      <c r="P3868"/>
      <c r="Q3868" s="44"/>
      <c r="R3868" s="1"/>
      <c r="S3868"/>
      <c r="T3868"/>
    </row>
    <row r="3869" spans="1:20" ht="14.4" x14ac:dyDescent="0.3">
      <c r="A3869"/>
      <c r="B3869" s="1"/>
      <c r="C3869"/>
      <c r="D3869"/>
      <c r="E3869"/>
      <c r="F3869"/>
      <c r="G3869" s="45"/>
      <c r="H3869" s="196"/>
      <c r="I3869" s="196"/>
      <c r="J3869" s="196"/>
      <c r="K3869" s="196"/>
      <c r="L3869"/>
      <c r="M3869" s="44"/>
      <c r="N3869" s="1"/>
      <c r="O3869"/>
      <c r="P3869"/>
      <c r="Q3869" s="44"/>
      <c r="R3869" s="1"/>
      <c r="S3869"/>
      <c r="T3869"/>
    </row>
    <row r="3870" spans="1:20" ht="14.4" x14ac:dyDescent="0.3">
      <c r="A3870"/>
      <c r="B3870" s="1"/>
      <c r="C3870"/>
      <c r="D3870"/>
      <c r="E3870"/>
      <c r="F3870"/>
      <c r="G3870" s="45"/>
      <c r="H3870" s="196"/>
      <c r="I3870" s="196"/>
      <c r="J3870" s="196"/>
      <c r="K3870" s="196"/>
      <c r="L3870"/>
      <c r="M3870" s="44"/>
      <c r="N3870" s="1"/>
      <c r="O3870"/>
      <c r="P3870"/>
      <c r="Q3870" s="44"/>
      <c r="R3870" s="1"/>
      <c r="S3870"/>
      <c r="T3870"/>
    </row>
    <row r="3871" spans="1:20" ht="14.4" x14ac:dyDescent="0.3">
      <c r="A3871"/>
      <c r="B3871" s="1"/>
      <c r="C3871"/>
      <c r="D3871"/>
      <c r="E3871"/>
      <c r="F3871"/>
      <c r="G3871" s="45"/>
      <c r="H3871" s="196"/>
      <c r="I3871" s="196"/>
      <c r="J3871" s="196"/>
      <c r="K3871" s="196"/>
      <c r="L3871"/>
      <c r="M3871" s="44"/>
      <c r="N3871" s="1"/>
      <c r="O3871"/>
      <c r="P3871"/>
      <c r="Q3871" s="44"/>
      <c r="R3871" s="1"/>
      <c r="S3871"/>
      <c r="T3871"/>
    </row>
    <row r="3872" spans="1:20" ht="14.4" x14ac:dyDescent="0.3">
      <c r="A3872"/>
      <c r="B3872" s="1"/>
      <c r="C3872"/>
      <c r="D3872"/>
      <c r="E3872"/>
      <c r="F3872"/>
      <c r="G3872" s="45"/>
      <c r="H3872" s="196"/>
      <c r="I3872" s="196"/>
      <c r="J3872" s="196"/>
      <c r="K3872" s="196"/>
      <c r="L3872"/>
      <c r="M3872" s="44"/>
      <c r="N3872" s="1"/>
      <c r="O3872"/>
      <c r="P3872"/>
      <c r="Q3872" s="44"/>
      <c r="R3872" s="1"/>
      <c r="S3872"/>
      <c r="T3872"/>
    </row>
    <row r="3873" spans="1:20" ht="14.4" x14ac:dyDescent="0.3">
      <c r="A3873"/>
      <c r="B3873" s="1"/>
      <c r="C3873"/>
      <c r="D3873"/>
      <c r="E3873"/>
      <c r="F3873"/>
      <c r="G3873" s="45"/>
      <c r="H3873" s="196"/>
      <c r="I3873" s="196"/>
      <c r="J3873" s="196"/>
      <c r="K3873" s="196"/>
      <c r="L3873"/>
      <c r="M3873" s="44"/>
      <c r="N3873" s="1"/>
      <c r="O3873"/>
      <c r="P3873"/>
      <c r="Q3873" s="44"/>
      <c r="R3873" s="1"/>
      <c r="S3873"/>
      <c r="T3873"/>
    </row>
    <row r="3874" spans="1:20" ht="14.4" x14ac:dyDescent="0.3">
      <c r="A3874"/>
      <c r="B3874" s="1"/>
      <c r="C3874"/>
      <c r="D3874"/>
      <c r="E3874"/>
      <c r="F3874"/>
      <c r="G3874" s="45"/>
      <c r="H3874" s="196"/>
      <c r="I3874" s="196"/>
      <c r="J3874" s="196"/>
      <c r="K3874" s="196"/>
      <c r="L3874"/>
      <c r="M3874" s="44"/>
      <c r="N3874" s="1"/>
      <c r="O3874"/>
      <c r="P3874"/>
      <c r="Q3874" s="44"/>
      <c r="R3874" s="1"/>
      <c r="S3874"/>
      <c r="T3874"/>
    </row>
    <row r="3875" spans="1:20" ht="14.4" x14ac:dyDescent="0.3">
      <c r="A3875"/>
      <c r="B3875" s="1"/>
      <c r="C3875"/>
      <c r="D3875"/>
      <c r="E3875"/>
      <c r="F3875"/>
      <c r="G3875" s="45"/>
      <c r="H3875" s="196"/>
      <c r="I3875" s="196"/>
      <c r="J3875" s="196"/>
      <c r="K3875" s="196"/>
      <c r="L3875"/>
      <c r="M3875" s="44"/>
      <c r="N3875" s="1"/>
      <c r="O3875"/>
      <c r="P3875"/>
      <c r="Q3875" s="44"/>
      <c r="R3875" s="1"/>
      <c r="S3875"/>
      <c r="T3875"/>
    </row>
    <row r="3876" spans="1:20" ht="14.4" x14ac:dyDescent="0.3">
      <c r="A3876"/>
      <c r="B3876" s="1"/>
      <c r="C3876"/>
      <c r="D3876"/>
      <c r="E3876"/>
      <c r="F3876"/>
      <c r="G3876" s="45"/>
      <c r="H3876" s="196"/>
      <c r="I3876" s="196"/>
      <c r="J3876" s="196"/>
      <c r="K3876" s="196"/>
      <c r="L3876"/>
      <c r="M3876" s="44"/>
      <c r="N3876" s="1"/>
      <c r="O3876"/>
      <c r="P3876"/>
      <c r="Q3876" s="44"/>
      <c r="R3876" s="1"/>
      <c r="S3876"/>
      <c r="T3876"/>
    </row>
    <row r="3877" spans="1:20" ht="14.4" x14ac:dyDescent="0.3">
      <c r="A3877"/>
      <c r="B3877" s="1"/>
      <c r="C3877"/>
      <c r="D3877"/>
      <c r="E3877"/>
      <c r="F3877"/>
      <c r="G3877" s="45"/>
      <c r="H3877" s="196"/>
      <c r="I3877" s="196"/>
      <c r="J3877" s="196"/>
      <c r="K3877" s="196"/>
      <c r="L3877"/>
      <c r="M3877" s="44"/>
      <c r="N3877" s="1"/>
      <c r="O3877"/>
      <c r="P3877"/>
      <c r="Q3877" s="44"/>
      <c r="R3877" s="1"/>
      <c r="S3877"/>
      <c r="T3877"/>
    </row>
    <row r="3878" spans="1:20" ht="14.4" x14ac:dyDescent="0.3">
      <c r="A3878"/>
      <c r="B3878" s="1"/>
      <c r="C3878"/>
      <c r="D3878"/>
      <c r="E3878"/>
      <c r="F3878"/>
      <c r="G3878" s="45"/>
      <c r="H3878" s="196"/>
      <c r="I3878" s="196"/>
      <c r="J3878" s="196"/>
      <c r="K3878" s="196"/>
      <c r="L3878"/>
      <c r="M3878" s="44"/>
      <c r="N3878" s="1"/>
      <c r="O3878"/>
      <c r="P3878"/>
      <c r="Q3878" s="44"/>
      <c r="R3878" s="1"/>
      <c r="S3878"/>
      <c r="T3878"/>
    </row>
    <row r="3879" spans="1:20" ht="14.4" x14ac:dyDescent="0.3">
      <c r="A3879"/>
      <c r="B3879" s="1"/>
      <c r="C3879"/>
      <c r="D3879"/>
      <c r="E3879"/>
      <c r="F3879"/>
      <c r="G3879" s="45"/>
      <c r="H3879" s="196"/>
      <c r="I3879" s="196"/>
      <c r="J3879" s="196"/>
      <c r="K3879" s="196"/>
      <c r="L3879"/>
      <c r="M3879" s="44"/>
      <c r="N3879" s="1"/>
      <c r="O3879"/>
      <c r="P3879"/>
      <c r="Q3879" s="44"/>
      <c r="R3879" s="1"/>
      <c r="S3879"/>
      <c r="T3879"/>
    </row>
    <row r="3880" spans="1:20" ht="14.4" x14ac:dyDescent="0.3">
      <c r="A3880"/>
      <c r="B3880" s="1"/>
      <c r="C3880"/>
      <c r="D3880"/>
      <c r="E3880"/>
      <c r="F3880"/>
      <c r="G3880" s="45"/>
      <c r="H3880" s="196"/>
      <c r="I3880" s="196"/>
      <c r="J3880" s="196"/>
      <c r="K3880" s="196"/>
      <c r="L3880"/>
      <c r="M3880" s="44"/>
      <c r="N3880" s="1"/>
      <c r="O3880"/>
      <c r="P3880"/>
      <c r="Q3880" s="44"/>
      <c r="R3880" s="1"/>
      <c r="S3880"/>
      <c r="T3880"/>
    </row>
    <row r="3881" spans="1:20" ht="14.4" x14ac:dyDescent="0.3">
      <c r="A3881"/>
      <c r="B3881" s="1"/>
      <c r="C3881"/>
      <c r="D3881"/>
      <c r="E3881"/>
      <c r="F3881"/>
      <c r="G3881" s="45"/>
      <c r="H3881" s="196"/>
      <c r="I3881" s="196"/>
      <c r="J3881" s="196"/>
      <c r="K3881" s="196"/>
      <c r="L3881"/>
      <c r="M3881" s="44"/>
      <c r="N3881" s="1"/>
      <c r="O3881"/>
      <c r="P3881"/>
      <c r="Q3881" s="44"/>
      <c r="R3881" s="1"/>
      <c r="S3881"/>
      <c r="T3881"/>
    </row>
    <row r="3882" spans="1:20" ht="14.4" x14ac:dyDescent="0.3">
      <c r="A3882"/>
      <c r="B3882" s="1"/>
      <c r="C3882"/>
      <c r="D3882"/>
      <c r="E3882"/>
      <c r="F3882"/>
      <c r="G3882" s="45"/>
      <c r="H3882" s="196"/>
      <c r="I3882" s="196"/>
      <c r="J3882" s="196"/>
      <c r="K3882" s="196"/>
      <c r="L3882"/>
      <c r="M3882" s="44"/>
      <c r="N3882" s="1"/>
      <c r="O3882"/>
      <c r="P3882"/>
      <c r="Q3882" s="44"/>
      <c r="R3882" s="1"/>
      <c r="S3882"/>
      <c r="T3882"/>
    </row>
    <row r="3883" spans="1:20" ht="14.4" x14ac:dyDescent="0.3">
      <c r="A3883"/>
      <c r="B3883" s="1"/>
      <c r="C3883"/>
      <c r="D3883"/>
      <c r="E3883"/>
      <c r="F3883"/>
      <c r="G3883" s="45"/>
      <c r="H3883" s="196"/>
      <c r="I3883" s="196"/>
      <c r="J3883" s="196"/>
      <c r="K3883" s="196"/>
      <c r="L3883"/>
      <c r="M3883" s="44"/>
      <c r="N3883" s="1"/>
      <c r="O3883"/>
      <c r="P3883"/>
      <c r="Q3883" s="44"/>
      <c r="R3883" s="1"/>
      <c r="S3883"/>
      <c r="T3883"/>
    </row>
    <row r="3884" spans="1:20" ht="14.4" x14ac:dyDescent="0.3">
      <c r="A3884"/>
      <c r="B3884" s="1"/>
      <c r="C3884"/>
      <c r="D3884"/>
      <c r="E3884"/>
      <c r="F3884"/>
      <c r="G3884" s="45"/>
      <c r="H3884" s="196"/>
      <c r="I3884" s="196"/>
      <c r="J3884" s="196"/>
      <c r="K3884" s="196"/>
      <c r="L3884"/>
      <c r="M3884" s="44"/>
      <c r="N3884" s="1"/>
      <c r="O3884"/>
      <c r="P3884"/>
      <c r="Q3884" s="44"/>
      <c r="R3884" s="1"/>
      <c r="S3884"/>
      <c r="T3884"/>
    </row>
    <row r="3885" spans="1:20" ht="14.4" x14ac:dyDescent="0.3">
      <c r="A3885"/>
      <c r="B3885" s="1"/>
      <c r="C3885"/>
      <c r="D3885"/>
      <c r="E3885"/>
      <c r="F3885"/>
      <c r="G3885" s="45"/>
      <c r="H3885" s="196"/>
      <c r="I3885" s="196"/>
      <c r="J3885" s="196"/>
      <c r="K3885" s="196"/>
      <c r="L3885"/>
      <c r="M3885" s="44"/>
      <c r="N3885" s="1"/>
      <c r="O3885"/>
      <c r="P3885"/>
      <c r="Q3885" s="44"/>
      <c r="R3885" s="1"/>
      <c r="S3885"/>
      <c r="T3885"/>
    </row>
    <row r="3886" spans="1:20" ht="14.4" x14ac:dyDescent="0.3">
      <c r="A3886"/>
      <c r="B3886" s="1"/>
      <c r="C3886"/>
      <c r="D3886"/>
      <c r="E3886"/>
      <c r="F3886"/>
      <c r="G3886" s="45"/>
      <c r="H3886" s="196"/>
      <c r="I3886" s="196"/>
      <c r="J3886" s="196"/>
      <c r="K3886" s="196"/>
      <c r="L3886"/>
      <c r="M3886" s="44"/>
      <c r="N3886" s="1"/>
      <c r="O3886"/>
      <c r="P3886"/>
      <c r="Q3886" s="44"/>
      <c r="R3886" s="1"/>
      <c r="S3886"/>
      <c r="T3886"/>
    </row>
    <row r="3887" spans="1:20" ht="14.4" x14ac:dyDescent="0.3">
      <c r="A3887"/>
      <c r="B3887" s="1"/>
      <c r="C3887"/>
      <c r="D3887"/>
      <c r="E3887"/>
      <c r="F3887"/>
      <c r="G3887" s="45"/>
      <c r="H3887" s="196"/>
      <c r="I3887" s="196"/>
      <c r="J3887" s="196"/>
      <c r="K3887" s="196"/>
      <c r="L3887"/>
      <c r="M3887" s="44"/>
      <c r="N3887" s="1"/>
      <c r="O3887"/>
      <c r="P3887"/>
      <c r="Q3887" s="44"/>
      <c r="R3887" s="1"/>
      <c r="S3887"/>
      <c r="T3887"/>
    </row>
    <row r="3888" spans="1:20" ht="14.4" x14ac:dyDescent="0.3">
      <c r="A3888"/>
      <c r="B3888" s="1"/>
      <c r="C3888"/>
      <c r="D3888"/>
      <c r="E3888"/>
      <c r="F3888"/>
      <c r="G3888" s="45"/>
      <c r="H3888" s="196"/>
      <c r="I3888" s="196"/>
      <c r="J3888" s="196"/>
      <c r="K3888" s="196"/>
      <c r="L3888"/>
      <c r="M3888" s="44"/>
      <c r="N3888" s="1"/>
      <c r="O3888"/>
      <c r="P3888"/>
      <c r="Q3888" s="44"/>
      <c r="R3888" s="1"/>
      <c r="S3888"/>
      <c r="T3888"/>
    </row>
    <row r="3889" spans="1:20" ht="14.4" x14ac:dyDescent="0.3">
      <c r="A3889"/>
      <c r="B3889" s="1"/>
      <c r="C3889"/>
      <c r="D3889"/>
      <c r="E3889"/>
      <c r="F3889"/>
      <c r="G3889" s="45"/>
      <c r="H3889" s="196"/>
      <c r="I3889" s="196"/>
      <c r="J3889" s="196"/>
      <c r="K3889" s="196"/>
      <c r="L3889"/>
      <c r="M3889" s="44"/>
      <c r="N3889" s="1"/>
      <c r="O3889"/>
      <c r="P3889"/>
      <c r="Q3889" s="44"/>
      <c r="R3889" s="1"/>
      <c r="S3889"/>
      <c r="T3889"/>
    </row>
    <row r="3890" spans="1:20" ht="14.4" x14ac:dyDescent="0.3">
      <c r="A3890"/>
      <c r="B3890" s="1"/>
      <c r="C3890"/>
      <c r="D3890"/>
      <c r="E3890"/>
      <c r="F3890"/>
      <c r="G3890" s="45"/>
      <c r="H3890" s="196"/>
      <c r="I3890" s="196"/>
      <c r="J3890" s="196"/>
      <c r="K3890" s="196"/>
      <c r="L3890"/>
      <c r="M3890" s="44"/>
      <c r="N3890" s="1"/>
      <c r="O3890"/>
      <c r="P3890"/>
      <c r="Q3890" s="44"/>
      <c r="R3890" s="1"/>
      <c r="S3890"/>
      <c r="T3890"/>
    </row>
    <row r="3891" spans="1:20" ht="14.4" x14ac:dyDescent="0.3">
      <c r="A3891"/>
      <c r="B3891" s="1"/>
      <c r="C3891"/>
      <c r="D3891"/>
      <c r="E3891"/>
      <c r="F3891"/>
      <c r="G3891" s="45"/>
      <c r="H3891" s="196"/>
      <c r="I3891" s="196"/>
      <c r="J3891" s="196"/>
      <c r="K3891" s="196"/>
      <c r="L3891"/>
      <c r="M3891" s="44"/>
      <c r="N3891" s="1"/>
      <c r="O3891"/>
      <c r="P3891"/>
      <c r="Q3891" s="44"/>
      <c r="R3891" s="1"/>
      <c r="S3891"/>
      <c r="T3891"/>
    </row>
    <row r="3892" spans="1:20" ht="14.4" x14ac:dyDescent="0.3">
      <c r="A3892"/>
      <c r="B3892" s="1"/>
      <c r="C3892"/>
      <c r="D3892"/>
      <c r="E3892"/>
      <c r="F3892"/>
      <c r="G3892" s="45"/>
      <c r="H3892" s="196"/>
      <c r="I3892" s="196"/>
      <c r="J3892" s="196"/>
      <c r="K3892" s="196"/>
      <c r="L3892"/>
      <c r="M3892" s="44"/>
      <c r="N3892" s="1"/>
      <c r="O3892"/>
      <c r="P3892"/>
      <c r="Q3892" s="44"/>
      <c r="R3892" s="1"/>
      <c r="S3892"/>
      <c r="T3892"/>
    </row>
    <row r="3893" spans="1:20" ht="14.4" x14ac:dyDescent="0.3">
      <c r="A3893"/>
      <c r="B3893" s="1"/>
      <c r="C3893"/>
      <c r="D3893"/>
      <c r="E3893"/>
      <c r="F3893"/>
      <c r="G3893" s="45"/>
      <c r="H3893" s="196"/>
      <c r="I3893" s="196"/>
      <c r="J3893" s="196"/>
      <c r="K3893" s="196"/>
      <c r="L3893"/>
      <c r="M3893" s="44"/>
      <c r="N3893" s="1"/>
      <c r="O3893"/>
      <c r="P3893"/>
      <c r="Q3893" s="44"/>
      <c r="R3893" s="1"/>
      <c r="S3893"/>
      <c r="T3893"/>
    </row>
    <row r="3894" spans="1:20" ht="14.4" x14ac:dyDescent="0.3">
      <c r="A3894"/>
      <c r="B3894" s="1"/>
      <c r="C3894"/>
      <c r="D3894"/>
      <c r="E3894"/>
      <c r="F3894"/>
      <c r="G3894" s="45"/>
      <c r="H3894" s="196"/>
      <c r="I3894" s="196"/>
      <c r="J3894" s="196"/>
      <c r="K3894" s="196"/>
      <c r="L3894"/>
      <c r="M3894" s="44"/>
      <c r="N3894" s="1"/>
      <c r="O3894"/>
      <c r="P3894"/>
      <c r="Q3894" s="44"/>
      <c r="R3894" s="1"/>
      <c r="S3894"/>
      <c r="T3894"/>
    </row>
    <row r="3895" spans="1:20" ht="14.4" x14ac:dyDescent="0.3">
      <c r="A3895"/>
      <c r="B3895" s="1"/>
      <c r="C3895"/>
      <c r="D3895"/>
      <c r="E3895"/>
      <c r="F3895"/>
      <c r="G3895" s="45"/>
      <c r="H3895" s="196"/>
      <c r="I3895" s="196"/>
      <c r="J3895" s="196"/>
      <c r="K3895" s="196"/>
      <c r="L3895"/>
      <c r="M3895" s="44"/>
      <c r="N3895" s="1"/>
      <c r="O3895"/>
      <c r="P3895"/>
      <c r="Q3895" s="44"/>
      <c r="R3895" s="1"/>
      <c r="S3895"/>
      <c r="T3895"/>
    </row>
    <row r="3896" spans="1:20" ht="14.4" x14ac:dyDescent="0.3">
      <c r="A3896"/>
      <c r="B3896" s="1"/>
      <c r="C3896"/>
      <c r="D3896"/>
      <c r="E3896"/>
      <c r="F3896"/>
      <c r="G3896" s="45"/>
      <c r="H3896" s="196"/>
      <c r="I3896" s="196"/>
      <c r="J3896" s="196"/>
      <c r="K3896" s="196"/>
      <c r="L3896"/>
      <c r="M3896" s="44"/>
      <c r="N3896" s="1"/>
      <c r="O3896"/>
      <c r="P3896"/>
      <c r="Q3896" s="44"/>
      <c r="R3896" s="1"/>
      <c r="S3896"/>
      <c r="T3896"/>
    </row>
    <row r="3897" spans="1:20" ht="14.4" x14ac:dyDescent="0.3">
      <c r="A3897"/>
      <c r="B3897" s="1"/>
      <c r="C3897"/>
      <c r="D3897"/>
      <c r="E3897"/>
      <c r="F3897"/>
      <c r="G3897" s="45"/>
      <c r="H3897" s="196"/>
      <c r="I3897" s="196"/>
      <c r="J3897" s="196"/>
      <c r="K3897" s="196"/>
      <c r="L3897"/>
      <c r="M3897" s="44"/>
      <c r="N3897" s="1"/>
      <c r="O3897"/>
      <c r="P3897"/>
      <c r="Q3897" s="44"/>
      <c r="R3897" s="1"/>
      <c r="S3897"/>
      <c r="T3897"/>
    </row>
    <row r="3898" spans="1:20" ht="14.4" x14ac:dyDescent="0.3">
      <c r="A3898"/>
      <c r="B3898" s="1"/>
      <c r="C3898"/>
      <c r="D3898"/>
      <c r="E3898"/>
      <c r="F3898"/>
      <c r="G3898" s="45"/>
      <c r="H3898" s="196"/>
      <c r="I3898" s="196"/>
      <c r="J3898" s="196"/>
      <c r="K3898" s="196"/>
      <c r="L3898"/>
      <c r="M3898" s="44"/>
      <c r="N3898" s="1"/>
      <c r="O3898"/>
      <c r="P3898"/>
      <c r="Q3898" s="44"/>
      <c r="R3898" s="1"/>
      <c r="S3898"/>
      <c r="T3898"/>
    </row>
    <row r="3899" spans="1:20" ht="14.4" x14ac:dyDescent="0.3">
      <c r="A3899"/>
      <c r="B3899" s="1"/>
      <c r="C3899"/>
      <c r="D3899"/>
      <c r="E3899"/>
      <c r="F3899"/>
      <c r="G3899" s="45"/>
      <c r="H3899" s="196"/>
      <c r="I3899" s="196"/>
      <c r="J3899" s="196"/>
      <c r="K3899" s="196"/>
      <c r="L3899"/>
      <c r="M3899" s="44"/>
      <c r="N3899" s="1"/>
      <c r="O3899"/>
      <c r="P3899"/>
      <c r="Q3899" s="44"/>
      <c r="R3899" s="1"/>
      <c r="S3899"/>
      <c r="T3899"/>
    </row>
    <row r="3900" spans="1:20" ht="14.4" x14ac:dyDescent="0.3">
      <c r="A3900"/>
      <c r="B3900" s="1"/>
      <c r="C3900"/>
      <c r="D3900"/>
      <c r="E3900"/>
      <c r="F3900"/>
      <c r="G3900" s="45"/>
      <c r="H3900" s="196"/>
      <c r="I3900" s="196"/>
      <c r="J3900" s="196"/>
      <c r="K3900" s="196"/>
      <c r="L3900"/>
      <c r="M3900" s="44"/>
      <c r="N3900" s="1"/>
      <c r="O3900"/>
      <c r="P3900"/>
      <c r="Q3900" s="44"/>
      <c r="R3900" s="1"/>
      <c r="S3900"/>
      <c r="T3900"/>
    </row>
    <row r="3901" spans="1:20" ht="14.4" x14ac:dyDescent="0.3">
      <c r="A3901"/>
      <c r="B3901" s="1"/>
      <c r="C3901"/>
      <c r="D3901"/>
      <c r="E3901"/>
      <c r="F3901"/>
      <c r="G3901" s="45"/>
      <c r="H3901" s="196"/>
      <c r="I3901" s="196"/>
      <c r="J3901" s="196"/>
      <c r="K3901" s="196"/>
      <c r="L3901"/>
      <c r="M3901" s="44"/>
      <c r="N3901" s="1"/>
      <c r="O3901"/>
      <c r="P3901"/>
      <c r="Q3901" s="44"/>
      <c r="R3901" s="1"/>
      <c r="S3901"/>
      <c r="T3901"/>
    </row>
    <row r="3902" spans="1:20" ht="14.4" x14ac:dyDescent="0.3">
      <c r="A3902"/>
      <c r="B3902" s="1"/>
      <c r="C3902"/>
      <c r="D3902"/>
      <c r="E3902"/>
      <c r="F3902"/>
      <c r="G3902" s="45"/>
      <c r="H3902" s="196"/>
      <c r="I3902" s="196"/>
      <c r="J3902" s="196"/>
      <c r="K3902" s="196"/>
      <c r="L3902"/>
      <c r="M3902" s="44"/>
      <c r="N3902" s="1"/>
      <c r="O3902"/>
      <c r="P3902"/>
      <c r="Q3902" s="44"/>
      <c r="R3902" s="1"/>
      <c r="S3902"/>
      <c r="T3902"/>
    </row>
    <row r="3903" spans="1:20" ht="14.4" x14ac:dyDescent="0.3">
      <c r="A3903"/>
      <c r="B3903" s="1"/>
      <c r="C3903"/>
      <c r="D3903"/>
      <c r="E3903"/>
      <c r="F3903"/>
      <c r="G3903" s="45"/>
      <c r="H3903" s="196"/>
      <c r="I3903" s="196"/>
      <c r="J3903" s="196"/>
      <c r="K3903" s="196"/>
      <c r="L3903"/>
      <c r="M3903" s="44"/>
      <c r="N3903" s="1"/>
      <c r="O3903"/>
      <c r="P3903"/>
      <c r="Q3903" s="44"/>
      <c r="R3903" s="1"/>
      <c r="S3903"/>
      <c r="T3903"/>
    </row>
    <row r="3904" spans="1:20" ht="14.4" x14ac:dyDescent="0.3">
      <c r="A3904"/>
      <c r="B3904" s="1"/>
      <c r="C3904"/>
      <c r="D3904"/>
      <c r="E3904"/>
      <c r="F3904"/>
      <c r="G3904" s="45"/>
      <c r="H3904" s="196"/>
      <c r="I3904" s="196"/>
      <c r="J3904" s="196"/>
      <c r="K3904" s="196"/>
      <c r="L3904"/>
      <c r="M3904" s="44"/>
      <c r="N3904" s="1"/>
      <c r="O3904"/>
      <c r="P3904"/>
      <c r="Q3904" s="44"/>
      <c r="R3904" s="1"/>
      <c r="S3904"/>
      <c r="T3904"/>
    </row>
    <row r="3905" spans="1:20" ht="14.4" x14ac:dyDescent="0.3">
      <c r="A3905"/>
      <c r="B3905" s="1"/>
      <c r="C3905"/>
      <c r="D3905"/>
      <c r="E3905"/>
      <c r="F3905"/>
      <c r="G3905" s="45"/>
      <c r="H3905" s="196"/>
      <c r="I3905" s="196"/>
      <c r="J3905" s="196"/>
      <c r="K3905" s="196"/>
      <c r="L3905"/>
      <c r="M3905" s="44"/>
      <c r="N3905" s="1"/>
      <c r="O3905"/>
      <c r="P3905"/>
      <c r="Q3905" s="44"/>
      <c r="R3905" s="1"/>
      <c r="S3905"/>
      <c r="T3905"/>
    </row>
    <row r="3906" spans="1:20" ht="14.4" x14ac:dyDescent="0.3">
      <c r="A3906"/>
      <c r="B3906" s="1"/>
      <c r="C3906"/>
      <c r="D3906"/>
      <c r="E3906"/>
      <c r="F3906"/>
      <c r="G3906" s="45"/>
      <c r="H3906" s="196"/>
      <c r="I3906" s="196"/>
      <c r="J3906" s="196"/>
      <c r="K3906" s="196"/>
      <c r="L3906"/>
      <c r="M3906" s="44"/>
      <c r="N3906" s="1"/>
      <c r="O3906"/>
      <c r="P3906"/>
      <c r="Q3906" s="44"/>
      <c r="R3906" s="1"/>
      <c r="S3906"/>
      <c r="T3906"/>
    </row>
    <row r="3907" spans="1:20" ht="14.4" x14ac:dyDescent="0.3">
      <c r="A3907"/>
      <c r="B3907" s="1"/>
      <c r="C3907"/>
      <c r="D3907"/>
      <c r="E3907"/>
      <c r="F3907"/>
      <c r="G3907" s="45"/>
      <c r="H3907" s="196"/>
      <c r="I3907" s="196"/>
      <c r="J3907" s="196"/>
      <c r="K3907" s="196"/>
      <c r="L3907"/>
      <c r="M3907" s="44"/>
      <c r="N3907" s="1"/>
      <c r="O3907"/>
      <c r="P3907"/>
      <c r="Q3907" s="44"/>
      <c r="R3907" s="1"/>
      <c r="S3907"/>
      <c r="T3907"/>
    </row>
    <row r="3908" spans="1:20" ht="14.4" x14ac:dyDescent="0.3">
      <c r="A3908"/>
      <c r="B3908" s="1"/>
      <c r="C3908"/>
      <c r="D3908"/>
      <c r="E3908"/>
      <c r="F3908"/>
      <c r="G3908" s="45"/>
      <c r="H3908" s="196"/>
      <c r="I3908" s="196"/>
      <c r="J3908" s="196"/>
      <c r="K3908" s="196"/>
      <c r="L3908"/>
      <c r="M3908" s="44"/>
      <c r="N3908" s="1"/>
      <c r="O3908"/>
      <c r="P3908"/>
      <c r="Q3908" s="44"/>
      <c r="R3908" s="1"/>
      <c r="S3908"/>
      <c r="T3908"/>
    </row>
    <row r="3909" spans="1:20" ht="14.4" x14ac:dyDescent="0.3">
      <c r="A3909"/>
      <c r="B3909" s="1"/>
      <c r="C3909"/>
      <c r="D3909"/>
      <c r="E3909"/>
      <c r="F3909"/>
      <c r="G3909" s="45"/>
      <c r="H3909" s="196"/>
      <c r="I3909" s="196"/>
      <c r="J3909" s="196"/>
      <c r="K3909" s="196"/>
      <c r="L3909"/>
      <c r="M3909" s="44"/>
      <c r="N3909" s="1"/>
      <c r="O3909"/>
      <c r="P3909"/>
      <c r="Q3909" s="44"/>
      <c r="R3909" s="1"/>
      <c r="S3909"/>
      <c r="T3909"/>
    </row>
    <row r="3910" spans="1:20" ht="14.4" x14ac:dyDescent="0.3">
      <c r="A3910"/>
      <c r="B3910" s="1"/>
      <c r="C3910"/>
      <c r="D3910"/>
      <c r="E3910"/>
      <c r="F3910"/>
      <c r="G3910" s="45"/>
      <c r="H3910" s="196"/>
      <c r="I3910" s="196"/>
      <c r="J3910" s="196"/>
      <c r="K3910" s="196"/>
      <c r="L3910"/>
      <c r="M3910" s="44"/>
      <c r="N3910" s="1"/>
      <c r="O3910"/>
      <c r="P3910"/>
      <c r="Q3910" s="44"/>
      <c r="R3910" s="1"/>
      <c r="S3910"/>
      <c r="T3910"/>
    </row>
    <row r="3911" spans="1:20" ht="14.4" x14ac:dyDescent="0.3">
      <c r="A3911"/>
      <c r="B3911" s="1"/>
      <c r="C3911"/>
      <c r="D3911"/>
      <c r="E3911"/>
      <c r="F3911"/>
      <c r="G3911" s="45"/>
      <c r="H3911" s="196"/>
      <c r="I3911" s="196"/>
      <c r="J3911" s="196"/>
      <c r="K3911" s="196"/>
      <c r="L3911"/>
      <c r="M3911" s="44"/>
      <c r="N3911" s="1"/>
      <c r="O3911"/>
      <c r="P3911"/>
      <c r="Q3911" s="44"/>
      <c r="R3911" s="1"/>
      <c r="S3911"/>
      <c r="T3911"/>
    </row>
    <row r="3912" spans="1:20" ht="14.4" x14ac:dyDescent="0.3">
      <c r="A3912"/>
      <c r="B3912" s="1"/>
      <c r="C3912"/>
      <c r="D3912"/>
      <c r="E3912"/>
      <c r="F3912"/>
      <c r="G3912" s="45"/>
      <c r="H3912" s="196"/>
      <c r="I3912" s="196"/>
      <c r="J3912" s="196"/>
      <c r="K3912" s="196"/>
      <c r="L3912"/>
      <c r="M3912" s="44"/>
      <c r="N3912" s="1"/>
      <c r="O3912"/>
      <c r="P3912"/>
      <c r="Q3912" s="44"/>
      <c r="R3912" s="1"/>
      <c r="S3912"/>
      <c r="T3912"/>
    </row>
    <row r="3913" spans="1:20" ht="14.4" x14ac:dyDescent="0.3">
      <c r="A3913"/>
      <c r="B3913" s="1"/>
      <c r="C3913"/>
      <c r="D3913"/>
      <c r="E3913"/>
      <c r="F3913"/>
      <c r="G3913" s="45"/>
      <c r="H3913" s="196"/>
      <c r="I3913" s="196"/>
      <c r="J3913" s="196"/>
      <c r="K3913" s="196"/>
      <c r="L3913"/>
      <c r="M3913" s="44"/>
      <c r="N3913" s="1"/>
      <c r="O3913"/>
      <c r="P3913"/>
      <c r="Q3913" s="44"/>
      <c r="R3913" s="1"/>
      <c r="S3913"/>
      <c r="T3913"/>
    </row>
    <row r="3914" spans="1:20" ht="14.4" x14ac:dyDescent="0.3">
      <c r="A3914"/>
      <c r="B3914" s="1"/>
      <c r="C3914"/>
      <c r="D3914"/>
      <c r="E3914"/>
      <c r="F3914"/>
      <c r="G3914" s="45"/>
      <c r="H3914" s="196"/>
      <c r="I3914" s="196"/>
      <c r="J3914" s="196"/>
      <c r="K3914" s="196"/>
      <c r="L3914"/>
      <c r="M3914" s="44"/>
      <c r="N3914" s="1"/>
      <c r="O3914"/>
      <c r="P3914"/>
      <c r="Q3914" s="44"/>
      <c r="R3914" s="1"/>
      <c r="S3914"/>
      <c r="T3914"/>
    </row>
    <row r="3915" spans="1:20" ht="14.4" x14ac:dyDescent="0.3">
      <c r="A3915"/>
      <c r="B3915" s="1"/>
      <c r="C3915"/>
      <c r="D3915"/>
      <c r="E3915"/>
      <c r="F3915"/>
      <c r="G3915" s="45"/>
      <c r="H3915" s="196"/>
      <c r="I3915" s="196"/>
      <c r="J3915" s="196"/>
      <c r="K3915" s="196"/>
      <c r="L3915"/>
      <c r="M3915" s="44"/>
      <c r="N3915" s="1"/>
      <c r="O3915"/>
      <c r="P3915"/>
      <c r="Q3915" s="44"/>
      <c r="R3915" s="1"/>
      <c r="S3915"/>
      <c r="T3915"/>
    </row>
    <row r="3916" spans="1:20" ht="14.4" x14ac:dyDescent="0.3">
      <c r="A3916"/>
      <c r="B3916" s="1"/>
      <c r="C3916"/>
      <c r="D3916"/>
      <c r="E3916"/>
      <c r="F3916"/>
      <c r="G3916" s="45"/>
      <c r="H3916" s="196"/>
      <c r="I3916" s="196"/>
      <c r="J3916" s="196"/>
      <c r="K3916" s="196"/>
      <c r="L3916"/>
      <c r="M3916" s="44"/>
      <c r="N3916" s="1"/>
      <c r="O3916"/>
      <c r="P3916"/>
      <c r="Q3916" s="44"/>
      <c r="R3916" s="1"/>
      <c r="S3916"/>
      <c r="T3916"/>
    </row>
    <row r="3917" spans="1:20" ht="14.4" x14ac:dyDescent="0.3">
      <c r="A3917"/>
      <c r="B3917" s="1"/>
      <c r="C3917"/>
      <c r="D3917"/>
      <c r="E3917"/>
      <c r="F3917"/>
      <c r="G3917" s="45"/>
      <c r="H3917" s="196"/>
      <c r="I3917" s="196"/>
      <c r="J3917" s="196"/>
      <c r="K3917" s="196"/>
      <c r="L3917"/>
      <c r="M3917" s="44"/>
      <c r="N3917" s="1"/>
      <c r="O3917"/>
      <c r="P3917"/>
      <c r="Q3917" s="44"/>
      <c r="R3917" s="1"/>
      <c r="S3917"/>
      <c r="T3917"/>
    </row>
    <row r="3918" spans="1:20" ht="14.4" x14ac:dyDescent="0.3">
      <c r="A3918"/>
      <c r="B3918" s="1"/>
      <c r="C3918"/>
      <c r="D3918"/>
      <c r="E3918"/>
      <c r="F3918"/>
      <c r="G3918" s="45"/>
      <c r="H3918" s="196"/>
      <c r="I3918" s="196"/>
      <c r="J3918" s="196"/>
      <c r="K3918" s="196"/>
      <c r="L3918"/>
      <c r="M3918" s="44"/>
      <c r="N3918" s="1"/>
      <c r="O3918"/>
      <c r="P3918"/>
      <c r="Q3918" s="44"/>
      <c r="R3918" s="1"/>
      <c r="S3918"/>
      <c r="T3918"/>
    </row>
    <row r="3919" spans="1:20" ht="14.4" x14ac:dyDescent="0.3">
      <c r="A3919"/>
      <c r="B3919" s="1"/>
      <c r="C3919"/>
      <c r="D3919"/>
      <c r="E3919"/>
      <c r="F3919"/>
      <c r="G3919" s="45"/>
      <c r="H3919" s="196"/>
      <c r="I3919" s="196"/>
      <c r="J3919" s="196"/>
      <c r="K3919" s="196"/>
      <c r="L3919"/>
      <c r="M3919" s="44"/>
      <c r="N3919" s="1"/>
      <c r="O3919"/>
      <c r="P3919"/>
      <c r="Q3919" s="44"/>
      <c r="R3919" s="1"/>
      <c r="S3919"/>
      <c r="T3919"/>
    </row>
    <row r="3920" spans="1:20" ht="14.4" x14ac:dyDescent="0.3">
      <c r="A3920"/>
      <c r="B3920" s="1"/>
      <c r="C3920"/>
      <c r="D3920"/>
      <c r="E3920"/>
      <c r="F3920"/>
      <c r="G3920" s="45"/>
      <c r="H3920" s="196"/>
      <c r="I3920" s="196"/>
      <c r="J3920" s="196"/>
      <c r="K3920" s="196"/>
      <c r="L3920"/>
      <c r="M3920" s="44"/>
      <c r="N3920" s="1"/>
      <c r="O3920"/>
      <c r="P3920"/>
      <c r="Q3920" s="44"/>
      <c r="R3920" s="1"/>
      <c r="S3920"/>
      <c r="T3920"/>
    </row>
    <row r="3921" spans="1:20" ht="14.4" x14ac:dyDescent="0.3">
      <c r="A3921"/>
      <c r="B3921" s="1"/>
      <c r="C3921"/>
      <c r="D3921"/>
      <c r="E3921"/>
      <c r="F3921"/>
      <c r="G3921" s="45"/>
      <c r="H3921" s="196"/>
      <c r="I3921" s="196"/>
      <c r="J3921" s="196"/>
      <c r="K3921" s="196"/>
      <c r="L3921"/>
      <c r="M3921" s="44"/>
      <c r="N3921" s="1"/>
      <c r="O3921"/>
      <c r="P3921"/>
      <c r="Q3921" s="44"/>
      <c r="R3921" s="1"/>
      <c r="S3921"/>
      <c r="T3921"/>
    </row>
    <row r="3922" spans="1:20" ht="14.4" x14ac:dyDescent="0.3">
      <c r="A3922"/>
      <c r="B3922" s="1"/>
      <c r="C3922"/>
      <c r="D3922"/>
      <c r="E3922"/>
      <c r="F3922"/>
      <c r="G3922" s="45"/>
      <c r="H3922" s="196"/>
      <c r="I3922" s="196"/>
      <c r="J3922" s="196"/>
      <c r="K3922" s="196"/>
      <c r="L3922"/>
      <c r="M3922" s="44"/>
      <c r="N3922" s="1"/>
      <c r="O3922"/>
      <c r="P3922"/>
      <c r="Q3922" s="44"/>
      <c r="R3922" s="1"/>
      <c r="S3922"/>
      <c r="T3922"/>
    </row>
    <row r="3923" spans="1:20" ht="14.4" x14ac:dyDescent="0.3">
      <c r="A3923"/>
      <c r="B3923" s="1"/>
      <c r="C3923"/>
      <c r="D3923"/>
      <c r="E3923"/>
      <c r="F3923"/>
      <c r="G3923" s="45"/>
      <c r="H3923" s="196"/>
      <c r="I3923" s="196"/>
      <c r="J3923" s="196"/>
      <c r="K3923" s="196"/>
      <c r="L3923"/>
      <c r="M3923" s="44"/>
      <c r="N3923" s="1"/>
      <c r="O3923"/>
      <c r="P3923"/>
      <c r="Q3923" s="44"/>
      <c r="R3923" s="1"/>
      <c r="S3923"/>
      <c r="T3923"/>
    </row>
    <row r="3924" spans="1:20" ht="14.4" x14ac:dyDescent="0.3">
      <c r="A3924"/>
      <c r="B3924" s="1"/>
      <c r="C3924"/>
      <c r="D3924"/>
      <c r="E3924"/>
      <c r="F3924"/>
      <c r="G3924" s="45"/>
      <c r="H3924" s="196"/>
      <c r="I3924" s="196"/>
      <c r="J3924" s="196"/>
      <c r="K3924" s="196"/>
      <c r="L3924"/>
      <c r="M3924" s="44"/>
      <c r="N3924" s="1"/>
      <c r="O3924"/>
      <c r="P3924"/>
      <c r="Q3924" s="44"/>
      <c r="R3924" s="1"/>
      <c r="S3924"/>
      <c r="T3924"/>
    </row>
    <row r="3925" spans="1:20" ht="14.4" x14ac:dyDescent="0.3">
      <c r="A3925"/>
      <c r="B3925" s="1"/>
      <c r="C3925"/>
      <c r="D3925"/>
      <c r="E3925"/>
      <c r="F3925"/>
      <c r="G3925" s="45"/>
      <c r="H3925" s="196"/>
      <c r="I3925" s="196"/>
      <c r="J3925" s="196"/>
      <c r="K3925" s="196"/>
      <c r="L3925"/>
      <c r="M3925" s="44"/>
      <c r="N3925" s="1"/>
      <c r="O3925"/>
      <c r="P3925"/>
      <c r="Q3925" s="44"/>
      <c r="R3925" s="1"/>
      <c r="S3925"/>
      <c r="T3925"/>
    </row>
    <row r="3926" spans="1:20" ht="14.4" x14ac:dyDescent="0.3">
      <c r="A3926"/>
      <c r="B3926" s="1"/>
      <c r="C3926"/>
      <c r="D3926"/>
      <c r="E3926"/>
      <c r="F3926"/>
      <c r="G3926" s="45"/>
      <c r="H3926" s="196"/>
      <c r="I3926" s="196"/>
      <c r="J3926" s="196"/>
      <c r="K3926" s="196"/>
      <c r="L3926"/>
      <c r="M3926" s="44"/>
      <c r="N3926" s="1"/>
      <c r="O3926"/>
      <c r="P3926"/>
      <c r="Q3926" s="44"/>
      <c r="R3926" s="1"/>
      <c r="S3926"/>
      <c r="T3926"/>
    </row>
    <row r="3927" spans="1:20" ht="14.4" x14ac:dyDescent="0.3">
      <c r="A3927"/>
      <c r="B3927" s="1"/>
      <c r="C3927"/>
      <c r="D3927"/>
      <c r="E3927"/>
      <c r="F3927"/>
      <c r="G3927" s="45"/>
      <c r="H3927" s="196"/>
      <c r="I3927" s="196"/>
      <c r="J3927" s="196"/>
      <c r="K3927" s="196"/>
      <c r="L3927"/>
      <c r="M3927" s="44"/>
      <c r="N3927" s="1"/>
      <c r="O3927"/>
      <c r="P3927"/>
      <c r="Q3927" s="44"/>
      <c r="R3927" s="1"/>
      <c r="S3927"/>
      <c r="T3927"/>
    </row>
    <row r="3928" spans="1:20" ht="14.4" x14ac:dyDescent="0.3">
      <c r="A3928"/>
      <c r="B3928" s="1"/>
      <c r="C3928"/>
      <c r="D3928"/>
      <c r="E3928"/>
      <c r="F3928"/>
      <c r="G3928" s="45"/>
      <c r="H3928" s="196"/>
      <c r="I3928" s="196"/>
      <c r="J3928" s="196"/>
      <c r="K3928" s="196"/>
      <c r="L3928"/>
      <c r="M3928" s="44"/>
      <c r="N3928" s="1"/>
      <c r="O3928"/>
      <c r="P3928"/>
      <c r="Q3928" s="44"/>
      <c r="R3928" s="1"/>
      <c r="S3928"/>
      <c r="T3928"/>
    </row>
    <row r="3929" spans="1:20" ht="14.4" x14ac:dyDescent="0.3">
      <c r="A3929"/>
      <c r="B3929" s="1"/>
      <c r="C3929"/>
      <c r="D3929"/>
      <c r="E3929"/>
      <c r="F3929"/>
      <c r="G3929" s="45"/>
      <c r="H3929" s="196"/>
      <c r="I3929" s="196"/>
      <c r="J3929" s="196"/>
      <c r="K3929" s="196"/>
      <c r="L3929"/>
      <c r="M3929" s="44"/>
      <c r="N3929" s="1"/>
      <c r="O3929"/>
      <c r="P3929"/>
      <c r="Q3929" s="44"/>
      <c r="R3929" s="1"/>
      <c r="S3929"/>
      <c r="T3929"/>
    </row>
    <row r="3930" spans="1:20" ht="14.4" x14ac:dyDescent="0.3">
      <c r="A3930"/>
      <c r="B3930" s="1"/>
      <c r="C3930"/>
      <c r="D3930"/>
      <c r="E3930"/>
      <c r="F3930"/>
      <c r="G3930" s="45"/>
      <c r="H3930" s="196"/>
      <c r="I3930" s="196"/>
      <c r="J3930" s="196"/>
      <c r="K3930" s="196"/>
      <c r="L3930"/>
      <c r="M3930" s="44"/>
      <c r="N3930" s="1"/>
      <c r="O3930"/>
      <c r="P3930"/>
      <c r="Q3930" s="44"/>
      <c r="R3930" s="1"/>
      <c r="S3930"/>
      <c r="T3930"/>
    </row>
    <row r="3931" spans="1:20" ht="14.4" x14ac:dyDescent="0.3">
      <c r="A3931"/>
      <c r="B3931" s="1"/>
      <c r="C3931"/>
      <c r="D3931"/>
      <c r="E3931"/>
      <c r="F3931"/>
      <c r="G3931" s="45"/>
      <c r="H3931" s="196"/>
      <c r="I3931" s="196"/>
      <c r="J3931" s="196"/>
      <c r="K3931" s="196"/>
      <c r="L3931"/>
      <c r="M3931" s="44"/>
      <c r="N3931" s="1"/>
      <c r="O3931"/>
      <c r="P3931"/>
      <c r="Q3931" s="44"/>
      <c r="R3931" s="1"/>
      <c r="S3931"/>
      <c r="T3931"/>
    </row>
    <row r="3932" spans="1:20" ht="14.4" x14ac:dyDescent="0.3">
      <c r="A3932"/>
      <c r="B3932" s="1"/>
      <c r="C3932"/>
      <c r="D3932"/>
      <c r="E3932"/>
      <c r="F3932"/>
      <c r="G3932" s="45"/>
      <c r="H3932" s="196"/>
      <c r="I3932" s="196"/>
      <c r="J3932" s="196"/>
      <c r="K3932" s="196"/>
      <c r="L3932"/>
      <c r="M3932" s="44"/>
      <c r="N3932" s="1"/>
      <c r="O3932"/>
      <c r="P3932"/>
      <c r="Q3932" s="44"/>
      <c r="R3932" s="1"/>
      <c r="S3932"/>
      <c r="T3932"/>
    </row>
    <row r="3933" spans="1:20" ht="14.4" x14ac:dyDescent="0.3">
      <c r="A3933"/>
      <c r="B3933" s="1"/>
      <c r="C3933"/>
      <c r="D3933"/>
      <c r="E3933"/>
      <c r="F3933"/>
      <c r="G3933" s="45"/>
      <c r="H3933" s="196"/>
      <c r="I3933" s="196"/>
      <c r="J3933" s="196"/>
      <c r="K3933" s="196"/>
      <c r="L3933"/>
      <c r="M3933" s="44"/>
      <c r="N3933" s="1"/>
      <c r="O3933"/>
      <c r="P3933"/>
      <c r="Q3933" s="44"/>
      <c r="R3933" s="1"/>
      <c r="S3933"/>
      <c r="T3933"/>
    </row>
    <row r="3934" spans="1:20" ht="14.4" x14ac:dyDescent="0.3">
      <c r="A3934"/>
      <c r="B3934" s="1"/>
      <c r="C3934"/>
      <c r="D3934"/>
      <c r="E3934"/>
      <c r="F3934"/>
      <c r="G3934" s="45"/>
      <c r="H3934" s="196"/>
      <c r="I3934" s="196"/>
      <c r="J3934" s="196"/>
      <c r="K3934" s="196"/>
      <c r="L3934"/>
      <c r="M3934" s="44"/>
      <c r="N3934" s="1"/>
      <c r="O3934"/>
      <c r="P3934"/>
      <c r="Q3934" s="44"/>
      <c r="R3934" s="1"/>
      <c r="S3934"/>
      <c r="T3934"/>
    </row>
    <row r="3935" spans="1:20" ht="14.4" x14ac:dyDescent="0.3">
      <c r="A3935"/>
      <c r="B3935" s="1"/>
      <c r="C3935"/>
      <c r="D3935"/>
      <c r="E3935"/>
      <c r="F3935"/>
      <c r="G3935" s="45"/>
      <c r="H3935" s="196"/>
      <c r="I3935" s="196"/>
      <c r="J3935" s="196"/>
      <c r="K3935" s="196"/>
      <c r="L3935"/>
      <c r="M3935" s="44"/>
      <c r="N3935" s="1"/>
      <c r="O3935"/>
      <c r="P3935"/>
      <c r="Q3935" s="44"/>
      <c r="R3935" s="1"/>
      <c r="S3935"/>
      <c r="T3935"/>
    </row>
    <row r="3936" spans="1:20" ht="14.4" x14ac:dyDescent="0.3">
      <c r="A3936"/>
      <c r="B3936" s="1"/>
      <c r="C3936"/>
      <c r="D3936"/>
      <c r="E3936"/>
      <c r="F3936"/>
      <c r="G3936" s="45"/>
      <c r="H3936" s="196"/>
      <c r="I3936" s="196"/>
      <c r="J3936" s="196"/>
      <c r="K3936" s="196"/>
      <c r="L3936"/>
      <c r="M3936" s="44"/>
      <c r="N3936" s="1"/>
      <c r="O3936"/>
      <c r="P3936"/>
      <c r="Q3936" s="44"/>
      <c r="R3936" s="1"/>
      <c r="S3936"/>
      <c r="T3936"/>
    </row>
    <row r="3937" spans="1:20" ht="14.4" x14ac:dyDescent="0.3">
      <c r="A3937"/>
      <c r="B3937" s="1"/>
      <c r="C3937"/>
      <c r="D3937"/>
      <c r="E3937"/>
      <c r="F3937"/>
      <c r="G3937" s="45"/>
      <c r="H3937" s="196"/>
      <c r="I3937" s="196"/>
      <c r="J3937" s="196"/>
      <c r="K3937" s="196"/>
      <c r="L3937"/>
      <c r="M3937" s="44"/>
      <c r="N3937" s="1"/>
      <c r="O3937"/>
      <c r="P3937"/>
      <c r="Q3937" s="44"/>
      <c r="R3937" s="1"/>
      <c r="S3937"/>
      <c r="T3937"/>
    </row>
    <row r="3938" spans="1:20" ht="14.4" x14ac:dyDescent="0.3">
      <c r="A3938"/>
      <c r="B3938" s="1"/>
      <c r="C3938"/>
      <c r="D3938"/>
      <c r="E3938"/>
      <c r="F3938"/>
      <c r="G3938" s="45"/>
      <c r="H3938" s="196"/>
      <c r="I3938" s="196"/>
      <c r="J3938" s="196"/>
      <c r="K3938" s="196"/>
      <c r="L3938"/>
      <c r="M3938" s="44"/>
      <c r="N3938" s="1"/>
      <c r="O3938"/>
      <c r="P3938"/>
      <c r="Q3938" s="44"/>
      <c r="R3938" s="1"/>
      <c r="S3938"/>
      <c r="T3938"/>
    </row>
    <row r="3939" spans="1:20" ht="14.4" x14ac:dyDescent="0.3">
      <c r="A3939"/>
      <c r="B3939" s="1"/>
      <c r="C3939"/>
      <c r="D3939"/>
      <c r="E3939"/>
      <c r="F3939"/>
      <c r="G3939" s="45"/>
      <c r="H3939" s="196"/>
      <c r="I3939" s="196"/>
      <c r="J3939" s="196"/>
      <c r="K3939" s="196"/>
      <c r="L3939"/>
      <c r="M3939" s="44"/>
      <c r="N3939" s="1"/>
      <c r="O3939"/>
      <c r="P3939"/>
      <c r="Q3939" s="44"/>
      <c r="R3939" s="1"/>
      <c r="S3939"/>
      <c r="T3939"/>
    </row>
    <row r="3940" spans="1:20" ht="14.4" x14ac:dyDescent="0.3">
      <c r="A3940"/>
      <c r="B3940" s="1"/>
      <c r="C3940"/>
      <c r="D3940"/>
      <c r="E3940"/>
      <c r="F3940"/>
      <c r="G3940" s="45"/>
      <c r="H3940" s="196"/>
      <c r="I3940" s="196"/>
      <c r="J3940" s="196"/>
      <c r="K3940" s="196"/>
      <c r="L3940"/>
      <c r="M3940" s="44"/>
      <c r="N3940" s="1"/>
      <c r="O3940"/>
      <c r="P3940"/>
      <c r="Q3940" s="44"/>
      <c r="R3940" s="1"/>
      <c r="S3940"/>
      <c r="T3940"/>
    </row>
    <row r="3941" spans="1:20" ht="14.4" x14ac:dyDescent="0.3">
      <c r="A3941"/>
      <c r="B3941" s="1"/>
      <c r="C3941"/>
      <c r="D3941"/>
      <c r="E3941"/>
      <c r="F3941"/>
      <c r="G3941" s="45"/>
      <c r="H3941" s="196"/>
      <c r="I3941" s="196"/>
      <c r="J3941" s="196"/>
      <c r="K3941" s="196"/>
      <c r="L3941"/>
      <c r="M3941" s="44"/>
      <c r="N3941" s="1"/>
      <c r="O3941"/>
      <c r="P3941"/>
      <c r="Q3941" s="44"/>
      <c r="R3941" s="1"/>
      <c r="S3941"/>
      <c r="T3941"/>
    </row>
    <row r="3942" spans="1:20" ht="14.4" x14ac:dyDescent="0.3">
      <c r="A3942"/>
      <c r="B3942" s="1"/>
      <c r="C3942"/>
      <c r="D3942"/>
      <c r="E3942"/>
      <c r="F3942"/>
      <c r="G3942" s="45"/>
      <c r="H3942" s="196"/>
      <c r="I3942" s="196"/>
      <c r="J3942" s="196"/>
      <c r="K3942" s="196"/>
      <c r="L3942"/>
      <c r="M3942" s="44"/>
      <c r="N3942" s="1"/>
      <c r="O3942"/>
      <c r="P3942"/>
      <c r="Q3942" s="44"/>
      <c r="R3942" s="1"/>
      <c r="S3942"/>
      <c r="T3942"/>
    </row>
    <row r="3943" spans="1:20" ht="14.4" x14ac:dyDescent="0.3">
      <c r="A3943"/>
      <c r="B3943" s="1"/>
      <c r="C3943"/>
      <c r="D3943"/>
      <c r="E3943"/>
      <c r="F3943"/>
      <c r="G3943" s="45"/>
      <c r="H3943" s="196"/>
      <c r="I3943" s="196"/>
      <c r="J3943" s="196"/>
      <c r="K3943" s="196"/>
      <c r="L3943"/>
      <c r="M3943" s="44"/>
      <c r="N3943" s="1"/>
      <c r="O3943"/>
      <c r="P3943"/>
      <c r="Q3943" s="44"/>
      <c r="R3943" s="1"/>
      <c r="S3943"/>
      <c r="T3943"/>
    </row>
    <row r="3944" spans="1:20" ht="14.4" x14ac:dyDescent="0.3">
      <c r="A3944"/>
      <c r="B3944" s="1"/>
      <c r="C3944"/>
      <c r="D3944"/>
      <c r="E3944"/>
      <c r="F3944"/>
      <c r="G3944" s="45"/>
      <c r="H3944" s="196"/>
      <c r="I3944" s="196"/>
      <c r="J3944" s="196"/>
      <c r="K3944" s="196"/>
      <c r="L3944"/>
      <c r="M3944" s="44"/>
      <c r="N3944" s="1"/>
      <c r="O3944"/>
      <c r="P3944"/>
      <c r="Q3944" s="44"/>
      <c r="R3944" s="1"/>
      <c r="S3944"/>
      <c r="T3944"/>
    </row>
    <row r="3945" spans="1:20" ht="14.4" x14ac:dyDescent="0.3">
      <c r="A3945"/>
      <c r="B3945" s="1"/>
      <c r="C3945"/>
      <c r="D3945"/>
      <c r="E3945"/>
      <c r="F3945"/>
      <c r="G3945" s="45"/>
      <c r="H3945" s="196"/>
      <c r="I3945" s="196"/>
      <c r="J3945" s="196"/>
      <c r="K3945" s="196"/>
      <c r="L3945"/>
      <c r="M3945" s="44"/>
      <c r="N3945" s="1"/>
      <c r="O3945"/>
      <c r="P3945"/>
      <c r="Q3945" s="44"/>
      <c r="R3945" s="1"/>
      <c r="S3945"/>
      <c r="T3945"/>
    </row>
    <row r="3946" spans="1:20" ht="14.4" x14ac:dyDescent="0.3">
      <c r="A3946"/>
      <c r="B3946" s="1"/>
      <c r="C3946"/>
      <c r="D3946"/>
      <c r="E3946"/>
      <c r="F3946"/>
      <c r="G3946" s="45"/>
      <c r="H3946" s="196"/>
      <c r="I3946" s="196"/>
      <c r="J3946" s="196"/>
      <c r="K3946" s="196"/>
      <c r="L3946"/>
      <c r="M3946" s="44"/>
      <c r="N3946" s="1"/>
      <c r="O3946"/>
      <c r="P3946"/>
      <c r="Q3946" s="44"/>
      <c r="R3946" s="1"/>
      <c r="S3946"/>
      <c r="T3946"/>
    </row>
    <row r="3947" spans="1:20" ht="14.4" x14ac:dyDescent="0.3">
      <c r="A3947"/>
      <c r="B3947" s="1"/>
      <c r="C3947"/>
      <c r="D3947"/>
      <c r="E3947"/>
      <c r="F3947"/>
      <c r="G3947" s="45"/>
      <c r="H3947" s="196"/>
      <c r="I3947" s="196"/>
      <c r="J3947" s="196"/>
      <c r="K3947" s="196"/>
      <c r="L3947"/>
      <c r="M3947" s="44"/>
      <c r="N3947" s="1"/>
      <c r="O3947"/>
      <c r="P3947"/>
      <c r="Q3947" s="44"/>
      <c r="R3947" s="1"/>
      <c r="S3947"/>
      <c r="T3947"/>
    </row>
    <row r="3948" spans="1:20" ht="14.4" x14ac:dyDescent="0.3">
      <c r="A3948"/>
      <c r="B3948" s="1"/>
      <c r="C3948"/>
      <c r="D3948"/>
      <c r="E3948"/>
      <c r="F3948"/>
      <c r="G3948" s="45"/>
      <c r="H3948" s="196"/>
      <c r="I3948" s="196"/>
      <c r="J3948" s="196"/>
      <c r="K3948" s="196"/>
      <c r="L3948"/>
      <c r="M3948" s="44"/>
      <c r="N3948" s="1"/>
      <c r="O3948"/>
      <c r="P3948"/>
      <c r="Q3948" s="44"/>
      <c r="R3948" s="1"/>
      <c r="S3948"/>
      <c r="T3948"/>
    </row>
    <row r="3949" spans="1:20" ht="14.4" x14ac:dyDescent="0.3">
      <c r="A3949"/>
      <c r="B3949" s="1"/>
      <c r="C3949"/>
      <c r="D3949"/>
      <c r="E3949"/>
      <c r="F3949"/>
      <c r="G3949" s="45"/>
      <c r="H3949" s="196"/>
      <c r="I3949" s="196"/>
      <c r="J3949" s="196"/>
      <c r="K3949" s="196"/>
      <c r="L3949"/>
      <c r="M3949" s="44"/>
      <c r="N3949" s="1"/>
      <c r="O3949"/>
      <c r="P3949"/>
      <c r="Q3949" s="44"/>
      <c r="R3949" s="1"/>
      <c r="S3949"/>
      <c r="T3949"/>
    </row>
    <row r="3950" spans="1:20" ht="14.4" x14ac:dyDescent="0.3">
      <c r="A3950"/>
      <c r="B3950" s="1"/>
      <c r="C3950"/>
      <c r="D3950"/>
      <c r="E3950"/>
      <c r="F3950"/>
      <c r="G3950" s="45"/>
      <c r="H3950" s="196"/>
      <c r="I3950" s="196"/>
      <c r="J3950" s="196"/>
      <c r="K3950" s="196"/>
      <c r="L3950"/>
      <c r="M3950" s="44"/>
      <c r="N3950" s="1"/>
      <c r="O3950"/>
      <c r="P3950"/>
      <c r="Q3950" s="44"/>
      <c r="R3950" s="1"/>
      <c r="S3950"/>
      <c r="T3950"/>
    </row>
    <row r="3951" spans="1:20" ht="14.4" x14ac:dyDescent="0.3">
      <c r="A3951"/>
      <c r="B3951" s="1"/>
      <c r="C3951"/>
      <c r="D3951"/>
      <c r="E3951"/>
      <c r="F3951"/>
      <c r="G3951" s="45"/>
      <c r="H3951" s="196"/>
      <c r="I3951" s="196"/>
      <c r="J3951" s="196"/>
      <c r="K3951" s="196"/>
      <c r="L3951"/>
      <c r="M3951" s="44"/>
      <c r="N3951" s="1"/>
      <c r="O3951"/>
      <c r="P3951"/>
      <c r="Q3951" s="44"/>
      <c r="R3951" s="1"/>
      <c r="S3951"/>
      <c r="T3951"/>
    </row>
    <row r="3952" spans="1:20" ht="14.4" x14ac:dyDescent="0.3">
      <c r="A3952"/>
      <c r="B3952" s="1"/>
      <c r="C3952"/>
      <c r="D3952"/>
      <c r="E3952"/>
      <c r="F3952"/>
      <c r="G3952" s="45"/>
      <c r="H3952" s="196"/>
      <c r="I3952" s="196"/>
      <c r="J3952" s="196"/>
      <c r="K3952" s="196"/>
      <c r="L3952"/>
      <c r="M3952" s="44"/>
      <c r="N3952" s="1"/>
      <c r="O3952"/>
      <c r="P3952"/>
      <c r="Q3952" s="44"/>
      <c r="R3952" s="1"/>
      <c r="S3952"/>
      <c r="T3952"/>
    </row>
    <row r="3953" spans="1:20" ht="14.4" x14ac:dyDescent="0.3">
      <c r="A3953"/>
      <c r="B3953" s="1"/>
      <c r="C3953"/>
      <c r="D3953"/>
      <c r="E3953"/>
      <c r="F3953"/>
      <c r="G3953" s="45"/>
      <c r="H3953" s="196"/>
      <c r="I3953" s="196"/>
      <c r="J3953" s="196"/>
      <c r="K3953" s="196"/>
      <c r="L3953"/>
      <c r="M3953" s="44"/>
      <c r="N3953" s="1"/>
      <c r="O3953"/>
      <c r="P3953"/>
      <c r="Q3953" s="44"/>
      <c r="R3953" s="1"/>
      <c r="S3953"/>
      <c r="T3953"/>
    </row>
    <row r="3954" spans="1:20" ht="14.4" x14ac:dyDescent="0.3">
      <c r="A3954"/>
      <c r="B3954" s="1"/>
      <c r="C3954"/>
      <c r="D3954"/>
      <c r="E3954"/>
      <c r="F3954"/>
      <c r="G3954" s="45"/>
      <c r="H3954" s="196"/>
      <c r="I3954" s="196"/>
      <c r="J3954" s="196"/>
      <c r="K3954" s="196"/>
      <c r="L3954"/>
      <c r="M3954" s="44"/>
      <c r="N3954" s="1"/>
      <c r="O3954"/>
      <c r="P3954"/>
      <c r="Q3954" s="44"/>
      <c r="R3954" s="1"/>
      <c r="S3954"/>
      <c r="T3954"/>
    </row>
    <row r="3955" spans="1:20" ht="14.4" x14ac:dyDescent="0.3">
      <c r="A3955"/>
      <c r="B3955" s="1"/>
      <c r="C3955"/>
      <c r="D3955"/>
      <c r="E3955"/>
      <c r="F3955"/>
      <c r="G3955" s="45"/>
      <c r="H3955" s="196"/>
      <c r="I3955" s="196"/>
      <c r="J3955" s="196"/>
      <c r="K3955" s="196"/>
      <c r="L3955"/>
      <c r="M3955" s="44"/>
      <c r="N3955" s="1"/>
      <c r="O3955"/>
      <c r="P3955"/>
      <c r="Q3955" s="44"/>
      <c r="R3955" s="1"/>
      <c r="S3955"/>
      <c r="T3955"/>
    </row>
    <row r="3956" spans="1:20" ht="14.4" x14ac:dyDescent="0.3">
      <c r="A3956"/>
      <c r="B3956" s="1"/>
      <c r="C3956"/>
      <c r="D3956"/>
      <c r="E3956"/>
      <c r="F3956"/>
      <c r="G3956" s="45"/>
      <c r="H3956" s="196"/>
      <c r="I3956" s="196"/>
      <c r="J3956" s="196"/>
      <c r="K3956" s="196"/>
      <c r="L3956"/>
      <c r="M3956" s="44"/>
      <c r="N3956" s="1"/>
      <c r="O3956"/>
      <c r="P3956"/>
      <c r="Q3956" s="44"/>
      <c r="R3956" s="1"/>
      <c r="S3956"/>
      <c r="T3956"/>
    </row>
    <row r="3957" spans="1:20" ht="14.4" x14ac:dyDescent="0.3">
      <c r="A3957"/>
      <c r="B3957" s="1"/>
      <c r="C3957"/>
      <c r="D3957"/>
      <c r="E3957"/>
      <c r="F3957"/>
      <c r="G3957" s="45"/>
      <c r="H3957" s="196"/>
      <c r="I3957" s="196"/>
      <c r="J3957" s="196"/>
      <c r="K3957" s="196"/>
      <c r="L3957"/>
      <c r="M3957" s="44"/>
      <c r="N3957" s="1"/>
      <c r="O3957"/>
      <c r="P3957"/>
      <c r="Q3957" s="44"/>
      <c r="R3957" s="1"/>
      <c r="S3957"/>
      <c r="T3957"/>
    </row>
    <row r="3958" spans="1:20" ht="14.4" x14ac:dyDescent="0.3">
      <c r="A3958"/>
      <c r="B3958" s="1"/>
      <c r="C3958"/>
      <c r="D3958"/>
      <c r="E3958"/>
      <c r="F3958"/>
      <c r="G3958" s="45"/>
      <c r="H3958" s="196"/>
      <c r="I3958" s="196"/>
      <c r="J3958" s="196"/>
      <c r="K3958" s="196"/>
      <c r="L3958"/>
      <c r="M3958" s="44"/>
      <c r="N3958" s="1"/>
      <c r="O3958"/>
      <c r="P3958"/>
      <c r="Q3958" s="44"/>
      <c r="R3958" s="1"/>
      <c r="S3958"/>
      <c r="T3958"/>
    </row>
    <row r="3959" spans="1:20" ht="14.4" x14ac:dyDescent="0.3">
      <c r="A3959"/>
      <c r="B3959" s="1"/>
      <c r="C3959"/>
      <c r="D3959"/>
      <c r="E3959"/>
      <c r="F3959"/>
      <c r="G3959" s="45"/>
      <c r="H3959" s="196"/>
      <c r="I3959" s="196"/>
      <c r="J3959" s="196"/>
      <c r="K3959" s="196"/>
      <c r="L3959"/>
      <c r="M3959" s="44"/>
      <c r="N3959" s="1"/>
      <c r="O3959"/>
      <c r="P3959"/>
      <c r="Q3959" s="44"/>
      <c r="R3959" s="1"/>
      <c r="S3959"/>
      <c r="T3959"/>
    </row>
    <row r="3960" spans="1:20" ht="14.4" x14ac:dyDescent="0.3">
      <c r="A3960"/>
      <c r="B3960" s="1"/>
      <c r="C3960"/>
      <c r="D3960"/>
      <c r="E3960"/>
      <c r="F3960"/>
      <c r="G3960" s="45"/>
      <c r="H3960" s="196"/>
      <c r="I3960" s="196"/>
      <c r="J3960" s="196"/>
      <c r="K3960" s="196"/>
      <c r="L3960"/>
      <c r="M3960" s="44"/>
      <c r="N3960" s="1"/>
      <c r="O3960"/>
      <c r="P3960"/>
      <c r="Q3960" s="44"/>
      <c r="R3960" s="1"/>
      <c r="S3960"/>
      <c r="T3960"/>
    </row>
    <row r="3961" spans="1:20" ht="14.4" x14ac:dyDescent="0.3">
      <c r="A3961"/>
      <c r="B3961" s="1"/>
      <c r="C3961"/>
      <c r="D3961"/>
      <c r="E3961"/>
      <c r="F3961"/>
      <c r="G3961" s="45"/>
      <c r="H3961" s="196"/>
      <c r="I3961" s="196"/>
      <c r="J3961" s="196"/>
      <c r="K3961" s="196"/>
      <c r="L3961"/>
      <c r="M3961" s="44"/>
      <c r="N3961" s="1"/>
      <c r="O3961"/>
      <c r="P3961"/>
      <c r="Q3961" s="44"/>
      <c r="R3961" s="1"/>
      <c r="S3961"/>
      <c r="T3961"/>
    </row>
    <row r="3962" spans="1:20" ht="14.4" x14ac:dyDescent="0.3">
      <c r="A3962"/>
      <c r="B3962" s="1"/>
      <c r="C3962"/>
      <c r="D3962"/>
      <c r="E3962"/>
      <c r="F3962"/>
      <c r="G3962" s="45"/>
      <c r="H3962" s="196"/>
      <c r="I3962" s="196"/>
      <c r="J3962" s="196"/>
      <c r="K3962" s="196"/>
      <c r="L3962"/>
      <c r="M3962" s="44"/>
      <c r="N3962" s="1"/>
      <c r="O3962"/>
      <c r="P3962"/>
      <c r="Q3962" s="44"/>
      <c r="R3962" s="1"/>
      <c r="S3962"/>
      <c r="T3962"/>
    </row>
    <row r="3963" spans="1:20" ht="14.4" x14ac:dyDescent="0.3">
      <c r="A3963"/>
      <c r="B3963" s="1"/>
      <c r="C3963"/>
      <c r="D3963"/>
      <c r="E3963"/>
      <c r="F3963"/>
      <c r="G3963" s="45"/>
      <c r="H3963" s="196"/>
      <c r="I3963" s="196"/>
      <c r="J3963" s="196"/>
      <c r="K3963" s="196"/>
      <c r="L3963"/>
      <c r="M3963" s="44"/>
      <c r="N3963" s="1"/>
      <c r="O3963"/>
      <c r="P3963"/>
      <c r="Q3963" s="44"/>
      <c r="R3963" s="1"/>
      <c r="S3963"/>
      <c r="T3963"/>
    </row>
    <row r="3964" spans="1:20" ht="14.4" x14ac:dyDescent="0.3">
      <c r="A3964"/>
      <c r="B3964" s="1"/>
      <c r="C3964"/>
      <c r="D3964"/>
      <c r="E3964"/>
      <c r="F3964"/>
      <c r="G3964" s="45"/>
      <c r="H3964" s="196"/>
      <c r="I3964" s="196"/>
      <c r="J3964" s="196"/>
      <c r="K3964" s="196"/>
      <c r="L3964"/>
      <c r="M3964" s="44"/>
      <c r="N3964" s="1"/>
      <c r="O3964"/>
      <c r="P3964"/>
      <c r="Q3964" s="44"/>
      <c r="R3964" s="1"/>
      <c r="S3964"/>
      <c r="T3964"/>
    </row>
    <row r="3965" spans="1:20" ht="14.4" x14ac:dyDescent="0.3">
      <c r="A3965"/>
      <c r="B3965" s="1"/>
      <c r="C3965"/>
      <c r="D3965"/>
      <c r="E3965"/>
      <c r="F3965"/>
      <c r="G3965" s="45"/>
      <c r="H3965" s="196"/>
      <c r="I3965" s="196"/>
      <c r="J3965" s="196"/>
      <c r="K3965" s="196"/>
      <c r="L3965"/>
      <c r="M3965" s="44"/>
      <c r="N3965" s="1"/>
      <c r="O3965"/>
      <c r="P3965"/>
      <c r="Q3965" s="44"/>
      <c r="R3965" s="1"/>
      <c r="S3965"/>
      <c r="T3965"/>
    </row>
    <row r="3966" spans="1:20" ht="14.4" x14ac:dyDescent="0.3">
      <c r="A3966"/>
      <c r="B3966" s="1"/>
      <c r="C3966"/>
      <c r="D3966"/>
      <c r="E3966"/>
      <c r="F3966"/>
      <c r="G3966" s="45"/>
      <c r="H3966" s="196"/>
      <c r="I3966" s="196"/>
      <c r="J3966" s="196"/>
      <c r="K3966" s="196"/>
      <c r="L3966"/>
      <c r="M3966" s="44"/>
      <c r="N3966" s="1"/>
      <c r="O3966"/>
      <c r="P3966"/>
      <c r="Q3966" s="44"/>
      <c r="R3966" s="1"/>
      <c r="S3966"/>
      <c r="T3966"/>
    </row>
    <row r="3967" spans="1:20" ht="14.4" x14ac:dyDescent="0.3">
      <c r="A3967"/>
      <c r="B3967" s="1"/>
      <c r="C3967"/>
      <c r="D3967"/>
      <c r="E3967"/>
      <c r="F3967"/>
      <c r="G3967" s="45"/>
      <c r="H3967" s="196"/>
      <c r="I3967" s="196"/>
      <c r="J3967" s="196"/>
      <c r="K3967" s="196"/>
      <c r="L3967"/>
      <c r="M3967" s="44"/>
      <c r="N3967" s="1"/>
      <c r="O3967"/>
      <c r="P3967"/>
      <c r="Q3967" s="44"/>
      <c r="R3967" s="1"/>
      <c r="S3967"/>
      <c r="T3967"/>
    </row>
    <row r="3968" spans="1:20" ht="14.4" x14ac:dyDescent="0.3">
      <c r="A3968"/>
      <c r="B3968" s="1"/>
      <c r="C3968"/>
      <c r="D3968"/>
      <c r="E3968"/>
      <c r="F3968"/>
      <c r="G3968" s="45"/>
      <c r="H3968" s="196"/>
      <c r="I3968" s="196"/>
      <c r="J3968" s="196"/>
      <c r="K3968" s="196"/>
      <c r="L3968"/>
      <c r="M3968" s="44"/>
      <c r="N3968" s="1"/>
      <c r="O3968"/>
      <c r="P3968"/>
      <c r="Q3968" s="44"/>
      <c r="R3968" s="1"/>
      <c r="S3968"/>
      <c r="T3968"/>
    </row>
    <row r="3969" spans="1:20" ht="14.4" x14ac:dyDescent="0.3">
      <c r="A3969"/>
      <c r="B3969" s="1"/>
      <c r="C3969"/>
      <c r="D3969"/>
      <c r="E3969"/>
      <c r="F3969"/>
      <c r="G3969" s="45"/>
      <c r="H3969" s="196"/>
      <c r="I3969" s="196"/>
      <c r="J3969" s="196"/>
      <c r="K3969" s="196"/>
      <c r="L3969"/>
      <c r="M3969" s="44"/>
      <c r="N3969" s="1"/>
      <c r="O3969"/>
      <c r="P3969"/>
      <c r="Q3969" s="44"/>
      <c r="R3969" s="1"/>
      <c r="S3969"/>
      <c r="T3969"/>
    </row>
    <row r="3970" spans="1:20" ht="14.4" x14ac:dyDescent="0.3">
      <c r="A3970"/>
      <c r="B3970" s="1"/>
      <c r="C3970"/>
      <c r="D3970"/>
      <c r="E3970"/>
      <c r="F3970"/>
      <c r="G3970" s="45"/>
      <c r="H3970" s="196"/>
      <c r="I3970" s="196"/>
      <c r="J3970" s="196"/>
      <c r="K3970" s="196"/>
      <c r="L3970"/>
      <c r="M3970" s="44"/>
      <c r="N3970" s="1"/>
      <c r="O3970"/>
      <c r="P3970"/>
      <c r="Q3970" s="44"/>
      <c r="R3970" s="1"/>
      <c r="S3970"/>
      <c r="T3970"/>
    </row>
    <row r="3971" spans="1:20" ht="14.4" x14ac:dyDescent="0.3">
      <c r="A3971"/>
      <c r="B3971" s="1"/>
      <c r="C3971"/>
      <c r="D3971"/>
      <c r="E3971"/>
      <c r="F3971"/>
      <c r="G3971" s="45"/>
      <c r="H3971" s="196"/>
      <c r="I3971" s="196"/>
      <c r="J3971" s="196"/>
      <c r="K3971" s="196"/>
      <c r="L3971"/>
      <c r="M3971" s="44"/>
      <c r="N3971" s="1"/>
      <c r="O3971"/>
      <c r="P3971"/>
      <c r="Q3971" s="44"/>
      <c r="R3971" s="1"/>
      <c r="S3971"/>
      <c r="T3971"/>
    </row>
    <row r="3972" spans="1:20" ht="14.4" x14ac:dyDescent="0.3">
      <c r="A3972"/>
      <c r="B3972" s="1"/>
      <c r="C3972"/>
      <c r="D3972"/>
      <c r="E3972"/>
      <c r="F3972"/>
      <c r="G3972" s="45"/>
      <c r="H3972" s="196"/>
      <c r="I3972" s="196"/>
      <c r="J3972" s="196"/>
      <c r="K3972" s="196"/>
      <c r="L3972"/>
      <c r="M3972" s="44"/>
      <c r="N3972" s="1"/>
      <c r="O3972"/>
      <c r="P3972"/>
      <c r="Q3972" s="44"/>
      <c r="R3972" s="1"/>
      <c r="S3972"/>
      <c r="T3972"/>
    </row>
    <row r="3973" spans="1:20" ht="14.4" x14ac:dyDescent="0.3">
      <c r="A3973"/>
      <c r="B3973" s="1"/>
      <c r="C3973"/>
      <c r="D3973"/>
      <c r="E3973"/>
      <c r="F3973"/>
      <c r="G3973" s="45"/>
      <c r="H3973" s="196"/>
      <c r="I3973" s="196"/>
      <c r="J3973" s="196"/>
      <c r="K3973" s="196"/>
      <c r="L3973"/>
      <c r="M3973" s="44"/>
      <c r="N3973" s="1"/>
      <c r="O3973"/>
      <c r="P3973"/>
      <c r="Q3973" s="44"/>
      <c r="R3973" s="1"/>
      <c r="S3973"/>
      <c r="T3973"/>
    </row>
    <row r="3974" spans="1:20" ht="14.4" x14ac:dyDescent="0.3">
      <c r="A3974"/>
      <c r="B3974" s="1"/>
      <c r="C3974"/>
      <c r="D3974"/>
      <c r="E3974"/>
      <c r="F3974"/>
      <c r="G3974" s="45"/>
      <c r="H3974" s="196"/>
      <c r="I3974" s="196"/>
      <c r="J3974" s="196"/>
      <c r="K3974" s="196"/>
      <c r="L3974"/>
      <c r="M3974" s="44"/>
      <c r="N3974" s="1"/>
      <c r="O3974"/>
      <c r="P3974"/>
      <c r="Q3974" s="44"/>
      <c r="R3974" s="1"/>
      <c r="S3974"/>
      <c r="T3974"/>
    </row>
    <row r="3975" spans="1:20" ht="14.4" x14ac:dyDescent="0.3">
      <c r="A3975"/>
      <c r="B3975" s="1"/>
      <c r="C3975"/>
      <c r="D3975"/>
      <c r="E3975"/>
      <c r="F3975"/>
      <c r="G3975" s="45"/>
      <c r="H3975" s="196"/>
      <c r="I3975" s="196"/>
      <c r="J3975" s="196"/>
      <c r="K3975" s="196"/>
      <c r="L3975"/>
      <c r="M3975" s="44"/>
      <c r="N3975" s="1"/>
      <c r="O3975"/>
      <c r="P3975"/>
      <c r="Q3975" s="44"/>
      <c r="R3975" s="1"/>
      <c r="S3975"/>
      <c r="T3975"/>
    </row>
    <row r="3976" spans="1:20" ht="14.4" x14ac:dyDescent="0.3">
      <c r="A3976"/>
      <c r="B3976" s="1"/>
      <c r="C3976"/>
      <c r="D3976"/>
      <c r="E3976"/>
      <c r="F3976"/>
      <c r="G3976" s="45"/>
      <c r="H3976" s="196"/>
      <c r="I3976" s="196"/>
      <c r="J3976" s="196"/>
      <c r="K3976" s="196"/>
      <c r="L3976"/>
      <c r="M3976" s="44"/>
      <c r="N3976" s="1"/>
      <c r="O3976"/>
      <c r="P3976"/>
      <c r="Q3976" s="44"/>
      <c r="R3976" s="1"/>
      <c r="S3976"/>
      <c r="T3976"/>
    </row>
    <row r="3977" spans="1:20" ht="14.4" x14ac:dyDescent="0.3">
      <c r="A3977"/>
      <c r="B3977" s="1"/>
      <c r="C3977"/>
      <c r="D3977"/>
      <c r="E3977"/>
      <c r="F3977"/>
      <c r="G3977" s="45"/>
      <c r="H3977" s="196"/>
      <c r="I3977" s="196"/>
      <c r="J3977" s="196"/>
      <c r="K3977" s="196"/>
      <c r="L3977"/>
      <c r="M3977" s="44"/>
      <c r="N3977" s="1"/>
      <c r="O3977"/>
      <c r="P3977"/>
      <c r="Q3977" s="44"/>
      <c r="R3977" s="1"/>
      <c r="S3977"/>
      <c r="T3977"/>
    </row>
    <row r="3978" spans="1:20" ht="14.4" x14ac:dyDescent="0.3">
      <c r="A3978"/>
      <c r="B3978" s="1"/>
      <c r="C3978"/>
      <c r="D3978"/>
      <c r="E3978"/>
      <c r="F3978"/>
      <c r="G3978" s="45"/>
      <c r="H3978" s="196"/>
      <c r="I3978" s="196"/>
      <c r="J3978" s="196"/>
      <c r="K3978" s="196"/>
      <c r="L3978"/>
      <c r="M3978" s="44"/>
      <c r="N3978" s="1"/>
      <c r="O3978"/>
      <c r="P3978"/>
      <c r="Q3978" s="44"/>
      <c r="R3978" s="1"/>
      <c r="S3978"/>
      <c r="T3978"/>
    </row>
    <row r="3979" spans="1:20" ht="14.4" x14ac:dyDescent="0.3">
      <c r="A3979"/>
      <c r="B3979" s="1"/>
      <c r="C3979"/>
      <c r="D3979"/>
      <c r="E3979"/>
      <c r="F3979"/>
      <c r="G3979" s="45"/>
      <c r="H3979" s="196"/>
      <c r="I3979" s="196"/>
      <c r="J3979" s="196"/>
      <c r="K3979" s="196"/>
      <c r="L3979"/>
      <c r="M3979" s="44"/>
      <c r="N3979" s="1"/>
      <c r="O3979"/>
      <c r="P3979"/>
      <c r="Q3979" s="44"/>
      <c r="R3979" s="1"/>
      <c r="S3979"/>
      <c r="T3979"/>
    </row>
    <row r="3980" spans="1:20" ht="14.4" x14ac:dyDescent="0.3">
      <c r="A3980"/>
      <c r="B3980" s="1"/>
      <c r="C3980"/>
      <c r="D3980"/>
      <c r="E3980"/>
      <c r="F3980"/>
      <c r="G3980" s="45"/>
      <c r="H3980" s="196"/>
      <c r="I3980" s="196"/>
      <c r="J3980" s="196"/>
      <c r="K3980" s="196"/>
      <c r="L3980"/>
      <c r="M3980" s="44"/>
      <c r="N3980" s="1"/>
      <c r="O3980"/>
      <c r="P3980"/>
      <c r="Q3980" s="44"/>
      <c r="R3980" s="1"/>
      <c r="S3980"/>
      <c r="T3980"/>
    </row>
    <row r="3981" spans="1:20" ht="14.4" x14ac:dyDescent="0.3">
      <c r="A3981"/>
      <c r="B3981" s="1"/>
      <c r="C3981"/>
      <c r="D3981"/>
      <c r="E3981"/>
      <c r="F3981"/>
      <c r="G3981" s="45"/>
      <c r="H3981" s="196"/>
      <c r="I3981" s="196"/>
      <c r="J3981" s="196"/>
      <c r="K3981" s="196"/>
      <c r="L3981"/>
      <c r="M3981" s="44"/>
      <c r="N3981" s="1"/>
      <c r="O3981"/>
      <c r="P3981"/>
      <c r="Q3981" s="44"/>
      <c r="R3981" s="1"/>
      <c r="S3981"/>
      <c r="T3981"/>
    </row>
    <row r="3982" spans="1:20" ht="14.4" x14ac:dyDescent="0.3">
      <c r="A3982"/>
      <c r="B3982" s="1"/>
      <c r="C3982"/>
      <c r="D3982"/>
      <c r="E3982"/>
      <c r="F3982"/>
      <c r="G3982" s="45"/>
      <c r="H3982" s="196"/>
      <c r="I3982" s="196"/>
      <c r="J3982" s="196"/>
      <c r="K3982" s="196"/>
      <c r="L3982"/>
      <c r="M3982" s="44"/>
      <c r="N3982" s="1"/>
      <c r="O3982"/>
      <c r="P3982"/>
      <c r="Q3982" s="44"/>
      <c r="R3982" s="1"/>
      <c r="S3982"/>
      <c r="T3982"/>
    </row>
    <row r="3983" spans="1:20" ht="14.4" x14ac:dyDescent="0.3">
      <c r="A3983"/>
      <c r="B3983" s="1"/>
      <c r="C3983"/>
      <c r="D3983"/>
      <c r="E3983"/>
      <c r="F3983"/>
      <c r="G3983" s="45"/>
      <c r="H3983" s="196"/>
      <c r="I3983" s="196"/>
      <c r="J3983" s="196"/>
      <c r="K3983" s="196"/>
      <c r="L3983"/>
      <c r="M3983" s="44"/>
      <c r="N3983" s="1"/>
      <c r="O3983"/>
      <c r="P3983"/>
      <c r="Q3983" s="44"/>
      <c r="R3983" s="1"/>
      <c r="S3983"/>
      <c r="T3983"/>
    </row>
    <row r="3984" spans="1:20" ht="14.4" x14ac:dyDescent="0.3">
      <c r="A3984"/>
      <c r="B3984" s="1"/>
      <c r="C3984"/>
      <c r="D3984"/>
      <c r="E3984"/>
      <c r="F3984"/>
      <c r="G3984" s="45"/>
      <c r="H3984" s="196"/>
      <c r="I3984" s="196"/>
      <c r="J3984" s="196"/>
      <c r="K3984" s="196"/>
      <c r="L3984"/>
      <c r="M3984" s="44"/>
      <c r="N3984" s="1"/>
      <c r="O3984"/>
      <c r="P3984"/>
      <c r="Q3984" s="44"/>
      <c r="R3984" s="1"/>
      <c r="S3984"/>
      <c r="T3984"/>
    </row>
    <row r="3985" spans="1:20" ht="14.4" x14ac:dyDescent="0.3">
      <c r="A3985"/>
      <c r="B3985" s="1"/>
      <c r="C3985"/>
      <c r="D3985"/>
      <c r="E3985"/>
      <c r="F3985"/>
      <c r="G3985" s="45"/>
      <c r="H3985" s="196"/>
      <c r="I3985" s="196"/>
      <c r="J3985" s="196"/>
      <c r="K3985" s="196"/>
      <c r="L3985"/>
      <c r="M3985" s="44"/>
      <c r="N3985" s="1"/>
      <c r="O3985"/>
      <c r="P3985"/>
      <c r="Q3985" s="44"/>
      <c r="R3985" s="1"/>
      <c r="S3985"/>
      <c r="T3985"/>
    </row>
    <row r="3986" spans="1:20" ht="14.4" x14ac:dyDescent="0.3">
      <c r="A3986"/>
      <c r="B3986" s="1"/>
      <c r="C3986"/>
      <c r="D3986"/>
      <c r="E3986"/>
      <c r="F3986"/>
      <c r="G3986" s="45"/>
      <c r="H3986" s="196"/>
      <c r="I3986" s="196"/>
      <c r="J3986" s="196"/>
      <c r="K3986" s="196"/>
      <c r="L3986"/>
      <c r="M3986" s="44"/>
      <c r="N3986" s="1"/>
      <c r="O3986"/>
      <c r="P3986"/>
      <c r="Q3986" s="44"/>
      <c r="R3986" s="1"/>
      <c r="S3986"/>
      <c r="T3986"/>
    </row>
    <row r="3987" spans="1:20" ht="14.4" x14ac:dyDescent="0.3">
      <c r="A3987"/>
      <c r="B3987" s="1"/>
      <c r="C3987"/>
      <c r="D3987"/>
      <c r="E3987"/>
      <c r="F3987"/>
      <c r="G3987" s="45"/>
      <c r="H3987" s="196"/>
      <c r="I3987" s="196"/>
      <c r="J3987" s="196"/>
      <c r="K3987" s="196"/>
      <c r="L3987"/>
      <c r="M3987" s="44"/>
      <c r="N3987" s="1"/>
      <c r="O3987"/>
      <c r="P3987"/>
      <c r="Q3987" s="44"/>
      <c r="R3987" s="1"/>
      <c r="S3987"/>
      <c r="T3987"/>
    </row>
    <row r="3988" spans="1:20" ht="14.4" x14ac:dyDescent="0.3">
      <c r="A3988"/>
      <c r="B3988" s="1"/>
      <c r="C3988"/>
      <c r="D3988"/>
      <c r="E3988"/>
      <c r="F3988"/>
      <c r="G3988" s="45"/>
      <c r="H3988" s="196"/>
      <c r="I3988" s="196"/>
      <c r="J3988" s="196"/>
      <c r="K3988" s="196"/>
      <c r="L3988"/>
      <c r="M3988" s="44"/>
      <c r="N3988" s="1"/>
      <c r="O3988"/>
      <c r="P3988"/>
      <c r="Q3988" s="44"/>
      <c r="R3988" s="1"/>
      <c r="S3988"/>
      <c r="T3988"/>
    </row>
    <row r="3989" spans="1:20" ht="14.4" x14ac:dyDescent="0.3">
      <c r="A3989"/>
      <c r="B3989" s="1"/>
      <c r="C3989"/>
      <c r="D3989"/>
      <c r="E3989"/>
      <c r="F3989"/>
      <c r="G3989" s="45"/>
      <c r="H3989" s="196"/>
      <c r="I3989" s="196"/>
      <c r="J3989" s="196"/>
      <c r="K3989" s="196"/>
      <c r="L3989"/>
      <c r="M3989" s="44"/>
      <c r="N3989" s="1"/>
      <c r="O3989"/>
      <c r="P3989"/>
      <c r="Q3989" s="44"/>
      <c r="R3989" s="1"/>
      <c r="S3989"/>
      <c r="T3989"/>
    </row>
    <row r="3990" spans="1:20" ht="14.4" x14ac:dyDescent="0.3">
      <c r="A3990"/>
      <c r="B3990" s="1"/>
      <c r="C3990"/>
      <c r="D3990"/>
      <c r="E3990"/>
      <c r="F3990"/>
      <c r="G3990" s="45"/>
      <c r="H3990" s="196"/>
      <c r="I3990" s="196"/>
      <c r="J3990" s="196"/>
      <c r="K3990" s="196"/>
      <c r="L3990"/>
      <c r="M3990" s="44"/>
      <c r="N3990" s="1"/>
      <c r="O3990"/>
      <c r="P3990"/>
      <c r="Q3990" s="44"/>
      <c r="R3990" s="1"/>
      <c r="S3990"/>
      <c r="T3990"/>
    </row>
    <row r="3991" spans="1:20" ht="14.4" x14ac:dyDescent="0.3">
      <c r="A3991"/>
      <c r="B3991" s="1"/>
      <c r="C3991"/>
      <c r="D3991"/>
      <c r="E3991"/>
      <c r="F3991"/>
      <c r="G3991" s="45"/>
      <c r="H3991" s="196"/>
      <c r="I3991" s="196"/>
      <c r="J3991" s="196"/>
      <c r="K3991" s="196"/>
      <c r="L3991"/>
      <c r="M3991" s="44"/>
      <c r="N3991" s="1"/>
      <c r="O3991"/>
      <c r="P3991"/>
      <c r="Q3991" s="44"/>
      <c r="R3991" s="1"/>
      <c r="S3991"/>
      <c r="T3991"/>
    </row>
    <row r="3992" spans="1:20" ht="14.4" x14ac:dyDescent="0.3">
      <c r="A3992"/>
      <c r="B3992" s="1"/>
      <c r="C3992"/>
      <c r="D3992"/>
      <c r="E3992"/>
      <c r="F3992"/>
      <c r="G3992" s="45"/>
      <c r="H3992" s="196"/>
      <c r="I3992" s="196"/>
      <c r="J3992" s="196"/>
      <c r="K3992" s="196"/>
      <c r="L3992"/>
      <c r="M3992" s="44"/>
      <c r="N3992" s="1"/>
      <c r="O3992"/>
      <c r="P3992"/>
      <c r="Q3992" s="44"/>
      <c r="R3992" s="1"/>
      <c r="S3992"/>
      <c r="T3992"/>
    </row>
    <row r="3993" spans="1:20" ht="14.4" x14ac:dyDescent="0.3">
      <c r="A3993"/>
      <c r="B3993" s="1"/>
      <c r="C3993"/>
      <c r="D3993"/>
      <c r="E3993"/>
      <c r="F3993"/>
      <c r="G3993" s="45"/>
      <c r="H3993" s="196"/>
      <c r="I3993" s="196"/>
      <c r="J3993" s="196"/>
      <c r="K3993" s="196"/>
      <c r="L3993"/>
      <c r="M3993" s="44"/>
      <c r="N3993" s="1"/>
      <c r="O3993"/>
      <c r="P3993"/>
      <c r="Q3993" s="44"/>
      <c r="R3993" s="1"/>
      <c r="S3993"/>
      <c r="T3993"/>
    </row>
    <row r="3994" spans="1:20" ht="14.4" x14ac:dyDescent="0.3">
      <c r="A3994"/>
      <c r="B3994" s="1"/>
      <c r="C3994"/>
      <c r="D3994"/>
      <c r="E3994"/>
      <c r="F3994"/>
      <c r="G3994" s="45"/>
      <c r="H3994" s="196"/>
      <c r="I3994" s="196"/>
      <c r="J3994" s="196"/>
      <c r="K3994" s="196"/>
      <c r="L3994"/>
      <c r="M3994" s="44"/>
      <c r="N3994" s="1"/>
      <c r="O3994"/>
      <c r="P3994"/>
      <c r="Q3994" s="44"/>
      <c r="R3994" s="1"/>
      <c r="S3994"/>
      <c r="T3994"/>
    </row>
    <row r="3995" spans="1:20" ht="14.4" x14ac:dyDescent="0.3">
      <c r="A3995"/>
      <c r="B3995" s="1"/>
      <c r="C3995"/>
      <c r="D3995"/>
      <c r="E3995"/>
      <c r="F3995"/>
      <c r="G3995" s="45"/>
      <c r="H3995" s="196"/>
      <c r="I3995" s="196"/>
      <c r="J3995" s="196"/>
      <c r="K3995" s="196"/>
      <c r="L3995"/>
      <c r="M3995" s="44"/>
      <c r="N3995" s="1"/>
      <c r="O3995"/>
      <c r="P3995"/>
      <c r="Q3995" s="44"/>
      <c r="R3995" s="1"/>
      <c r="S3995"/>
      <c r="T3995"/>
    </row>
    <row r="3996" spans="1:20" ht="14.4" x14ac:dyDescent="0.3">
      <c r="A3996"/>
      <c r="B3996" s="1"/>
      <c r="C3996"/>
      <c r="D3996"/>
      <c r="E3996"/>
      <c r="F3996"/>
      <c r="G3996" s="45"/>
      <c r="H3996" s="196"/>
      <c r="I3996" s="196"/>
      <c r="J3996" s="196"/>
      <c r="K3996" s="196"/>
      <c r="L3996"/>
      <c r="M3996" s="44"/>
      <c r="N3996" s="1"/>
      <c r="O3996"/>
      <c r="P3996"/>
      <c r="Q3996" s="44"/>
      <c r="R3996" s="1"/>
      <c r="S3996"/>
      <c r="T3996"/>
    </row>
    <row r="3997" spans="1:20" ht="14.4" x14ac:dyDescent="0.3">
      <c r="A3997"/>
      <c r="B3997" s="1"/>
      <c r="C3997"/>
      <c r="D3997"/>
      <c r="E3997"/>
      <c r="F3997"/>
      <c r="G3997" s="45"/>
      <c r="H3997" s="196"/>
      <c r="I3997" s="196"/>
      <c r="J3997" s="196"/>
      <c r="K3997" s="196"/>
      <c r="L3997"/>
      <c r="M3997" s="44"/>
      <c r="N3997" s="1"/>
      <c r="O3997"/>
      <c r="P3997"/>
      <c r="Q3997" s="44"/>
      <c r="R3997" s="1"/>
      <c r="S3997"/>
      <c r="T3997"/>
    </row>
    <row r="3998" spans="1:20" ht="14.4" x14ac:dyDescent="0.3">
      <c r="A3998"/>
      <c r="B3998" s="1"/>
      <c r="C3998"/>
      <c r="D3998"/>
      <c r="E3998"/>
      <c r="F3998"/>
      <c r="G3998" s="45"/>
      <c r="H3998" s="196"/>
      <c r="I3998" s="196"/>
      <c r="J3998" s="196"/>
      <c r="K3998" s="196"/>
      <c r="L3998"/>
      <c r="M3998" s="44"/>
      <c r="N3998" s="1"/>
      <c r="O3998"/>
      <c r="P3998"/>
      <c r="Q3998" s="44"/>
      <c r="R3998" s="1"/>
      <c r="S3998"/>
      <c r="T3998"/>
    </row>
    <row r="3999" spans="1:20" ht="14.4" x14ac:dyDescent="0.3">
      <c r="A3999"/>
      <c r="B3999" s="1"/>
      <c r="C3999"/>
      <c r="D3999"/>
      <c r="E3999"/>
      <c r="F3999"/>
      <c r="G3999" s="45"/>
      <c r="H3999" s="196"/>
      <c r="I3999" s="196"/>
      <c r="J3999" s="196"/>
      <c r="K3999" s="196"/>
      <c r="L3999"/>
      <c r="M3999" s="44"/>
      <c r="N3999" s="1"/>
      <c r="O3999"/>
      <c r="P3999"/>
      <c r="Q3999" s="44"/>
      <c r="R3999" s="1"/>
      <c r="S3999"/>
      <c r="T3999"/>
    </row>
    <row r="4000" spans="1:20" ht="14.4" x14ac:dyDescent="0.3">
      <c r="A4000"/>
      <c r="B4000" s="1"/>
      <c r="C4000"/>
      <c r="D4000"/>
      <c r="E4000"/>
      <c r="F4000"/>
      <c r="G4000" s="45"/>
      <c r="H4000" s="196"/>
      <c r="I4000" s="196"/>
      <c r="J4000" s="196"/>
      <c r="K4000" s="196"/>
      <c r="L4000"/>
      <c r="M4000" s="44"/>
      <c r="N4000" s="1"/>
      <c r="O4000"/>
      <c r="P4000"/>
      <c r="Q4000" s="44"/>
      <c r="R4000" s="1"/>
      <c r="S4000"/>
      <c r="T4000"/>
    </row>
    <row r="4001" spans="1:20" ht="14.4" x14ac:dyDescent="0.3">
      <c r="A4001"/>
      <c r="B4001" s="1"/>
      <c r="C4001"/>
      <c r="D4001"/>
      <c r="E4001"/>
      <c r="F4001"/>
      <c r="G4001" s="45"/>
      <c r="H4001" s="196"/>
      <c r="I4001" s="196"/>
      <c r="J4001" s="196"/>
      <c r="K4001" s="196"/>
      <c r="L4001"/>
      <c r="M4001" s="44"/>
      <c r="N4001" s="1"/>
      <c r="O4001"/>
      <c r="P4001"/>
      <c r="Q4001" s="44"/>
      <c r="R4001" s="1"/>
      <c r="S4001"/>
      <c r="T4001"/>
    </row>
    <row r="4002" spans="1:20" ht="14.4" x14ac:dyDescent="0.3">
      <c r="A4002"/>
      <c r="B4002" s="1"/>
      <c r="C4002"/>
      <c r="D4002"/>
      <c r="E4002"/>
      <c r="F4002"/>
      <c r="G4002" s="45"/>
      <c r="H4002" s="196"/>
      <c r="I4002" s="196"/>
      <c r="J4002" s="196"/>
      <c r="K4002" s="196"/>
      <c r="L4002"/>
      <c r="M4002" s="44"/>
      <c r="N4002" s="1"/>
      <c r="O4002"/>
      <c r="P4002"/>
      <c r="Q4002" s="44"/>
      <c r="R4002" s="1"/>
      <c r="S4002"/>
      <c r="T4002"/>
    </row>
    <row r="4003" spans="1:20" ht="14.4" x14ac:dyDescent="0.3">
      <c r="A4003"/>
      <c r="B4003" s="1"/>
      <c r="C4003"/>
      <c r="D4003"/>
      <c r="E4003"/>
      <c r="F4003"/>
      <c r="G4003" s="45"/>
      <c r="H4003" s="196"/>
      <c r="I4003" s="196"/>
      <c r="J4003" s="196"/>
      <c r="K4003" s="196"/>
      <c r="L4003"/>
      <c r="M4003" s="44"/>
      <c r="N4003" s="1"/>
      <c r="O4003"/>
      <c r="P4003"/>
      <c r="Q4003" s="44"/>
      <c r="R4003" s="1"/>
      <c r="S4003"/>
      <c r="T4003"/>
    </row>
    <row r="4004" spans="1:20" ht="14.4" x14ac:dyDescent="0.3">
      <c r="A4004"/>
      <c r="B4004" s="1"/>
      <c r="C4004"/>
      <c r="D4004"/>
      <c r="E4004"/>
      <c r="F4004"/>
      <c r="G4004" s="45"/>
      <c r="H4004" s="196"/>
      <c r="I4004" s="196"/>
      <c r="J4004" s="196"/>
      <c r="K4004" s="196"/>
      <c r="L4004"/>
      <c r="M4004" s="44"/>
      <c r="N4004" s="1"/>
      <c r="O4004"/>
      <c r="P4004"/>
      <c r="Q4004" s="44"/>
      <c r="R4004" s="1"/>
      <c r="S4004"/>
      <c r="T4004"/>
    </row>
    <row r="4005" spans="1:20" ht="14.4" x14ac:dyDescent="0.3">
      <c r="A4005"/>
      <c r="B4005" s="1"/>
      <c r="C4005"/>
      <c r="D4005"/>
      <c r="E4005"/>
      <c r="F4005"/>
      <c r="G4005" s="45"/>
      <c r="H4005" s="196"/>
      <c r="I4005" s="196"/>
      <c r="J4005" s="196"/>
      <c r="K4005" s="196"/>
      <c r="L4005"/>
      <c r="M4005" s="44"/>
      <c r="N4005" s="1"/>
      <c r="O4005"/>
      <c r="P4005"/>
      <c r="Q4005" s="44"/>
      <c r="R4005" s="1"/>
      <c r="S4005"/>
      <c r="T4005"/>
    </row>
    <row r="4006" spans="1:20" ht="14.4" x14ac:dyDescent="0.3">
      <c r="A4006"/>
      <c r="B4006" s="1"/>
      <c r="C4006"/>
      <c r="D4006"/>
      <c r="E4006"/>
      <c r="F4006"/>
      <c r="G4006" s="45"/>
      <c r="H4006" s="196"/>
      <c r="I4006" s="196"/>
      <c r="J4006" s="196"/>
      <c r="K4006" s="196"/>
      <c r="L4006"/>
      <c r="M4006" s="44"/>
      <c r="N4006" s="1"/>
      <c r="O4006"/>
      <c r="P4006"/>
      <c r="Q4006" s="44"/>
      <c r="R4006" s="1"/>
      <c r="S4006"/>
      <c r="T4006"/>
    </row>
    <row r="4007" spans="1:20" ht="14.4" x14ac:dyDescent="0.3">
      <c r="A4007"/>
      <c r="B4007" s="1"/>
      <c r="C4007"/>
      <c r="D4007"/>
      <c r="E4007"/>
      <c r="F4007"/>
      <c r="G4007" s="45"/>
      <c r="H4007" s="196"/>
      <c r="I4007" s="196"/>
      <c r="J4007" s="196"/>
      <c r="K4007" s="196"/>
      <c r="L4007"/>
      <c r="M4007" s="44"/>
      <c r="N4007" s="1"/>
      <c r="O4007"/>
      <c r="P4007"/>
      <c r="Q4007" s="44"/>
      <c r="R4007" s="1"/>
      <c r="S4007"/>
      <c r="T4007"/>
    </row>
    <row r="4008" spans="1:20" ht="14.4" x14ac:dyDescent="0.3">
      <c r="A4008"/>
      <c r="B4008" s="1"/>
      <c r="C4008"/>
      <c r="D4008"/>
      <c r="E4008"/>
      <c r="F4008"/>
      <c r="G4008" s="45"/>
      <c r="H4008" s="196"/>
      <c r="I4008" s="196"/>
      <c r="J4008" s="196"/>
      <c r="K4008" s="196"/>
      <c r="L4008"/>
      <c r="M4008" s="44"/>
      <c r="N4008" s="1"/>
      <c r="O4008"/>
      <c r="P4008"/>
      <c r="Q4008" s="44"/>
      <c r="R4008" s="1"/>
      <c r="S4008"/>
      <c r="T4008"/>
    </row>
    <row r="4009" spans="1:20" ht="14.4" x14ac:dyDescent="0.3">
      <c r="A4009"/>
      <c r="B4009" s="1"/>
      <c r="C4009"/>
      <c r="D4009"/>
      <c r="E4009"/>
      <c r="F4009"/>
      <c r="G4009" s="45"/>
      <c r="H4009" s="196"/>
      <c r="I4009" s="196"/>
      <c r="J4009" s="196"/>
      <c r="K4009" s="196"/>
      <c r="L4009"/>
      <c r="M4009" s="44"/>
      <c r="N4009" s="1"/>
      <c r="O4009"/>
      <c r="P4009"/>
      <c r="Q4009" s="44"/>
      <c r="R4009" s="1"/>
      <c r="S4009"/>
      <c r="T4009"/>
    </row>
    <row r="4010" spans="1:20" ht="14.4" x14ac:dyDescent="0.3">
      <c r="A4010"/>
      <c r="B4010" s="1"/>
      <c r="C4010"/>
      <c r="D4010"/>
      <c r="E4010"/>
      <c r="F4010"/>
      <c r="G4010" s="45"/>
      <c r="H4010" s="196"/>
      <c r="I4010" s="196"/>
      <c r="J4010" s="196"/>
      <c r="K4010" s="196"/>
      <c r="L4010"/>
      <c r="M4010" s="44"/>
      <c r="N4010" s="1"/>
      <c r="O4010"/>
      <c r="P4010"/>
      <c r="Q4010" s="44"/>
      <c r="R4010" s="1"/>
      <c r="S4010"/>
      <c r="T4010"/>
    </row>
    <row r="4011" spans="1:20" ht="14.4" x14ac:dyDescent="0.3">
      <c r="A4011"/>
      <c r="B4011" s="1"/>
      <c r="C4011"/>
      <c r="D4011"/>
      <c r="E4011"/>
      <c r="F4011"/>
      <c r="G4011" s="45"/>
      <c r="H4011" s="196"/>
      <c r="I4011" s="196"/>
      <c r="J4011" s="196"/>
      <c r="K4011" s="196"/>
      <c r="L4011"/>
      <c r="M4011" s="44"/>
      <c r="N4011" s="1"/>
      <c r="O4011"/>
      <c r="P4011"/>
      <c r="Q4011" s="44"/>
      <c r="R4011" s="1"/>
      <c r="S4011"/>
      <c r="T4011"/>
    </row>
    <row r="4012" spans="1:20" ht="14.4" x14ac:dyDescent="0.3">
      <c r="A4012"/>
      <c r="B4012" s="1"/>
      <c r="C4012"/>
      <c r="D4012"/>
      <c r="E4012"/>
      <c r="F4012"/>
      <c r="G4012" s="45"/>
      <c r="H4012" s="196"/>
      <c r="I4012" s="196"/>
      <c r="J4012" s="196"/>
      <c r="K4012" s="196"/>
      <c r="L4012"/>
      <c r="M4012" s="44"/>
      <c r="N4012" s="1"/>
      <c r="O4012"/>
      <c r="P4012"/>
      <c r="Q4012" s="44"/>
      <c r="R4012" s="1"/>
      <c r="S4012"/>
      <c r="T4012"/>
    </row>
    <row r="4013" spans="1:20" ht="14.4" x14ac:dyDescent="0.3">
      <c r="A4013"/>
      <c r="B4013" s="1"/>
      <c r="C4013"/>
      <c r="D4013"/>
      <c r="E4013"/>
      <c r="F4013"/>
      <c r="G4013" s="45"/>
      <c r="H4013" s="196"/>
      <c r="I4013" s="196"/>
      <c r="J4013" s="196"/>
      <c r="K4013" s="196"/>
      <c r="L4013"/>
      <c r="M4013" s="44"/>
      <c r="N4013" s="1"/>
      <c r="O4013"/>
      <c r="P4013"/>
      <c r="Q4013" s="44"/>
      <c r="R4013" s="1"/>
      <c r="S4013"/>
      <c r="T4013"/>
    </row>
    <row r="4014" spans="1:20" ht="14.4" x14ac:dyDescent="0.3">
      <c r="A4014"/>
      <c r="B4014" s="1"/>
      <c r="C4014"/>
      <c r="D4014"/>
      <c r="E4014"/>
      <c r="F4014"/>
      <c r="G4014" s="45"/>
      <c r="H4014" s="196"/>
      <c r="I4014" s="196"/>
      <c r="J4014" s="196"/>
      <c r="K4014" s="196"/>
      <c r="L4014"/>
      <c r="M4014" s="44"/>
      <c r="N4014" s="1"/>
      <c r="O4014"/>
      <c r="P4014"/>
      <c r="Q4014" s="44"/>
      <c r="R4014" s="1"/>
      <c r="S4014"/>
      <c r="T4014"/>
    </row>
    <row r="4015" spans="1:20" ht="14.4" x14ac:dyDescent="0.3">
      <c r="A4015"/>
      <c r="B4015" s="1"/>
      <c r="C4015"/>
      <c r="D4015"/>
      <c r="E4015"/>
      <c r="F4015"/>
      <c r="G4015" s="45"/>
      <c r="H4015" s="196"/>
      <c r="I4015" s="196"/>
      <c r="J4015" s="196"/>
      <c r="K4015" s="196"/>
      <c r="L4015"/>
      <c r="M4015" s="44"/>
      <c r="N4015" s="1"/>
      <c r="O4015"/>
      <c r="P4015"/>
      <c r="Q4015" s="44"/>
      <c r="R4015" s="1"/>
      <c r="S4015"/>
      <c r="T4015"/>
    </row>
    <row r="4016" spans="1:20" ht="14.4" x14ac:dyDescent="0.3">
      <c r="A4016"/>
      <c r="B4016" s="1"/>
      <c r="C4016"/>
      <c r="D4016"/>
      <c r="E4016"/>
      <c r="F4016"/>
      <c r="G4016" s="45"/>
      <c r="H4016" s="196"/>
      <c r="I4016" s="196"/>
      <c r="J4016" s="196"/>
      <c r="K4016" s="196"/>
      <c r="L4016"/>
      <c r="M4016" s="44"/>
      <c r="N4016" s="1"/>
      <c r="O4016"/>
      <c r="P4016"/>
      <c r="Q4016" s="44"/>
      <c r="R4016" s="1"/>
      <c r="S4016"/>
      <c r="T4016"/>
    </row>
    <row r="4017" spans="1:20" ht="14.4" x14ac:dyDescent="0.3">
      <c r="A4017"/>
      <c r="B4017" s="1"/>
      <c r="C4017"/>
      <c r="D4017"/>
      <c r="E4017"/>
      <c r="F4017"/>
      <c r="G4017" s="45"/>
      <c r="H4017" s="196"/>
      <c r="I4017" s="196"/>
      <c r="J4017" s="196"/>
      <c r="K4017" s="196"/>
      <c r="L4017"/>
      <c r="M4017" s="44"/>
      <c r="N4017" s="1"/>
      <c r="O4017"/>
      <c r="P4017"/>
      <c r="Q4017" s="44"/>
      <c r="R4017" s="1"/>
      <c r="S4017"/>
      <c r="T4017"/>
    </row>
    <row r="4018" spans="1:20" ht="14.4" x14ac:dyDescent="0.3">
      <c r="A4018"/>
      <c r="B4018" s="1"/>
      <c r="C4018"/>
      <c r="D4018"/>
      <c r="E4018"/>
      <c r="F4018"/>
      <c r="G4018" s="45"/>
      <c r="H4018" s="196"/>
      <c r="I4018" s="196"/>
      <c r="J4018" s="196"/>
      <c r="K4018" s="196"/>
      <c r="L4018"/>
      <c r="M4018" s="44"/>
      <c r="N4018" s="1"/>
      <c r="O4018"/>
      <c r="P4018"/>
      <c r="Q4018" s="44"/>
      <c r="R4018" s="1"/>
      <c r="S4018"/>
      <c r="T4018"/>
    </row>
    <row r="4019" spans="1:20" ht="14.4" x14ac:dyDescent="0.3">
      <c r="A4019"/>
      <c r="B4019" s="1"/>
      <c r="C4019"/>
      <c r="D4019"/>
      <c r="E4019"/>
      <c r="F4019"/>
      <c r="G4019" s="45"/>
      <c r="H4019" s="196"/>
      <c r="I4019" s="196"/>
      <c r="J4019" s="196"/>
      <c r="K4019" s="196"/>
      <c r="L4019"/>
      <c r="M4019" s="44"/>
      <c r="N4019" s="1"/>
      <c r="O4019"/>
      <c r="P4019"/>
      <c r="Q4019" s="44"/>
      <c r="R4019" s="1"/>
      <c r="S4019"/>
      <c r="T4019"/>
    </row>
    <row r="4020" spans="1:20" ht="14.4" x14ac:dyDescent="0.3">
      <c r="A4020"/>
      <c r="B4020" s="1"/>
      <c r="C4020"/>
      <c r="D4020"/>
      <c r="E4020"/>
      <c r="F4020"/>
      <c r="G4020" s="45"/>
      <c r="H4020" s="196"/>
      <c r="I4020" s="196"/>
      <c r="J4020" s="196"/>
      <c r="K4020" s="196"/>
      <c r="L4020"/>
      <c r="M4020" s="44"/>
      <c r="N4020" s="1"/>
      <c r="O4020"/>
      <c r="P4020"/>
      <c r="Q4020" s="44"/>
      <c r="R4020" s="1"/>
      <c r="S4020"/>
      <c r="T4020"/>
    </row>
    <row r="4021" spans="1:20" ht="14.4" x14ac:dyDescent="0.3">
      <c r="A4021"/>
      <c r="B4021" s="1"/>
      <c r="C4021"/>
      <c r="D4021"/>
      <c r="E4021"/>
      <c r="F4021"/>
      <c r="G4021" s="45"/>
      <c r="H4021" s="196"/>
      <c r="I4021" s="196"/>
      <c r="J4021" s="196"/>
      <c r="K4021" s="196"/>
      <c r="L4021"/>
      <c r="M4021" s="44"/>
      <c r="N4021" s="1"/>
      <c r="O4021"/>
      <c r="P4021"/>
      <c r="Q4021" s="44"/>
      <c r="R4021" s="1"/>
      <c r="S4021"/>
      <c r="T4021"/>
    </row>
    <row r="4022" spans="1:20" ht="14.4" x14ac:dyDescent="0.3">
      <c r="A4022"/>
      <c r="B4022" s="1"/>
      <c r="C4022"/>
      <c r="D4022"/>
      <c r="E4022"/>
      <c r="F4022"/>
      <c r="G4022" s="45"/>
      <c r="H4022" s="196"/>
      <c r="I4022" s="196"/>
      <c r="J4022" s="196"/>
      <c r="K4022" s="196"/>
      <c r="L4022"/>
      <c r="M4022" s="44"/>
      <c r="N4022" s="1"/>
      <c r="O4022"/>
      <c r="P4022"/>
      <c r="Q4022" s="44"/>
      <c r="R4022" s="1"/>
      <c r="S4022"/>
      <c r="T4022"/>
    </row>
    <row r="4023" spans="1:20" ht="14.4" x14ac:dyDescent="0.3">
      <c r="A4023"/>
      <c r="B4023" s="1"/>
      <c r="C4023"/>
      <c r="D4023"/>
      <c r="E4023"/>
      <c r="F4023"/>
      <c r="G4023" s="45"/>
      <c r="H4023" s="196"/>
      <c r="I4023" s="196"/>
      <c r="J4023" s="196"/>
      <c r="K4023" s="196"/>
      <c r="L4023"/>
      <c r="M4023" s="44"/>
      <c r="N4023" s="1"/>
      <c r="O4023"/>
      <c r="P4023"/>
      <c r="Q4023" s="44"/>
      <c r="R4023" s="1"/>
      <c r="S4023"/>
      <c r="T4023"/>
    </row>
    <row r="4024" spans="1:20" ht="14.4" x14ac:dyDescent="0.3">
      <c r="A4024"/>
      <c r="B4024" s="1"/>
      <c r="C4024"/>
      <c r="D4024"/>
      <c r="E4024"/>
      <c r="F4024"/>
      <c r="G4024" s="45"/>
      <c r="H4024" s="196"/>
      <c r="I4024" s="196"/>
      <c r="J4024" s="196"/>
      <c r="K4024" s="196"/>
      <c r="L4024"/>
      <c r="M4024" s="44"/>
      <c r="N4024" s="1"/>
      <c r="O4024"/>
      <c r="P4024"/>
      <c r="Q4024" s="44"/>
      <c r="R4024" s="1"/>
      <c r="S4024"/>
      <c r="T4024"/>
    </row>
    <row r="4025" spans="1:20" ht="14.4" x14ac:dyDescent="0.3">
      <c r="A4025"/>
      <c r="B4025" s="1"/>
      <c r="C4025"/>
      <c r="D4025"/>
      <c r="E4025"/>
      <c r="F4025"/>
      <c r="G4025" s="45"/>
      <c r="H4025" s="196"/>
      <c r="I4025" s="196"/>
      <c r="J4025" s="196"/>
      <c r="K4025" s="196"/>
      <c r="L4025"/>
      <c r="M4025" s="44"/>
      <c r="N4025" s="1"/>
      <c r="O4025"/>
      <c r="P4025"/>
      <c r="Q4025" s="44"/>
      <c r="R4025" s="1"/>
      <c r="S4025"/>
      <c r="T4025"/>
    </row>
    <row r="4026" spans="1:20" ht="14.4" x14ac:dyDescent="0.3">
      <c r="A4026"/>
      <c r="B4026" s="1"/>
      <c r="C4026"/>
      <c r="D4026"/>
      <c r="E4026"/>
      <c r="F4026"/>
      <c r="G4026" s="45"/>
      <c r="H4026" s="196"/>
      <c r="I4026" s="196"/>
      <c r="J4026" s="196"/>
      <c r="K4026" s="196"/>
      <c r="L4026"/>
      <c r="M4026" s="44"/>
      <c r="N4026" s="1"/>
      <c r="O4026"/>
      <c r="P4026"/>
      <c r="Q4026" s="44"/>
      <c r="R4026" s="1"/>
      <c r="S4026"/>
      <c r="T4026"/>
    </row>
    <row r="4027" spans="1:20" ht="14.4" x14ac:dyDescent="0.3">
      <c r="A4027"/>
      <c r="B4027" s="1"/>
      <c r="C4027"/>
      <c r="D4027"/>
      <c r="E4027"/>
      <c r="F4027"/>
      <c r="G4027" s="45"/>
      <c r="H4027" s="196"/>
      <c r="I4027" s="196"/>
      <c r="J4027" s="196"/>
      <c r="K4027" s="196"/>
      <c r="L4027"/>
      <c r="M4027" s="44"/>
      <c r="N4027" s="1"/>
      <c r="O4027"/>
      <c r="P4027"/>
      <c r="Q4027" s="44"/>
      <c r="R4027" s="1"/>
      <c r="S4027"/>
      <c r="T4027"/>
    </row>
    <row r="4028" spans="1:20" ht="14.4" x14ac:dyDescent="0.3">
      <c r="A4028"/>
      <c r="B4028" s="1"/>
      <c r="C4028"/>
      <c r="D4028"/>
      <c r="E4028"/>
      <c r="F4028"/>
      <c r="G4028" s="45"/>
      <c r="H4028" s="196"/>
      <c r="I4028" s="196"/>
      <c r="J4028" s="196"/>
      <c r="K4028" s="196"/>
      <c r="L4028"/>
      <c r="M4028" s="44"/>
      <c r="N4028" s="1"/>
      <c r="O4028"/>
      <c r="P4028"/>
      <c r="Q4028" s="44"/>
      <c r="R4028" s="1"/>
      <c r="S4028"/>
      <c r="T4028"/>
    </row>
    <row r="4029" spans="1:20" ht="14.4" x14ac:dyDescent="0.3">
      <c r="A4029"/>
      <c r="B4029" s="1"/>
      <c r="C4029"/>
      <c r="D4029"/>
      <c r="E4029"/>
      <c r="F4029"/>
      <c r="G4029" s="45"/>
      <c r="H4029" s="196"/>
      <c r="I4029" s="196"/>
      <c r="J4029" s="196"/>
      <c r="K4029" s="196"/>
      <c r="L4029"/>
      <c r="M4029" s="44"/>
      <c r="N4029" s="1"/>
      <c r="O4029"/>
      <c r="P4029"/>
      <c r="Q4029" s="44"/>
      <c r="R4029" s="1"/>
      <c r="S4029"/>
      <c r="T4029"/>
    </row>
    <row r="4030" spans="1:20" ht="14.4" x14ac:dyDescent="0.3">
      <c r="A4030"/>
      <c r="B4030" s="1"/>
      <c r="C4030"/>
      <c r="D4030"/>
      <c r="E4030"/>
      <c r="F4030"/>
      <c r="G4030" s="45"/>
      <c r="H4030" s="196"/>
      <c r="I4030" s="196"/>
      <c r="J4030" s="196"/>
      <c r="K4030" s="196"/>
      <c r="L4030"/>
      <c r="M4030" s="44"/>
      <c r="N4030" s="1"/>
      <c r="O4030"/>
      <c r="P4030"/>
      <c r="Q4030" s="44"/>
      <c r="R4030" s="1"/>
      <c r="S4030"/>
      <c r="T4030"/>
    </row>
    <row r="4031" spans="1:20" ht="14.4" x14ac:dyDescent="0.3">
      <c r="A4031"/>
      <c r="B4031" s="1"/>
      <c r="C4031"/>
      <c r="D4031"/>
      <c r="E4031"/>
      <c r="F4031"/>
      <c r="G4031" s="45"/>
      <c r="H4031" s="196"/>
      <c r="I4031" s="196"/>
      <c r="J4031" s="196"/>
      <c r="K4031" s="196"/>
      <c r="L4031"/>
      <c r="M4031" s="44"/>
      <c r="N4031" s="1"/>
      <c r="O4031"/>
      <c r="P4031"/>
      <c r="Q4031" s="44"/>
      <c r="R4031" s="1"/>
      <c r="S4031"/>
      <c r="T4031"/>
    </row>
    <row r="4032" spans="1:20" ht="14.4" x14ac:dyDescent="0.3">
      <c r="A4032"/>
      <c r="B4032" s="1"/>
      <c r="C4032"/>
      <c r="D4032"/>
      <c r="E4032"/>
      <c r="F4032"/>
      <c r="G4032" s="45"/>
      <c r="H4032" s="196"/>
      <c r="I4032" s="196"/>
      <c r="J4032" s="196"/>
      <c r="K4032" s="196"/>
      <c r="L4032"/>
      <c r="M4032" s="44"/>
      <c r="N4032" s="1"/>
      <c r="O4032"/>
      <c r="P4032"/>
      <c r="Q4032" s="44"/>
      <c r="R4032" s="1"/>
      <c r="S4032"/>
      <c r="T4032"/>
    </row>
    <row r="4033" spans="1:20" ht="14.4" x14ac:dyDescent="0.3">
      <c r="A4033"/>
      <c r="B4033" s="1"/>
      <c r="C4033"/>
      <c r="D4033"/>
      <c r="E4033"/>
      <c r="F4033"/>
      <c r="G4033" s="45"/>
      <c r="H4033" s="196"/>
      <c r="I4033" s="196"/>
      <c r="J4033" s="196"/>
      <c r="K4033" s="196"/>
      <c r="L4033"/>
      <c r="M4033" s="44"/>
      <c r="N4033" s="1"/>
      <c r="O4033"/>
      <c r="P4033"/>
      <c r="Q4033" s="44"/>
      <c r="R4033" s="1"/>
      <c r="S4033"/>
      <c r="T4033"/>
    </row>
    <row r="4034" spans="1:20" ht="14.4" x14ac:dyDescent="0.3">
      <c r="A4034"/>
      <c r="B4034" s="1"/>
      <c r="C4034"/>
      <c r="D4034"/>
      <c r="E4034"/>
      <c r="F4034"/>
      <c r="G4034" s="45"/>
      <c r="H4034" s="196"/>
      <c r="I4034" s="196"/>
      <c r="J4034" s="196"/>
      <c r="K4034" s="196"/>
      <c r="L4034"/>
      <c r="M4034" s="44"/>
      <c r="N4034" s="1"/>
      <c r="O4034"/>
      <c r="P4034"/>
      <c r="Q4034" s="44"/>
      <c r="R4034" s="1"/>
      <c r="S4034"/>
      <c r="T4034"/>
    </row>
    <row r="4035" spans="1:20" ht="14.4" x14ac:dyDescent="0.3">
      <c r="A4035"/>
      <c r="B4035" s="1"/>
      <c r="C4035"/>
      <c r="D4035"/>
      <c r="E4035"/>
      <c r="F4035"/>
      <c r="G4035" s="45"/>
      <c r="H4035" s="196"/>
      <c r="I4035" s="196"/>
      <c r="J4035" s="196"/>
      <c r="K4035" s="196"/>
      <c r="L4035"/>
      <c r="M4035" s="44"/>
      <c r="N4035" s="1"/>
      <c r="O4035"/>
      <c r="P4035"/>
      <c r="Q4035" s="44"/>
      <c r="R4035" s="1"/>
      <c r="S4035"/>
      <c r="T4035"/>
    </row>
    <row r="4036" spans="1:20" ht="14.4" x14ac:dyDescent="0.3">
      <c r="A4036"/>
      <c r="B4036" s="1"/>
      <c r="C4036"/>
      <c r="D4036"/>
      <c r="E4036"/>
      <c r="F4036"/>
      <c r="G4036" s="45"/>
      <c r="H4036" s="196"/>
      <c r="I4036" s="196"/>
      <c r="J4036" s="196"/>
      <c r="K4036" s="196"/>
      <c r="L4036"/>
      <c r="M4036" s="44"/>
      <c r="N4036" s="1"/>
      <c r="O4036"/>
      <c r="P4036"/>
      <c r="Q4036" s="44"/>
      <c r="R4036" s="1"/>
      <c r="S4036"/>
      <c r="T4036"/>
    </row>
    <row r="4037" spans="1:20" ht="14.4" x14ac:dyDescent="0.3">
      <c r="A4037"/>
      <c r="B4037" s="1"/>
      <c r="C4037"/>
      <c r="D4037"/>
      <c r="E4037"/>
      <c r="F4037"/>
      <c r="G4037" s="45"/>
      <c r="H4037" s="196"/>
      <c r="I4037" s="196"/>
      <c r="J4037" s="196"/>
      <c r="K4037" s="196"/>
      <c r="L4037"/>
      <c r="M4037" s="44"/>
      <c r="N4037" s="1"/>
      <c r="O4037"/>
      <c r="P4037"/>
      <c r="Q4037" s="44"/>
      <c r="R4037" s="1"/>
      <c r="S4037"/>
      <c r="T4037"/>
    </row>
    <row r="4038" spans="1:20" ht="14.4" x14ac:dyDescent="0.3">
      <c r="A4038"/>
      <c r="B4038" s="1"/>
      <c r="C4038"/>
      <c r="D4038"/>
      <c r="E4038"/>
      <c r="F4038"/>
      <c r="G4038" s="45"/>
      <c r="H4038" s="196"/>
      <c r="I4038" s="196"/>
      <c r="J4038" s="196"/>
      <c r="K4038" s="196"/>
      <c r="L4038"/>
      <c r="M4038" s="44"/>
      <c r="N4038" s="1"/>
      <c r="O4038"/>
      <c r="P4038"/>
      <c r="Q4038" s="44"/>
      <c r="R4038" s="1"/>
      <c r="S4038"/>
      <c r="T4038"/>
    </row>
    <row r="4039" spans="1:20" ht="14.4" x14ac:dyDescent="0.3">
      <c r="A4039"/>
      <c r="B4039" s="1"/>
      <c r="C4039"/>
      <c r="D4039"/>
      <c r="E4039"/>
      <c r="F4039"/>
      <c r="G4039" s="45"/>
      <c r="H4039" s="196"/>
      <c r="I4039" s="196"/>
      <c r="J4039" s="196"/>
      <c r="K4039" s="196"/>
      <c r="L4039"/>
      <c r="M4039" s="44"/>
      <c r="N4039" s="1"/>
      <c r="O4039"/>
      <c r="P4039"/>
      <c r="Q4039" s="44"/>
      <c r="R4039" s="1"/>
      <c r="S4039"/>
      <c r="T4039"/>
    </row>
    <row r="4040" spans="1:20" ht="14.4" x14ac:dyDescent="0.3">
      <c r="A4040"/>
      <c r="B4040" s="1"/>
      <c r="C4040"/>
      <c r="D4040"/>
      <c r="E4040"/>
      <c r="F4040"/>
      <c r="G4040" s="45"/>
      <c r="H4040" s="196"/>
      <c r="I4040" s="196"/>
      <c r="J4040" s="196"/>
      <c r="K4040" s="196"/>
      <c r="L4040"/>
      <c r="M4040" s="44"/>
      <c r="N4040" s="1"/>
      <c r="O4040"/>
      <c r="P4040"/>
      <c r="Q4040" s="44"/>
      <c r="R4040" s="1"/>
      <c r="S4040"/>
      <c r="T4040"/>
    </row>
    <row r="4041" spans="1:20" ht="14.4" x14ac:dyDescent="0.3">
      <c r="A4041"/>
      <c r="B4041" s="1"/>
      <c r="C4041"/>
      <c r="D4041"/>
      <c r="E4041"/>
      <c r="F4041"/>
      <c r="G4041" s="45"/>
      <c r="H4041" s="196"/>
      <c r="I4041" s="196"/>
      <c r="J4041" s="196"/>
      <c r="K4041" s="196"/>
      <c r="L4041"/>
      <c r="M4041" s="44"/>
      <c r="N4041" s="1"/>
      <c r="O4041"/>
      <c r="P4041"/>
      <c r="Q4041" s="44"/>
      <c r="R4041" s="1"/>
      <c r="S4041"/>
      <c r="T4041"/>
    </row>
    <row r="4042" spans="1:20" ht="14.4" x14ac:dyDescent="0.3">
      <c r="A4042"/>
      <c r="B4042" s="1"/>
      <c r="C4042"/>
      <c r="D4042"/>
      <c r="E4042"/>
      <c r="F4042"/>
      <c r="G4042" s="45"/>
      <c r="H4042" s="196"/>
      <c r="I4042" s="196"/>
      <c r="J4042" s="196"/>
      <c r="K4042" s="196"/>
      <c r="L4042"/>
      <c r="M4042" s="44"/>
      <c r="N4042" s="1"/>
      <c r="O4042"/>
      <c r="P4042"/>
      <c r="Q4042" s="44"/>
      <c r="R4042" s="1"/>
      <c r="S4042"/>
      <c r="T4042"/>
    </row>
    <row r="4043" spans="1:20" ht="14.4" x14ac:dyDescent="0.3">
      <c r="A4043"/>
      <c r="B4043" s="1"/>
      <c r="C4043"/>
      <c r="D4043"/>
      <c r="E4043"/>
      <c r="F4043"/>
      <c r="G4043" s="45"/>
      <c r="H4043" s="196"/>
      <c r="I4043" s="196"/>
      <c r="J4043" s="196"/>
      <c r="K4043" s="196"/>
      <c r="L4043"/>
      <c r="M4043" s="44"/>
      <c r="N4043" s="1"/>
      <c r="O4043"/>
      <c r="P4043"/>
      <c r="Q4043" s="44"/>
      <c r="R4043" s="1"/>
      <c r="S4043"/>
      <c r="T4043"/>
    </row>
    <row r="4044" spans="1:20" ht="14.4" x14ac:dyDescent="0.3">
      <c r="A4044"/>
      <c r="B4044" s="1"/>
      <c r="C4044"/>
      <c r="D4044"/>
      <c r="E4044"/>
      <c r="F4044"/>
      <c r="G4044" s="45"/>
      <c r="H4044" s="196"/>
      <c r="I4044" s="196"/>
      <c r="J4044" s="196"/>
      <c r="K4044" s="196"/>
      <c r="L4044"/>
      <c r="M4044" s="44"/>
      <c r="N4044" s="1"/>
      <c r="O4044"/>
      <c r="P4044"/>
      <c r="Q4044" s="44"/>
      <c r="R4044" s="1"/>
      <c r="S4044"/>
      <c r="T4044"/>
    </row>
    <row r="4045" spans="1:20" ht="14.4" x14ac:dyDescent="0.3">
      <c r="A4045"/>
      <c r="B4045" s="1"/>
      <c r="C4045"/>
      <c r="D4045"/>
      <c r="E4045"/>
      <c r="F4045"/>
      <c r="G4045" s="45"/>
      <c r="H4045" s="196"/>
      <c r="I4045" s="196"/>
      <c r="J4045" s="196"/>
      <c r="K4045" s="196"/>
      <c r="L4045"/>
      <c r="M4045" s="44"/>
      <c r="N4045" s="1"/>
      <c r="O4045"/>
      <c r="P4045"/>
      <c r="Q4045" s="44"/>
      <c r="R4045" s="1"/>
      <c r="S4045"/>
      <c r="T4045"/>
    </row>
    <row r="4046" spans="1:20" ht="14.4" x14ac:dyDescent="0.3">
      <c r="A4046"/>
      <c r="B4046" s="1"/>
      <c r="C4046"/>
      <c r="D4046"/>
      <c r="E4046"/>
      <c r="F4046"/>
      <c r="G4046" s="45"/>
      <c r="H4046" s="196"/>
      <c r="I4046" s="196"/>
      <c r="J4046" s="196"/>
      <c r="K4046" s="196"/>
      <c r="L4046"/>
      <c r="M4046" s="44"/>
      <c r="N4046" s="1"/>
      <c r="O4046"/>
      <c r="P4046"/>
      <c r="Q4046" s="44"/>
      <c r="R4046" s="1"/>
      <c r="S4046"/>
      <c r="T4046"/>
    </row>
    <row r="4047" spans="1:20" ht="14.4" x14ac:dyDescent="0.3">
      <c r="A4047"/>
      <c r="B4047" s="1"/>
      <c r="C4047"/>
      <c r="D4047"/>
      <c r="E4047"/>
      <c r="F4047"/>
      <c r="G4047" s="45"/>
      <c r="H4047" s="196"/>
      <c r="I4047" s="196"/>
      <c r="J4047" s="196"/>
      <c r="K4047" s="196"/>
      <c r="L4047"/>
      <c r="M4047" s="44"/>
      <c r="N4047" s="1"/>
      <c r="O4047"/>
      <c r="P4047"/>
      <c r="Q4047" s="44"/>
      <c r="R4047" s="1"/>
      <c r="S4047"/>
      <c r="T4047"/>
    </row>
    <row r="4048" spans="1:20" ht="14.4" x14ac:dyDescent="0.3">
      <c r="A4048"/>
      <c r="B4048" s="1"/>
      <c r="C4048"/>
      <c r="D4048"/>
      <c r="E4048"/>
      <c r="F4048"/>
      <c r="G4048" s="45"/>
      <c r="H4048" s="196"/>
      <c r="I4048" s="196"/>
      <c r="J4048" s="196"/>
      <c r="K4048" s="196"/>
      <c r="L4048"/>
      <c r="M4048" s="44"/>
      <c r="N4048" s="1"/>
      <c r="O4048"/>
      <c r="P4048"/>
      <c r="Q4048" s="44"/>
      <c r="R4048" s="1"/>
      <c r="S4048"/>
      <c r="T4048"/>
    </row>
    <row r="4049" spans="1:20" ht="14.4" x14ac:dyDescent="0.3">
      <c r="A4049"/>
      <c r="B4049" s="1"/>
      <c r="C4049"/>
      <c r="D4049"/>
      <c r="E4049"/>
      <c r="F4049"/>
      <c r="G4049" s="45"/>
      <c r="H4049" s="196"/>
      <c r="I4049" s="196"/>
      <c r="J4049" s="196"/>
      <c r="K4049" s="196"/>
      <c r="L4049"/>
      <c r="M4049" s="44"/>
      <c r="N4049" s="1"/>
      <c r="O4049"/>
      <c r="P4049"/>
      <c r="Q4049" s="44"/>
      <c r="R4049" s="1"/>
      <c r="S4049"/>
      <c r="T4049"/>
    </row>
    <row r="4050" spans="1:20" ht="14.4" x14ac:dyDescent="0.3">
      <c r="A4050"/>
      <c r="B4050" s="1"/>
      <c r="C4050"/>
      <c r="D4050"/>
      <c r="E4050"/>
      <c r="F4050"/>
      <c r="G4050" s="45"/>
      <c r="H4050" s="196"/>
      <c r="I4050" s="196"/>
      <c r="J4050" s="196"/>
      <c r="K4050" s="196"/>
      <c r="L4050"/>
      <c r="M4050" s="44"/>
      <c r="N4050" s="1"/>
      <c r="O4050"/>
      <c r="P4050"/>
      <c r="Q4050" s="44"/>
      <c r="R4050" s="1"/>
      <c r="S4050"/>
      <c r="T4050"/>
    </row>
    <row r="4051" spans="1:20" ht="14.4" x14ac:dyDescent="0.3">
      <c r="A4051"/>
      <c r="B4051" s="1"/>
      <c r="C4051"/>
      <c r="D4051"/>
      <c r="E4051"/>
      <c r="F4051"/>
      <c r="G4051" s="45"/>
      <c r="H4051" s="196"/>
      <c r="I4051" s="196"/>
      <c r="J4051" s="196"/>
      <c r="K4051" s="196"/>
      <c r="L4051"/>
      <c r="M4051" s="44"/>
      <c r="N4051" s="1"/>
      <c r="O4051"/>
      <c r="P4051"/>
      <c r="Q4051" s="44"/>
      <c r="R4051" s="1"/>
      <c r="S4051"/>
      <c r="T4051"/>
    </row>
    <row r="4052" spans="1:20" ht="14.4" x14ac:dyDescent="0.3">
      <c r="A4052"/>
      <c r="B4052" s="1"/>
      <c r="C4052"/>
      <c r="D4052"/>
      <c r="E4052"/>
      <c r="F4052"/>
      <c r="G4052" s="45"/>
      <c r="H4052" s="196"/>
      <c r="I4052" s="196"/>
      <c r="J4052" s="196"/>
      <c r="K4052" s="196"/>
      <c r="L4052"/>
      <c r="M4052" s="44"/>
      <c r="N4052" s="1"/>
      <c r="O4052"/>
      <c r="P4052"/>
      <c r="Q4052" s="44"/>
      <c r="R4052" s="1"/>
      <c r="S4052"/>
      <c r="T4052"/>
    </row>
    <row r="4053" spans="1:20" ht="14.4" x14ac:dyDescent="0.3">
      <c r="A4053"/>
      <c r="B4053" s="1"/>
      <c r="C4053"/>
      <c r="D4053"/>
      <c r="E4053"/>
      <c r="F4053"/>
      <c r="G4053" s="45"/>
      <c r="H4053" s="196"/>
      <c r="I4053" s="196"/>
      <c r="J4053" s="196"/>
      <c r="K4053" s="196"/>
      <c r="L4053"/>
      <c r="M4053" s="44"/>
      <c r="N4053" s="1"/>
      <c r="O4053"/>
      <c r="P4053"/>
      <c r="Q4053" s="44"/>
      <c r="R4053" s="1"/>
      <c r="S4053"/>
      <c r="T4053"/>
    </row>
    <row r="4054" spans="1:20" ht="14.4" x14ac:dyDescent="0.3">
      <c r="A4054"/>
      <c r="B4054" s="1"/>
      <c r="C4054"/>
      <c r="D4054"/>
      <c r="E4054"/>
      <c r="F4054"/>
      <c r="G4054" s="45"/>
      <c r="H4054" s="196"/>
      <c r="I4054" s="196"/>
      <c r="J4054" s="196"/>
      <c r="K4054" s="196"/>
      <c r="L4054"/>
      <c r="M4054" s="44"/>
      <c r="N4054" s="1"/>
      <c r="O4054"/>
      <c r="P4054"/>
      <c r="Q4054" s="44"/>
      <c r="R4054" s="1"/>
      <c r="S4054"/>
      <c r="T4054"/>
    </row>
    <row r="4055" spans="1:20" ht="14.4" x14ac:dyDescent="0.3">
      <c r="A4055"/>
      <c r="B4055" s="1"/>
      <c r="C4055"/>
      <c r="D4055"/>
      <c r="E4055"/>
      <c r="F4055"/>
      <c r="G4055" s="45"/>
      <c r="H4055" s="196"/>
      <c r="I4055" s="196"/>
      <c r="J4055" s="196"/>
      <c r="K4055" s="196"/>
      <c r="L4055"/>
      <c r="M4055" s="44"/>
      <c r="N4055" s="1"/>
      <c r="O4055"/>
      <c r="P4055"/>
      <c r="Q4055" s="44"/>
      <c r="R4055" s="1"/>
      <c r="S4055"/>
      <c r="T4055"/>
    </row>
    <row r="4056" spans="1:20" ht="14.4" x14ac:dyDescent="0.3">
      <c r="A4056"/>
      <c r="B4056" s="1"/>
      <c r="C4056"/>
      <c r="D4056"/>
      <c r="E4056"/>
      <c r="F4056"/>
      <c r="G4056" s="45"/>
      <c r="H4056" s="196"/>
      <c r="I4056" s="196"/>
      <c r="J4056" s="196"/>
      <c r="K4056" s="196"/>
      <c r="L4056"/>
      <c r="M4056" s="44"/>
      <c r="N4056" s="1"/>
      <c r="O4056"/>
      <c r="P4056"/>
      <c r="Q4056" s="44"/>
      <c r="R4056" s="1"/>
      <c r="S4056"/>
      <c r="T4056"/>
    </row>
    <row r="4057" spans="1:20" ht="14.4" x14ac:dyDescent="0.3">
      <c r="A4057"/>
      <c r="B4057" s="1"/>
      <c r="C4057"/>
      <c r="D4057"/>
      <c r="E4057"/>
      <c r="F4057"/>
      <c r="G4057" s="45"/>
      <c r="H4057" s="196"/>
      <c r="I4057" s="196"/>
      <c r="J4057" s="196"/>
      <c r="K4057" s="196"/>
      <c r="L4057"/>
      <c r="M4057" s="44"/>
      <c r="N4057" s="1"/>
      <c r="O4057"/>
      <c r="P4057"/>
      <c r="Q4057" s="44"/>
      <c r="R4057" s="1"/>
      <c r="S4057"/>
      <c r="T4057"/>
    </row>
    <row r="4058" spans="1:20" ht="14.4" x14ac:dyDescent="0.3">
      <c r="A4058"/>
      <c r="B4058" s="1"/>
      <c r="C4058"/>
      <c r="D4058"/>
      <c r="E4058"/>
      <c r="F4058"/>
      <c r="G4058" s="45"/>
      <c r="H4058" s="196"/>
      <c r="I4058" s="196"/>
      <c r="J4058" s="196"/>
      <c r="K4058" s="196"/>
      <c r="L4058"/>
      <c r="M4058" s="44"/>
      <c r="N4058" s="1"/>
      <c r="O4058"/>
      <c r="P4058"/>
      <c r="Q4058" s="44"/>
      <c r="R4058" s="1"/>
      <c r="S4058"/>
      <c r="T4058"/>
    </row>
    <row r="4059" spans="1:20" ht="14.4" x14ac:dyDescent="0.3">
      <c r="A4059"/>
      <c r="B4059" s="1"/>
      <c r="C4059"/>
      <c r="D4059"/>
      <c r="E4059"/>
      <c r="F4059"/>
      <c r="G4059" s="45"/>
      <c r="H4059" s="196"/>
      <c r="I4059" s="196"/>
      <c r="J4059" s="196"/>
      <c r="K4059" s="196"/>
      <c r="L4059"/>
      <c r="M4059" s="44"/>
      <c r="N4059" s="1"/>
      <c r="O4059"/>
      <c r="P4059"/>
      <c r="Q4059" s="44"/>
      <c r="R4059" s="1"/>
      <c r="S4059"/>
      <c r="T4059"/>
    </row>
    <row r="4060" spans="1:20" ht="14.4" x14ac:dyDescent="0.3">
      <c r="A4060"/>
      <c r="B4060" s="1"/>
      <c r="C4060"/>
      <c r="D4060"/>
      <c r="E4060"/>
      <c r="F4060"/>
      <c r="G4060" s="45"/>
      <c r="H4060" s="196"/>
      <c r="I4060" s="196"/>
      <c r="J4060" s="196"/>
      <c r="K4060" s="196"/>
      <c r="L4060"/>
      <c r="M4060" s="44"/>
      <c r="N4060" s="1"/>
      <c r="O4060"/>
      <c r="P4060"/>
      <c r="Q4060" s="44"/>
      <c r="R4060" s="1"/>
      <c r="S4060"/>
      <c r="T4060"/>
    </row>
    <row r="4061" spans="1:20" ht="14.4" x14ac:dyDescent="0.3">
      <c r="A4061"/>
      <c r="B4061" s="1"/>
      <c r="C4061"/>
      <c r="D4061"/>
      <c r="E4061"/>
      <c r="F4061"/>
      <c r="G4061" s="45"/>
      <c r="H4061" s="196"/>
      <c r="I4061" s="196"/>
      <c r="J4061" s="196"/>
      <c r="K4061" s="196"/>
      <c r="L4061"/>
      <c r="M4061" s="44"/>
      <c r="N4061" s="1"/>
      <c r="O4061"/>
      <c r="P4061"/>
      <c r="Q4061" s="44"/>
      <c r="R4061" s="1"/>
      <c r="S4061"/>
      <c r="T4061"/>
    </row>
    <row r="4062" spans="1:20" ht="14.4" x14ac:dyDescent="0.3">
      <c r="A4062"/>
      <c r="B4062" s="1"/>
      <c r="C4062"/>
      <c r="D4062"/>
      <c r="E4062"/>
      <c r="F4062"/>
      <c r="G4062" s="45"/>
      <c r="H4062" s="196"/>
      <c r="I4062" s="196"/>
      <c r="J4062" s="196"/>
      <c r="K4062" s="196"/>
      <c r="L4062"/>
      <c r="M4062" s="44"/>
      <c r="N4062" s="1"/>
      <c r="O4062"/>
      <c r="P4062"/>
      <c r="Q4062" s="44"/>
      <c r="R4062" s="1"/>
      <c r="S4062"/>
      <c r="T4062"/>
    </row>
    <row r="4063" spans="1:20" ht="14.4" x14ac:dyDescent="0.3">
      <c r="A4063"/>
      <c r="B4063" s="1"/>
      <c r="C4063"/>
      <c r="D4063"/>
      <c r="E4063"/>
      <c r="F4063"/>
      <c r="G4063" s="45"/>
      <c r="H4063" s="196"/>
      <c r="I4063" s="196"/>
      <c r="J4063" s="196"/>
      <c r="K4063" s="196"/>
      <c r="L4063"/>
      <c r="M4063" s="44"/>
      <c r="N4063" s="1"/>
      <c r="O4063"/>
      <c r="P4063"/>
      <c r="Q4063" s="44"/>
      <c r="R4063" s="1"/>
      <c r="S4063"/>
      <c r="T4063"/>
    </row>
    <row r="4064" spans="1:20" ht="14.4" x14ac:dyDescent="0.3">
      <c r="A4064"/>
      <c r="B4064" s="1"/>
      <c r="C4064"/>
      <c r="D4064"/>
      <c r="E4064"/>
      <c r="F4064"/>
      <c r="G4064" s="45"/>
      <c r="H4064" s="196"/>
      <c r="I4064" s="196"/>
      <c r="J4064" s="196"/>
      <c r="K4064" s="196"/>
      <c r="L4064"/>
      <c r="M4064" s="44"/>
      <c r="N4064" s="1"/>
      <c r="O4064"/>
      <c r="P4064"/>
      <c r="Q4064" s="44"/>
      <c r="R4064" s="1"/>
      <c r="S4064"/>
      <c r="T4064"/>
    </row>
    <row r="4065" spans="1:20" ht="14.4" x14ac:dyDescent="0.3">
      <c r="A4065"/>
      <c r="B4065" s="1"/>
      <c r="C4065"/>
      <c r="D4065"/>
      <c r="E4065"/>
      <c r="F4065"/>
      <c r="G4065" s="45"/>
      <c r="H4065" s="196"/>
      <c r="I4065" s="196"/>
      <c r="J4065" s="196"/>
      <c r="K4065" s="196"/>
      <c r="L4065"/>
      <c r="M4065" s="44"/>
      <c r="N4065" s="1"/>
      <c r="O4065"/>
      <c r="P4065"/>
      <c r="Q4065" s="44"/>
      <c r="R4065" s="1"/>
      <c r="S4065"/>
      <c r="T4065"/>
    </row>
    <row r="4066" spans="1:20" ht="14.4" x14ac:dyDescent="0.3">
      <c r="A4066"/>
      <c r="B4066" s="1"/>
      <c r="C4066"/>
      <c r="D4066"/>
      <c r="E4066"/>
      <c r="F4066"/>
      <c r="G4066" s="45"/>
      <c r="H4066" s="196"/>
      <c r="I4066" s="196"/>
      <c r="J4066" s="196"/>
      <c r="K4066" s="196"/>
      <c r="L4066"/>
      <c r="M4066" s="44"/>
      <c r="N4066" s="1"/>
      <c r="O4066"/>
      <c r="P4066"/>
      <c r="Q4066" s="44"/>
      <c r="R4066" s="1"/>
      <c r="S4066"/>
      <c r="T4066"/>
    </row>
    <row r="4067" spans="1:20" ht="14.4" x14ac:dyDescent="0.3">
      <c r="A4067"/>
      <c r="B4067" s="1"/>
      <c r="C4067"/>
      <c r="D4067"/>
      <c r="E4067"/>
      <c r="F4067"/>
      <c r="G4067" s="45"/>
      <c r="H4067" s="196"/>
      <c r="I4067" s="196"/>
      <c r="J4067" s="196"/>
      <c r="K4067" s="196"/>
      <c r="L4067"/>
      <c r="M4067" s="44"/>
      <c r="N4067" s="1"/>
      <c r="O4067"/>
      <c r="P4067"/>
      <c r="Q4067" s="44"/>
      <c r="R4067" s="1"/>
      <c r="S4067"/>
      <c r="T4067"/>
    </row>
    <row r="4068" spans="1:20" ht="14.4" x14ac:dyDescent="0.3">
      <c r="A4068"/>
      <c r="B4068" s="1"/>
      <c r="C4068"/>
      <c r="D4068"/>
      <c r="E4068"/>
      <c r="F4068"/>
      <c r="G4068" s="45"/>
      <c r="H4068" s="196"/>
      <c r="I4068" s="196"/>
      <c r="J4068" s="196"/>
      <c r="K4068" s="196"/>
      <c r="L4068"/>
      <c r="M4068" s="44"/>
      <c r="N4068" s="1"/>
      <c r="O4068"/>
      <c r="P4068"/>
      <c r="Q4068" s="44"/>
      <c r="R4068" s="1"/>
      <c r="S4068"/>
      <c r="T4068"/>
    </row>
    <row r="4069" spans="1:20" ht="14.4" x14ac:dyDescent="0.3">
      <c r="A4069"/>
      <c r="B4069" s="1"/>
      <c r="C4069"/>
      <c r="D4069"/>
      <c r="E4069"/>
      <c r="F4069"/>
      <c r="G4069" s="45"/>
      <c r="H4069" s="196"/>
      <c r="I4069" s="196"/>
      <c r="J4069" s="196"/>
      <c r="K4069" s="196"/>
      <c r="L4069"/>
      <c r="M4069" s="44"/>
      <c r="N4069" s="1"/>
      <c r="O4069"/>
      <c r="P4069"/>
      <c r="Q4069" s="44"/>
      <c r="R4069" s="1"/>
      <c r="S4069"/>
      <c r="T4069"/>
    </row>
    <row r="4070" spans="1:20" ht="14.4" x14ac:dyDescent="0.3">
      <c r="A4070"/>
      <c r="B4070" s="1"/>
      <c r="C4070"/>
      <c r="D4070"/>
      <c r="E4070"/>
      <c r="F4070"/>
      <c r="G4070" s="45"/>
      <c r="H4070" s="196"/>
      <c r="I4070" s="196"/>
      <c r="J4070" s="196"/>
      <c r="K4070" s="196"/>
      <c r="L4070"/>
      <c r="M4070" s="44"/>
      <c r="N4070" s="1"/>
      <c r="O4070"/>
      <c r="P4070"/>
      <c r="Q4070" s="44"/>
      <c r="R4070" s="1"/>
      <c r="S4070"/>
      <c r="T4070"/>
    </row>
    <row r="4071" spans="1:20" ht="14.4" x14ac:dyDescent="0.3">
      <c r="A4071"/>
      <c r="B4071" s="1"/>
      <c r="C4071"/>
      <c r="D4071"/>
      <c r="E4071"/>
      <c r="F4071"/>
      <c r="G4071" s="45"/>
      <c r="H4071" s="196"/>
      <c r="I4071" s="196"/>
      <c r="J4071" s="196"/>
      <c r="K4071" s="196"/>
      <c r="L4071"/>
      <c r="M4071" s="44"/>
      <c r="N4071" s="1"/>
      <c r="O4071"/>
      <c r="P4071"/>
      <c r="Q4071" s="44"/>
      <c r="R4071" s="1"/>
      <c r="S4071"/>
      <c r="T4071"/>
    </row>
    <row r="4072" spans="1:20" ht="14.4" x14ac:dyDescent="0.3">
      <c r="A4072"/>
      <c r="B4072" s="1"/>
      <c r="C4072"/>
      <c r="D4072"/>
      <c r="E4072"/>
      <c r="F4072"/>
      <c r="G4072" s="45"/>
      <c r="H4072" s="196"/>
      <c r="I4072" s="196"/>
      <c r="J4072" s="196"/>
      <c r="K4072" s="196"/>
      <c r="L4072"/>
      <c r="M4072" s="44"/>
      <c r="N4072" s="1"/>
      <c r="O4072"/>
      <c r="P4072"/>
      <c r="Q4072" s="44"/>
      <c r="R4072" s="1"/>
      <c r="S4072"/>
      <c r="T4072"/>
    </row>
    <row r="4073" spans="1:20" ht="14.4" x14ac:dyDescent="0.3">
      <c r="A4073"/>
      <c r="B4073" s="1"/>
      <c r="C4073"/>
      <c r="D4073"/>
      <c r="E4073"/>
      <c r="F4073"/>
      <c r="G4073" s="45"/>
      <c r="H4073" s="196"/>
      <c r="I4073" s="196"/>
      <c r="J4073" s="196"/>
      <c r="K4073" s="196"/>
      <c r="L4073"/>
      <c r="M4073" s="44"/>
      <c r="N4073" s="1"/>
      <c r="O4073"/>
      <c r="P4073"/>
      <c r="Q4073" s="44"/>
      <c r="R4073" s="1"/>
      <c r="S4073"/>
      <c r="T4073"/>
    </row>
    <row r="4074" spans="1:20" ht="14.4" x14ac:dyDescent="0.3">
      <c r="A4074"/>
      <c r="B4074" s="1"/>
      <c r="C4074"/>
      <c r="D4074"/>
      <c r="E4074"/>
      <c r="F4074"/>
      <c r="G4074" s="45"/>
      <c r="H4074" s="196"/>
      <c r="I4074" s="196"/>
      <c r="J4074" s="196"/>
      <c r="K4074" s="196"/>
      <c r="L4074"/>
      <c r="M4074" s="44"/>
      <c r="N4074" s="1"/>
      <c r="O4074"/>
      <c r="P4074"/>
      <c r="Q4074" s="44"/>
      <c r="R4074" s="1"/>
      <c r="S4074"/>
      <c r="T4074"/>
    </row>
    <row r="4075" spans="1:20" ht="14.4" x14ac:dyDescent="0.3">
      <c r="A4075"/>
      <c r="B4075" s="1"/>
      <c r="C4075"/>
      <c r="D4075"/>
      <c r="E4075"/>
      <c r="F4075"/>
      <c r="G4075" s="45"/>
      <c r="H4075" s="196"/>
      <c r="I4075" s="196"/>
      <c r="J4075" s="196"/>
      <c r="K4075" s="196"/>
      <c r="L4075"/>
      <c r="M4075" s="44"/>
      <c r="N4075" s="1"/>
      <c r="O4075"/>
      <c r="P4075"/>
      <c r="Q4075" s="44"/>
      <c r="R4075" s="1"/>
      <c r="S4075"/>
      <c r="T4075"/>
    </row>
    <row r="4076" spans="1:20" ht="14.4" x14ac:dyDescent="0.3">
      <c r="A4076"/>
      <c r="B4076" s="1"/>
      <c r="C4076"/>
      <c r="D4076"/>
      <c r="E4076"/>
      <c r="F4076"/>
      <c r="G4076" s="45"/>
      <c r="H4076" s="196"/>
      <c r="I4076" s="196"/>
      <c r="J4076" s="196"/>
      <c r="K4076" s="196"/>
      <c r="L4076"/>
      <c r="M4076" s="44"/>
      <c r="N4076" s="1"/>
      <c r="O4076"/>
      <c r="P4076"/>
      <c r="Q4076" s="44"/>
      <c r="R4076" s="1"/>
      <c r="S4076"/>
      <c r="T4076"/>
    </row>
    <row r="4077" spans="1:20" ht="14.4" x14ac:dyDescent="0.3">
      <c r="A4077"/>
      <c r="B4077" s="1"/>
      <c r="C4077"/>
      <c r="D4077"/>
      <c r="E4077"/>
      <c r="F4077"/>
      <c r="G4077" s="45"/>
      <c r="H4077" s="196"/>
      <c r="I4077" s="196"/>
      <c r="J4077" s="196"/>
      <c r="K4077" s="196"/>
      <c r="L4077"/>
      <c r="M4077" s="44"/>
      <c r="N4077" s="1"/>
      <c r="O4077"/>
      <c r="P4077"/>
      <c r="Q4077" s="44"/>
      <c r="R4077" s="1"/>
      <c r="S4077"/>
      <c r="T4077"/>
    </row>
    <row r="4078" spans="1:20" ht="14.4" x14ac:dyDescent="0.3">
      <c r="A4078"/>
      <c r="B4078" s="1"/>
      <c r="C4078"/>
      <c r="D4078"/>
      <c r="E4078"/>
      <c r="F4078"/>
      <c r="G4078" s="45"/>
      <c r="H4078" s="196"/>
      <c r="I4078" s="196"/>
      <c r="J4078" s="196"/>
      <c r="K4078" s="196"/>
      <c r="L4078"/>
      <c r="M4078" s="44"/>
      <c r="N4078" s="1"/>
      <c r="O4078"/>
      <c r="P4078"/>
      <c r="Q4078" s="44"/>
      <c r="R4078" s="1"/>
      <c r="S4078"/>
      <c r="T4078"/>
    </row>
    <row r="4079" spans="1:20" ht="14.4" x14ac:dyDescent="0.3">
      <c r="A4079"/>
      <c r="B4079" s="1"/>
      <c r="C4079"/>
      <c r="D4079"/>
      <c r="E4079"/>
      <c r="F4079"/>
      <c r="G4079" s="45"/>
      <c r="H4079" s="196"/>
      <c r="I4079" s="196"/>
      <c r="J4079" s="196"/>
      <c r="K4079" s="196"/>
      <c r="L4079"/>
      <c r="M4079" s="44"/>
      <c r="N4079" s="1"/>
      <c r="O4079"/>
      <c r="P4079"/>
      <c r="Q4079" s="44"/>
      <c r="R4079" s="1"/>
      <c r="S4079"/>
      <c r="T4079"/>
    </row>
    <row r="4080" spans="1:20" ht="14.4" x14ac:dyDescent="0.3">
      <c r="A4080"/>
      <c r="B4080" s="1"/>
      <c r="C4080"/>
      <c r="D4080"/>
      <c r="E4080"/>
      <c r="F4080"/>
      <c r="G4080" s="45"/>
      <c r="H4080" s="196"/>
      <c r="I4080" s="196"/>
      <c r="J4080" s="196"/>
      <c r="K4080" s="196"/>
      <c r="L4080"/>
      <c r="M4080" s="44"/>
      <c r="N4080" s="1"/>
      <c r="O4080"/>
      <c r="P4080"/>
      <c r="Q4080" s="44"/>
      <c r="R4080" s="1"/>
      <c r="S4080"/>
      <c r="T4080"/>
    </row>
    <row r="4081" spans="1:20" ht="14.4" x14ac:dyDescent="0.3">
      <c r="A4081"/>
      <c r="B4081" s="1"/>
      <c r="C4081"/>
      <c r="D4081"/>
      <c r="E4081"/>
      <c r="F4081"/>
      <c r="G4081" s="45"/>
      <c r="H4081" s="196"/>
      <c r="I4081" s="196"/>
      <c r="J4081" s="196"/>
      <c r="K4081" s="196"/>
      <c r="L4081"/>
      <c r="M4081" s="44"/>
      <c r="N4081" s="1"/>
      <c r="O4081"/>
      <c r="P4081"/>
      <c r="Q4081" s="44"/>
      <c r="R4081" s="1"/>
      <c r="S4081"/>
      <c r="T4081"/>
    </row>
    <row r="4082" spans="1:20" ht="14.4" x14ac:dyDescent="0.3">
      <c r="A4082"/>
      <c r="B4082" s="1"/>
      <c r="C4082"/>
      <c r="D4082"/>
      <c r="E4082"/>
      <c r="F4082"/>
      <c r="G4082" s="45"/>
      <c r="H4082" s="196"/>
      <c r="I4082" s="196"/>
      <c r="J4082" s="196"/>
      <c r="K4082" s="196"/>
      <c r="L4082"/>
      <c r="M4082" s="44"/>
      <c r="N4082" s="1"/>
      <c r="O4082"/>
      <c r="P4082"/>
      <c r="Q4082" s="44"/>
      <c r="R4082" s="1"/>
      <c r="S4082"/>
      <c r="T4082"/>
    </row>
    <row r="4083" spans="1:20" ht="14.4" x14ac:dyDescent="0.3">
      <c r="A4083"/>
      <c r="B4083" s="1"/>
      <c r="C4083"/>
      <c r="D4083"/>
      <c r="E4083"/>
      <c r="F4083"/>
      <c r="G4083" s="45"/>
      <c r="H4083" s="196"/>
      <c r="I4083" s="196"/>
      <c r="J4083" s="196"/>
      <c r="K4083" s="196"/>
      <c r="L4083"/>
      <c r="M4083" s="44"/>
      <c r="N4083" s="1"/>
      <c r="O4083"/>
      <c r="P4083"/>
      <c r="Q4083" s="44"/>
      <c r="R4083" s="1"/>
      <c r="S4083"/>
      <c r="T4083"/>
    </row>
    <row r="4084" spans="1:20" ht="14.4" x14ac:dyDescent="0.3">
      <c r="A4084"/>
      <c r="B4084" s="1"/>
      <c r="C4084"/>
      <c r="D4084"/>
      <c r="E4084"/>
      <c r="F4084"/>
      <c r="G4084" s="45"/>
      <c r="H4084" s="196"/>
      <c r="I4084" s="196"/>
      <c r="J4084" s="196"/>
      <c r="K4084" s="196"/>
      <c r="L4084"/>
      <c r="M4084" s="44"/>
      <c r="N4084" s="1"/>
      <c r="O4084"/>
      <c r="P4084"/>
      <c r="Q4084" s="44"/>
      <c r="R4084" s="1"/>
      <c r="S4084"/>
      <c r="T4084"/>
    </row>
    <row r="4085" spans="1:20" ht="14.4" x14ac:dyDescent="0.3">
      <c r="A4085"/>
      <c r="B4085" s="1"/>
      <c r="C4085"/>
      <c r="D4085"/>
      <c r="E4085"/>
      <c r="F4085"/>
      <c r="G4085" s="45"/>
      <c r="H4085" s="196"/>
      <c r="I4085" s="196"/>
      <c r="J4085" s="196"/>
      <c r="K4085" s="196"/>
      <c r="L4085"/>
      <c r="M4085" s="44"/>
      <c r="N4085" s="1"/>
      <c r="O4085"/>
      <c r="P4085"/>
      <c r="Q4085" s="44"/>
      <c r="R4085" s="1"/>
      <c r="S4085"/>
      <c r="T4085"/>
    </row>
    <row r="4086" spans="1:20" ht="14.4" x14ac:dyDescent="0.3">
      <c r="A4086"/>
      <c r="B4086" s="1"/>
      <c r="C4086"/>
      <c r="D4086"/>
      <c r="E4086"/>
      <c r="F4086"/>
      <c r="G4086" s="45"/>
      <c r="H4086" s="196"/>
      <c r="I4086" s="196"/>
      <c r="J4086" s="196"/>
      <c r="K4086" s="196"/>
      <c r="L4086"/>
      <c r="M4086" s="44"/>
      <c r="N4086" s="1"/>
      <c r="O4086"/>
      <c r="P4086"/>
      <c r="Q4086" s="44"/>
      <c r="R4086" s="1"/>
      <c r="S4086"/>
      <c r="T4086"/>
    </row>
    <row r="4087" spans="1:20" ht="14.4" x14ac:dyDescent="0.3">
      <c r="A4087"/>
      <c r="B4087" s="1"/>
      <c r="C4087"/>
      <c r="D4087"/>
      <c r="E4087"/>
      <c r="F4087"/>
      <c r="G4087" s="45"/>
      <c r="H4087" s="196"/>
      <c r="I4087" s="196"/>
      <c r="J4087" s="196"/>
      <c r="K4087" s="196"/>
      <c r="L4087"/>
      <c r="M4087" s="44"/>
      <c r="N4087" s="1"/>
      <c r="O4087"/>
      <c r="P4087"/>
      <c r="Q4087" s="44"/>
      <c r="R4087" s="1"/>
      <c r="S4087"/>
      <c r="T4087"/>
    </row>
    <row r="4088" spans="1:20" ht="14.4" x14ac:dyDescent="0.3">
      <c r="A4088"/>
      <c r="B4088" s="1"/>
      <c r="C4088"/>
      <c r="D4088"/>
      <c r="E4088"/>
      <c r="F4088"/>
      <c r="G4088" s="45"/>
      <c r="H4088" s="196"/>
      <c r="I4088" s="196"/>
      <c r="J4088" s="196"/>
      <c r="K4088" s="196"/>
      <c r="L4088"/>
      <c r="M4088" s="44"/>
      <c r="N4088" s="1"/>
      <c r="O4088"/>
      <c r="P4088"/>
      <c r="Q4088" s="44"/>
      <c r="R4088" s="1"/>
      <c r="S4088"/>
      <c r="T4088"/>
    </row>
    <row r="4089" spans="1:20" ht="14.4" x14ac:dyDescent="0.3">
      <c r="A4089"/>
      <c r="B4089" s="1"/>
      <c r="C4089"/>
      <c r="D4089"/>
      <c r="E4089"/>
      <c r="F4089"/>
      <c r="G4089" s="45"/>
      <c r="H4089" s="196"/>
      <c r="I4089" s="196"/>
      <c r="J4089" s="196"/>
      <c r="K4089" s="196"/>
      <c r="L4089"/>
      <c r="M4089" s="44"/>
      <c r="N4089" s="1"/>
      <c r="O4089"/>
      <c r="P4089"/>
      <c r="Q4089" s="44"/>
      <c r="R4089" s="1"/>
      <c r="S4089"/>
      <c r="T4089"/>
    </row>
    <row r="4090" spans="1:20" ht="14.4" x14ac:dyDescent="0.3">
      <c r="A4090"/>
      <c r="B4090" s="1"/>
      <c r="C4090"/>
      <c r="D4090"/>
      <c r="E4090"/>
      <c r="F4090"/>
      <c r="G4090" s="45"/>
      <c r="H4090" s="196"/>
      <c r="I4090" s="196"/>
      <c r="J4090" s="196"/>
      <c r="K4090" s="196"/>
      <c r="L4090"/>
      <c r="M4090" s="44"/>
      <c r="N4090" s="1"/>
      <c r="O4090"/>
      <c r="P4090"/>
      <c r="Q4090" s="44"/>
      <c r="R4090" s="1"/>
      <c r="S4090"/>
      <c r="T4090"/>
    </row>
    <row r="4091" spans="1:20" ht="14.4" x14ac:dyDescent="0.3">
      <c r="A4091"/>
      <c r="B4091" s="1"/>
      <c r="C4091"/>
      <c r="D4091"/>
      <c r="E4091"/>
      <c r="F4091"/>
      <c r="G4091" s="45"/>
      <c r="H4091" s="196"/>
      <c r="I4091" s="196"/>
      <c r="J4091" s="196"/>
      <c r="K4091" s="196"/>
      <c r="L4091"/>
      <c r="M4091" s="44"/>
      <c r="N4091" s="1"/>
      <c r="O4091"/>
      <c r="P4091"/>
      <c r="Q4091" s="44"/>
      <c r="R4091" s="1"/>
      <c r="S4091"/>
      <c r="T4091"/>
    </row>
    <row r="4092" spans="1:20" ht="14.4" x14ac:dyDescent="0.3">
      <c r="A4092"/>
      <c r="B4092" s="1"/>
      <c r="C4092"/>
      <c r="D4092"/>
      <c r="E4092"/>
      <c r="F4092"/>
      <c r="G4092" s="45"/>
      <c r="H4092" s="196"/>
      <c r="I4092" s="196"/>
      <c r="J4092" s="196"/>
      <c r="K4092" s="196"/>
      <c r="L4092"/>
      <c r="M4092" s="44"/>
      <c r="N4092" s="1"/>
      <c r="O4092"/>
      <c r="P4092"/>
      <c r="Q4092" s="44"/>
      <c r="R4092" s="1"/>
      <c r="S4092"/>
      <c r="T4092"/>
    </row>
    <row r="4093" spans="1:20" ht="14.4" x14ac:dyDescent="0.3">
      <c r="A4093"/>
      <c r="B4093" s="1"/>
      <c r="C4093"/>
      <c r="D4093"/>
      <c r="E4093"/>
      <c r="F4093"/>
      <c r="G4093" s="45"/>
      <c r="H4093" s="196"/>
      <c r="I4093" s="196"/>
      <c r="J4093" s="196"/>
      <c r="K4093" s="196"/>
      <c r="L4093"/>
      <c r="M4093" s="44"/>
      <c r="N4093" s="1"/>
      <c r="O4093"/>
      <c r="P4093"/>
      <c r="Q4093" s="44"/>
      <c r="R4093" s="1"/>
      <c r="S4093"/>
      <c r="T4093"/>
    </row>
    <row r="4094" spans="1:20" ht="14.4" x14ac:dyDescent="0.3">
      <c r="A4094"/>
      <c r="B4094" s="1"/>
      <c r="C4094"/>
      <c r="D4094"/>
      <c r="E4094"/>
      <c r="F4094"/>
      <c r="G4094" s="45"/>
      <c r="H4094" s="196"/>
      <c r="I4094" s="196"/>
      <c r="J4094" s="196"/>
      <c r="K4094" s="196"/>
      <c r="L4094"/>
      <c r="M4094" s="44"/>
      <c r="N4094" s="1"/>
      <c r="O4094"/>
      <c r="P4094"/>
      <c r="Q4094" s="44"/>
      <c r="R4094" s="1"/>
      <c r="S4094"/>
      <c r="T4094"/>
    </row>
    <row r="4095" spans="1:20" ht="14.4" x14ac:dyDescent="0.3">
      <c r="A4095"/>
      <c r="B4095" s="1"/>
      <c r="C4095"/>
      <c r="D4095"/>
      <c r="E4095"/>
      <c r="F4095"/>
      <c r="G4095" s="45"/>
      <c r="H4095" s="196"/>
      <c r="I4095" s="196"/>
      <c r="J4095" s="196"/>
      <c r="K4095" s="196"/>
      <c r="L4095"/>
      <c r="M4095" s="44"/>
      <c r="N4095" s="1"/>
      <c r="O4095"/>
      <c r="P4095"/>
      <c r="Q4095" s="44"/>
      <c r="R4095" s="1"/>
      <c r="S4095"/>
      <c r="T4095"/>
    </row>
    <row r="4096" spans="1:20" ht="14.4" x14ac:dyDescent="0.3">
      <c r="A4096"/>
      <c r="B4096" s="1"/>
      <c r="C4096"/>
      <c r="D4096"/>
      <c r="E4096"/>
      <c r="F4096"/>
      <c r="G4096" s="45"/>
      <c r="H4096" s="196"/>
      <c r="I4096" s="196"/>
      <c r="J4096" s="196"/>
      <c r="K4096" s="196"/>
      <c r="L4096"/>
      <c r="M4096" s="44"/>
      <c r="N4096" s="1"/>
      <c r="O4096"/>
      <c r="P4096"/>
      <c r="Q4096" s="44"/>
      <c r="R4096" s="1"/>
      <c r="S4096"/>
      <c r="T4096"/>
    </row>
    <row r="4097" spans="1:20" ht="14.4" x14ac:dyDescent="0.3">
      <c r="A4097"/>
      <c r="B4097" s="1"/>
      <c r="C4097"/>
      <c r="D4097"/>
      <c r="E4097"/>
      <c r="F4097"/>
      <c r="G4097" s="45"/>
      <c r="H4097" s="196"/>
      <c r="I4097" s="196"/>
      <c r="J4097" s="196"/>
      <c r="K4097" s="196"/>
      <c r="L4097"/>
      <c r="M4097" s="44"/>
      <c r="N4097" s="1"/>
      <c r="O4097"/>
      <c r="P4097"/>
      <c r="Q4097" s="44"/>
      <c r="R4097" s="1"/>
      <c r="S4097"/>
      <c r="T4097"/>
    </row>
    <row r="4098" spans="1:20" ht="14.4" x14ac:dyDescent="0.3">
      <c r="A4098"/>
      <c r="B4098" s="1"/>
      <c r="C4098"/>
      <c r="D4098"/>
      <c r="E4098"/>
      <c r="F4098"/>
      <c r="G4098" s="45"/>
      <c r="H4098" s="196"/>
      <c r="I4098" s="196"/>
      <c r="J4098" s="196"/>
      <c r="K4098" s="196"/>
      <c r="L4098"/>
      <c r="M4098" s="44"/>
      <c r="N4098" s="1"/>
      <c r="O4098"/>
      <c r="P4098"/>
      <c r="Q4098" s="44"/>
      <c r="R4098" s="1"/>
      <c r="S4098"/>
      <c r="T4098"/>
    </row>
    <row r="4099" spans="1:20" ht="14.4" x14ac:dyDescent="0.3">
      <c r="A4099"/>
      <c r="B4099" s="1"/>
      <c r="C4099"/>
      <c r="D4099"/>
      <c r="E4099"/>
      <c r="F4099"/>
      <c r="G4099" s="45"/>
      <c r="H4099" s="196"/>
      <c r="I4099" s="196"/>
      <c r="J4099" s="196"/>
      <c r="K4099" s="196"/>
      <c r="L4099"/>
      <c r="M4099" s="44"/>
      <c r="N4099" s="1"/>
      <c r="O4099"/>
      <c r="P4099"/>
      <c r="Q4099" s="44"/>
      <c r="R4099" s="1"/>
      <c r="S4099"/>
      <c r="T4099"/>
    </row>
    <row r="4100" spans="1:20" ht="14.4" x14ac:dyDescent="0.3">
      <c r="A4100"/>
      <c r="B4100" s="1"/>
      <c r="C4100"/>
      <c r="D4100"/>
      <c r="E4100"/>
      <c r="F4100"/>
      <c r="G4100" s="45"/>
      <c r="H4100" s="196"/>
      <c r="I4100" s="196"/>
      <c r="J4100" s="196"/>
      <c r="K4100" s="196"/>
      <c r="L4100"/>
      <c r="M4100" s="44"/>
      <c r="N4100" s="1"/>
      <c r="O4100"/>
      <c r="P4100"/>
      <c r="Q4100" s="44"/>
      <c r="R4100" s="1"/>
      <c r="S4100"/>
      <c r="T4100"/>
    </row>
    <row r="4101" spans="1:20" ht="14.4" x14ac:dyDescent="0.3">
      <c r="A4101"/>
      <c r="B4101" s="1"/>
      <c r="C4101"/>
      <c r="D4101"/>
      <c r="E4101"/>
      <c r="F4101"/>
      <c r="G4101" s="45"/>
      <c r="H4101" s="196"/>
      <c r="I4101" s="196"/>
      <c r="J4101" s="196"/>
      <c r="K4101" s="196"/>
      <c r="L4101"/>
      <c r="M4101" s="44"/>
      <c r="N4101" s="1"/>
      <c r="O4101"/>
      <c r="P4101"/>
      <c r="Q4101" s="44"/>
      <c r="R4101" s="1"/>
      <c r="S4101"/>
      <c r="T4101"/>
    </row>
    <row r="4102" spans="1:20" ht="14.4" x14ac:dyDescent="0.3">
      <c r="A4102"/>
      <c r="B4102" s="1"/>
      <c r="C4102"/>
      <c r="D4102"/>
      <c r="E4102"/>
      <c r="F4102"/>
      <c r="G4102" s="45"/>
      <c r="H4102" s="196"/>
      <c r="I4102" s="196"/>
      <c r="J4102" s="196"/>
      <c r="K4102" s="196"/>
      <c r="L4102"/>
      <c r="M4102" s="44"/>
      <c r="N4102" s="1"/>
      <c r="O4102"/>
      <c r="P4102"/>
      <c r="Q4102" s="44"/>
      <c r="R4102" s="1"/>
      <c r="S4102"/>
      <c r="T4102"/>
    </row>
    <row r="4103" spans="1:20" ht="14.4" x14ac:dyDescent="0.3">
      <c r="A4103"/>
      <c r="B4103" s="1"/>
      <c r="C4103"/>
      <c r="D4103"/>
      <c r="E4103"/>
      <c r="F4103"/>
      <c r="G4103" s="45"/>
      <c r="H4103" s="196"/>
      <c r="I4103" s="196"/>
      <c r="J4103" s="196"/>
      <c r="K4103" s="196"/>
      <c r="L4103"/>
      <c r="M4103" s="44"/>
      <c r="N4103" s="1"/>
      <c r="O4103"/>
      <c r="P4103"/>
      <c r="Q4103" s="44"/>
      <c r="R4103" s="1"/>
      <c r="S4103"/>
      <c r="T4103"/>
    </row>
    <row r="4104" spans="1:20" ht="14.4" x14ac:dyDescent="0.3">
      <c r="A4104"/>
      <c r="B4104" s="1"/>
      <c r="C4104"/>
      <c r="D4104"/>
      <c r="E4104"/>
      <c r="F4104"/>
      <c r="G4104" s="45"/>
      <c r="H4104" s="196"/>
      <c r="I4104" s="196"/>
      <c r="J4104" s="196"/>
      <c r="K4104" s="196"/>
      <c r="L4104"/>
      <c r="M4104" s="44"/>
      <c r="N4104" s="1"/>
      <c r="O4104"/>
      <c r="P4104"/>
      <c r="Q4104" s="44"/>
      <c r="R4104" s="1"/>
      <c r="S4104"/>
      <c r="T4104"/>
    </row>
    <row r="4105" spans="1:20" ht="14.4" x14ac:dyDescent="0.3">
      <c r="A4105"/>
      <c r="B4105" s="1"/>
      <c r="C4105"/>
      <c r="D4105"/>
      <c r="E4105"/>
      <c r="F4105"/>
      <c r="G4105" s="45"/>
      <c r="H4105" s="196"/>
      <c r="I4105" s="196"/>
      <c r="J4105" s="196"/>
      <c r="K4105" s="196"/>
      <c r="L4105"/>
      <c r="M4105" s="44"/>
      <c r="N4105" s="1"/>
      <c r="O4105"/>
      <c r="P4105"/>
      <c r="Q4105" s="44"/>
      <c r="R4105" s="1"/>
      <c r="S4105"/>
      <c r="T4105"/>
    </row>
    <row r="4106" spans="1:20" ht="14.4" x14ac:dyDescent="0.3">
      <c r="A4106"/>
      <c r="B4106" s="1"/>
      <c r="C4106"/>
      <c r="D4106"/>
      <c r="E4106"/>
      <c r="F4106"/>
      <c r="G4106" s="45"/>
      <c r="H4106" s="196"/>
      <c r="I4106" s="196"/>
      <c r="J4106" s="196"/>
      <c r="K4106" s="196"/>
      <c r="L4106"/>
      <c r="M4106" s="44"/>
      <c r="N4106" s="1"/>
      <c r="O4106"/>
      <c r="P4106"/>
      <c r="Q4106" s="44"/>
      <c r="R4106" s="1"/>
      <c r="S4106"/>
      <c r="T4106"/>
    </row>
    <row r="4107" spans="1:20" ht="14.4" x14ac:dyDescent="0.3">
      <c r="A4107"/>
      <c r="B4107" s="1"/>
      <c r="C4107"/>
      <c r="D4107"/>
      <c r="E4107"/>
      <c r="F4107"/>
      <c r="G4107" s="45"/>
      <c r="H4107" s="196"/>
      <c r="I4107" s="196"/>
      <c r="J4107" s="196"/>
      <c r="K4107" s="196"/>
      <c r="L4107"/>
      <c r="M4107" s="44"/>
      <c r="N4107" s="1"/>
      <c r="O4107"/>
      <c r="P4107"/>
      <c r="Q4107" s="44"/>
      <c r="R4107" s="1"/>
      <c r="S4107"/>
      <c r="T4107"/>
    </row>
    <row r="4108" spans="1:20" ht="14.4" x14ac:dyDescent="0.3">
      <c r="A4108"/>
      <c r="B4108" s="1"/>
      <c r="C4108"/>
      <c r="D4108"/>
      <c r="E4108"/>
      <c r="F4108"/>
      <c r="G4108" s="45"/>
      <c r="H4108" s="196"/>
      <c r="I4108" s="196"/>
      <c r="J4108" s="196"/>
      <c r="K4108" s="196"/>
      <c r="L4108"/>
      <c r="M4108" s="44"/>
      <c r="N4108" s="1"/>
      <c r="O4108"/>
      <c r="P4108"/>
      <c r="Q4108" s="44"/>
      <c r="R4108" s="1"/>
      <c r="S4108"/>
      <c r="T4108"/>
    </row>
    <row r="4109" spans="1:20" ht="14.4" x14ac:dyDescent="0.3">
      <c r="A4109"/>
      <c r="B4109" s="1"/>
      <c r="C4109"/>
      <c r="D4109"/>
      <c r="E4109"/>
      <c r="F4109"/>
      <c r="G4109" s="45"/>
      <c r="H4109" s="196"/>
      <c r="I4109" s="196"/>
      <c r="J4109" s="196"/>
      <c r="K4109" s="196"/>
      <c r="L4109"/>
      <c r="M4109" s="44"/>
      <c r="N4109" s="1"/>
      <c r="O4109"/>
      <c r="P4109"/>
      <c r="Q4109" s="44"/>
      <c r="R4109" s="1"/>
      <c r="S4109"/>
      <c r="T4109"/>
    </row>
    <row r="4110" spans="1:20" ht="14.4" x14ac:dyDescent="0.3">
      <c r="A4110"/>
      <c r="B4110" s="1"/>
      <c r="C4110"/>
      <c r="D4110"/>
      <c r="E4110"/>
      <c r="F4110"/>
      <c r="G4110" s="45"/>
      <c r="H4110" s="196"/>
      <c r="I4110" s="196"/>
      <c r="J4110" s="196"/>
      <c r="K4110" s="196"/>
      <c r="L4110"/>
      <c r="M4110" s="44"/>
      <c r="N4110" s="1"/>
      <c r="O4110"/>
      <c r="P4110"/>
      <c r="Q4110" s="44"/>
      <c r="R4110" s="1"/>
      <c r="S4110"/>
      <c r="T4110"/>
    </row>
    <row r="4111" spans="1:20" ht="14.4" x14ac:dyDescent="0.3">
      <c r="A4111"/>
      <c r="B4111" s="1"/>
      <c r="C4111"/>
      <c r="D4111"/>
      <c r="E4111"/>
      <c r="F4111"/>
      <c r="G4111" s="45"/>
      <c r="H4111" s="196"/>
      <c r="I4111" s="196"/>
      <c r="J4111" s="196"/>
      <c r="K4111" s="196"/>
      <c r="L4111"/>
      <c r="M4111" s="44"/>
      <c r="N4111" s="1"/>
      <c r="O4111"/>
      <c r="P4111"/>
      <c r="Q4111" s="44"/>
      <c r="R4111" s="1"/>
      <c r="S4111"/>
      <c r="T4111"/>
    </row>
    <row r="4112" spans="1:20" ht="14.4" x14ac:dyDescent="0.3">
      <c r="A4112"/>
      <c r="B4112" s="1"/>
      <c r="C4112"/>
      <c r="D4112"/>
      <c r="E4112"/>
      <c r="F4112"/>
      <c r="G4112" s="45"/>
      <c r="H4112" s="196"/>
      <c r="I4112" s="196"/>
      <c r="J4112" s="196"/>
      <c r="K4112" s="196"/>
      <c r="L4112"/>
      <c r="M4112" s="44"/>
      <c r="N4112" s="1"/>
      <c r="O4112"/>
      <c r="P4112"/>
      <c r="Q4112" s="44"/>
      <c r="R4112" s="1"/>
      <c r="S4112"/>
      <c r="T4112"/>
    </row>
    <row r="4113" spans="1:20" ht="14.4" x14ac:dyDescent="0.3">
      <c r="A4113"/>
      <c r="B4113" s="1"/>
      <c r="C4113"/>
      <c r="D4113"/>
      <c r="E4113"/>
      <c r="F4113"/>
      <c r="G4113" s="45"/>
      <c r="H4113" s="196"/>
      <c r="I4113" s="196"/>
      <c r="J4113" s="196"/>
      <c r="K4113" s="196"/>
      <c r="L4113"/>
      <c r="M4113" s="44"/>
      <c r="N4113" s="1"/>
      <c r="O4113"/>
      <c r="P4113"/>
      <c r="Q4113" s="44"/>
      <c r="R4113" s="1"/>
      <c r="S4113"/>
      <c r="T4113"/>
    </row>
    <row r="4114" spans="1:20" ht="14.4" x14ac:dyDescent="0.3">
      <c r="A4114"/>
      <c r="B4114" s="1"/>
      <c r="C4114"/>
      <c r="D4114"/>
      <c r="E4114"/>
      <c r="F4114"/>
      <c r="G4114" s="45"/>
      <c r="H4114" s="196"/>
      <c r="I4114" s="196"/>
      <c r="J4114" s="196"/>
      <c r="K4114" s="196"/>
      <c r="L4114"/>
      <c r="M4114" s="44"/>
      <c r="N4114" s="1"/>
      <c r="O4114"/>
      <c r="P4114"/>
      <c r="Q4114" s="44"/>
      <c r="R4114" s="1"/>
      <c r="S4114"/>
      <c r="T4114"/>
    </row>
    <row r="4115" spans="1:20" ht="14.4" x14ac:dyDescent="0.3">
      <c r="A4115"/>
      <c r="B4115" s="1"/>
      <c r="C4115"/>
      <c r="D4115"/>
      <c r="E4115"/>
      <c r="F4115"/>
      <c r="G4115" s="45"/>
      <c r="H4115" s="196"/>
      <c r="I4115" s="196"/>
      <c r="J4115" s="196"/>
      <c r="K4115" s="196"/>
      <c r="L4115"/>
      <c r="M4115" s="44"/>
      <c r="N4115" s="1"/>
      <c r="O4115"/>
      <c r="P4115"/>
      <c r="Q4115" s="44"/>
      <c r="R4115" s="1"/>
      <c r="S4115"/>
      <c r="T4115"/>
    </row>
    <row r="4116" spans="1:20" ht="14.4" x14ac:dyDescent="0.3">
      <c r="A4116"/>
      <c r="B4116" s="1"/>
      <c r="C4116"/>
      <c r="D4116"/>
      <c r="E4116"/>
      <c r="F4116"/>
      <c r="G4116" s="45"/>
      <c r="H4116" s="196"/>
      <c r="I4116" s="196"/>
      <c r="J4116" s="196"/>
      <c r="K4116" s="196"/>
      <c r="L4116"/>
      <c r="M4116" s="44"/>
      <c r="N4116" s="1"/>
      <c r="O4116"/>
      <c r="P4116"/>
      <c r="Q4116" s="44"/>
      <c r="R4116" s="1"/>
      <c r="S4116"/>
      <c r="T4116"/>
    </row>
    <row r="4117" spans="1:20" ht="14.4" x14ac:dyDescent="0.3">
      <c r="A4117"/>
      <c r="B4117" s="1"/>
      <c r="C4117"/>
      <c r="D4117"/>
      <c r="E4117"/>
      <c r="F4117"/>
      <c r="G4117" s="45"/>
      <c r="H4117" s="196"/>
      <c r="I4117" s="196"/>
      <c r="J4117" s="196"/>
      <c r="K4117" s="196"/>
      <c r="L4117"/>
      <c r="M4117" s="44"/>
      <c r="N4117" s="1"/>
      <c r="O4117"/>
      <c r="P4117"/>
      <c r="Q4117" s="44"/>
      <c r="R4117" s="1"/>
      <c r="S4117"/>
      <c r="T4117"/>
    </row>
    <row r="4118" spans="1:20" ht="14.4" x14ac:dyDescent="0.3">
      <c r="A4118"/>
      <c r="B4118" s="1"/>
      <c r="C4118"/>
      <c r="D4118"/>
      <c r="E4118"/>
      <c r="F4118"/>
      <c r="G4118" s="45"/>
      <c r="H4118" s="196"/>
      <c r="I4118" s="196"/>
      <c r="J4118" s="196"/>
      <c r="K4118" s="196"/>
      <c r="L4118"/>
      <c r="M4118" s="44"/>
      <c r="N4118" s="1"/>
      <c r="O4118"/>
      <c r="P4118"/>
      <c r="Q4118" s="44"/>
      <c r="R4118" s="1"/>
      <c r="S4118"/>
      <c r="T4118"/>
    </row>
    <row r="4119" spans="1:20" ht="14.4" x14ac:dyDescent="0.3">
      <c r="A4119"/>
      <c r="B4119" s="1"/>
      <c r="C4119"/>
      <c r="D4119"/>
      <c r="E4119"/>
      <c r="F4119"/>
      <c r="G4119" s="45"/>
      <c r="H4119" s="196"/>
      <c r="I4119" s="196"/>
      <c r="J4119" s="196"/>
      <c r="K4119" s="196"/>
      <c r="L4119"/>
      <c r="M4119" s="44"/>
      <c r="N4119" s="1"/>
      <c r="O4119"/>
      <c r="P4119"/>
      <c r="Q4119" s="44"/>
      <c r="R4119" s="1"/>
      <c r="S4119"/>
      <c r="T4119"/>
    </row>
    <row r="4120" spans="1:20" ht="14.4" x14ac:dyDescent="0.3">
      <c r="A4120"/>
      <c r="B4120" s="1"/>
      <c r="C4120"/>
      <c r="D4120"/>
      <c r="E4120"/>
      <c r="F4120"/>
      <c r="G4120" s="45"/>
      <c r="H4120" s="196"/>
      <c r="I4120" s="196"/>
      <c r="J4120" s="196"/>
      <c r="K4120" s="196"/>
      <c r="L4120"/>
      <c r="M4120" s="44"/>
      <c r="N4120" s="1"/>
      <c r="O4120"/>
      <c r="P4120"/>
      <c r="Q4120" s="44"/>
      <c r="R4120" s="1"/>
      <c r="S4120"/>
      <c r="T4120"/>
    </row>
    <row r="4121" spans="1:20" ht="14.4" x14ac:dyDescent="0.3">
      <c r="A4121"/>
      <c r="B4121" s="1"/>
      <c r="C4121"/>
      <c r="D4121"/>
      <c r="E4121"/>
      <c r="F4121"/>
      <c r="G4121" s="45"/>
      <c r="H4121" s="196"/>
      <c r="I4121" s="196"/>
      <c r="J4121" s="196"/>
      <c r="K4121" s="196"/>
      <c r="L4121"/>
      <c r="M4121" s="44"/>
      <c r="N4121" s="1"/>
      <c r="O4121"/>
      <c r="P4121"/>
      <c r="Q4121" s="44"/>
      <c r="R4121" s="1"/>
      <c r="S4121"/>
      <c r="T4121"/>
    </row>
    <row r="4122" spans="1:20" ht="14.4" x14ac:dyDescent="0.3">
      <c r="A4122"/>
      <c r="B4122" s="1"/>
      <c r="C4122"/>
      <c r="D4122"/>
      <c r="E4122"/>
      <c r="F4122"/>
      <c r="G4122" s="45"/>
      <c r="H4122" s="196"/>
      <c r="I4122" s="196"/>
      <c r="J4122" s="196"/>
      <c r="K4122" s="196"/>
      <c r="L4122"/>
      <c r="M4122" s="44"/>
      <c r="N4122" s="1"/>
      <c r="O4122"/>
      <c r="P4122"/>
      <c r="Q4122" s="44"/>
      <c r="R4122" s="1"/>
      <c r="S4122"/>
      <c r="T4122"/>
    </row>
    <row r="4123" spans="1:20" ht="14.4" x14ac:dyDescent="0.3">
      <c r="A4123"/>
      <c r="B4123" s="1"/>
      <c r="C4123"/>
      <c r="D4123"/>
      <c r="E4123"/>
      <c r="F4123"/>
      <c r="G4123" s="45"/>
      <c r="H4123" s="196"/>
      <c r="I4123" s="196"/>
      <c r="J4123" s="196"/>
      <c r="K4123" s="196"/>
      <c r="L4123"/>
      <c r="M4123" s="44"/>
      <c r="N4123" s="1"/>
      <c r="O4123"/>
      <c r="P4123"/>
      <c r="Q4123" s="44"/>
      <c r="R4123" s="1"/>
      <c r="S4123"/>
      <c r="T4123"/>
    </row>
    <row r="4124" spans="1:20" ht="14.4" x14ac:dyDescent="0.3">
      <c r="A4124"/>
      <c r="B4124" s="1"/>
      <c r="C4124"/>
      <c r="D4124"/>
      <c r="E4124"/>
      <c r="F4124"/>
      <c r="G4124" s="45"/>
      <c r="H4124" s="196"/>
      <c r="I4124" s="196"/>
      <c r="J4124" s="196"/>
      <c r="K4124" s="196"/>
      <c r="L4124"/>
      <c r="M4124" s="44"/>
      <c r="N4124" s="1"/>
      <c r="O4124"/>
      <c r="P4124"/>
      <c r="Q4124" s="44"/>
      <c r="R4124" s="1"/>
      <c r="S4124"/>
      <c r="T4124"/>
    </row>
    <row r="4125" spans="1:20" ht="14.4" x14ac:dyDescent="0.3">
      <c r="A4125"/>
      <c r="B4125" s="1"/>
      <c r="C4125"/>
      <c r="D4125"/>
      <c r="E4125"/>
      <c r="F4125"/>
      <c r="G4125" s="45"/>
      <c r="H4125" s="196"/>
      <c r="I4125" s="196"/>
      <c r="J4125" s="196"/>
      <c r="K4125" s="196"/>
      <c r="L4125"/>
      <c r="M4125" s="44"/>
      <c r="N4125" s="1"/>
      <c r="O4125"/>
      <c r="P4125"/>
      <c r="Q4125" s="44"/>
      <c r="R4125" s="1"/>
      <c r="S4125"/>
      <c r="T4125"/>
    </row>
    <row r="4126" spans="1:20" ht="14.4" x14ac:dyDescent="0.3">
      <c r="A4126"/>
      <c r="B4126" s="1"/>
      <c r="C4126"/>
      <c r="D4126"/>
      <c r="E4126"/>
      <c r="F4126"/>
      <c r="G4126" s="45"/>
      <c r="H4126" s="196"/>
      <c r="I4126" s="196"/>
      <c r="J4126" s="196"/>
      <c r="K4126" s="196"/>
      <c r="L4126"/>
      <c r="M4126" s="44"/>
      <c r="N4126" s="1"/>
      <c r="O4126"/>
      <c r="P4126"/>
      <c r="Q4126" s="44"/>
      <c r="R4126" s="1"/>
      <c r="S4126"/>
      <c r="T4126"/>
    </row>
    <row r="4127" spans="1:20" ht="14.4" x14ac:dyDescent="0.3">
      <c r="A4127"/>
      <c r="B4127" s="1"/>
      <c r="C4127"/>
      <c r="D4127"/>
      <c r="E4127"/>
      <c r="F4127"/>
      <c r="G4127" s="45"/>
      <c r="H4127" s="196"/>
      <c r="I4127" s="196"/>
      <c r="J4127" s="196"/>
      <c r="K4127" s="196"/>
      <c r="L4127"/>
      <c r="M4127" s="44"/>
      <c r="N4127" s="1"/>
      <c r="O4127"/>
      <c r="P4127"/>
      <c r="Q4127" s="44"/>
      <c r="R4127" s="1"/>
      <c r="S4127"/>
      <c r="T4127"/>
    </row>
    <row r="4128" spans="1:20" ht="14.4" x14ac:dyDescent="0.3">
      <c r="A4128"/>
      <c r="B4128" s="1"/>
      <c r="C4128"/>
      <c r="D4128"/>
      <c r="E4128"/>
      <c r="F4128"/>
      <c r="G4128" s="45"/>
      <c r="H4128" s="196"/>
      <c r="I4128" s="196"/>
      <c r="J4128" s="196"/>
      <c r="K4128" s="196"/>
      <c r="L4128"/>
      <c r="M4128" s="44"/>
      <c r="N4128" s="1"/>
      <c r="O4128"/>
      <c r="P4128"/>
      <c r="Q4128" s="44"/>
      <c r="R4128" s="1"/>
      <c r="S4128"/>
      <c r="T4128"/>
    </row>
    <row r="4129" spans="1:20" ht="14.4" x14ac:dyDescent="0.3">
      <c r="A4129"/>
      <c r="B4129" s="1"/>
      <c r="C4129"/>
      <c r="D4129"/>
      <c r="E4129"/>
      <c r="F4129"/>
      <c r="G4129" s="45"/>
      <c r="H4129" s="196"/>
      <c r="I4129" s="196"/>
      <c r="J4129" s="196"/>
      <c r="K4129" s="196"/>
      <c r="L4129"/>
      <c r="M4129" s="44"/>
      <c r="N4129" s="1"/>
      <c r="O4129"/>
      <c r="P4129"/>
      <c r="Q4129" s="44"/>
      <c r="R4129" s="1"/>
      <c r="S4129"/>
      <c r="T4129"/>
    </row>
    <row r="4130" spans="1:20" ht="14.4" x14ac:dyDescent="0.3">
      <c r="A4130"/>
      <c r="B4130" s="1"/>
      <c r="C4130"/>
      <c r="D4130"/>
      <c r="E4130"/>
      <c r="F4130"/>
      <c r="G4130" s="45"/>
      <c r="H4130" s="196"/>
      <c r="I4130" s="196"/>
      <c r="J4130" s="196"/>
      <c r="K4130" s="196"/>
      <c r="L4130"/>
      <c r="M4130" s="44"/>
      <c r="N4130" s="1"/>
      <c r="O4130"/>
      <c r="P4130"/>
      <c r="Q4130" s="44"/>
      <c r="R4130" s="1"/>
      <c r="S4130"/>
      <c r="T4130"/>
    </row>
    <row r="4131" spans="1:20" ht="14.4" x14ac:dyDescent="0.3">
      <c r="A4131"/>
      <c r="B4131" s="1"/>
      <c r="C4131"/>
      <c r="D4131"/>
      <c r="E4131"/>
      <c r="F4131"/>
      <c r="G4131" s="45"/>
      <c r="H4131" s="196"/>
      <c r="I4131" s="196"/>
      <c r="J4131" s="196"/>
      <c r="K4131" s="196"/>
      <c r="L4131"/>
      <c r="M4131" s="44"/>
      <c r="N4131" s="1"/>
      <c r="O4131"/>
      <c r="P4131"/>
      <c r="Q4131" s="44"/>
      <c r="R4131" s="1"/>
      <c r="S4131"/>
      <c r="T4131"/>
    </row>
    <row r="4132" spans="1:20" ht="14.4" x14ac:dyDescent="0.3">
      <c r="A4132"/>
      <c r="B4132" s="1"/>
      <c r="C4132"/>
      <c r="D4132"/>
      <c r="E4132"/>
      <c r="F4132"/>
      <c r="G4132" s="45"/>
      <c r="H4132" s="196"/>
      <c r="I4132" s="196"/>
      <c r="J4132" s="196"/>
      <c r="K4132" s="196"/>
      <c r="L4132"/>
      <c r="M4132" s="44"/>
      <c r="N4132" s="1"/>
      <c r="O4132"/>
      <c r="P4132"/>
      <c r="Q4132" s="44"/>
      <c r="R4132" s="1"/>
      <c r="S4132"/>
      <c r="T4132"/>
    </row>
    <row r="4133" spans="1:20" ht="14.4" x14ac:dyDescent="0.3">
      <c r="A4133"/>
      <c r="B4133" s="1"/>
      <c r="C4133"/>
      <c r="D4133"/>
      <c r="E4133"/>
      <c r="F4133"/>
      <c r="G4133" s="45"/>
      <c r="H4133" s="196"/>
      <c r="I4133" s="196"/>
      <c r="J4133" s="196"/>
      <c r="K4133" s="196"/>
      <c r="L4133"/>
      <c r="M4133" s="44"/>
      <c r="N4133" s="1"/>
      <c r="O4133"/>
      <c r="P4133"/>
      <c r="Q4133" s="44"/>
      <c r="R4133" s="1"/>
      <c r="S4133"/>
      <c r="T4133"/>
    </row>
    <row r="4134" spans="1:20" ht="14.4" x14ac:dyDescent="0.3">
      <c r="A4134"/>
      <c r="B4134" s="1"/>
      <c r="C4134"/>
      <c r="D4134"/>
      <c r="E4134"/>
      <c r="F4134"/>
      <c r="G4134" s="45"/>
      <c r="H4134" s="196"/>
      <c r="I4134" s="196"/>
      <c r="J4134" s="196"/>
      <c r="K4134" s="196"/>
      <c r="L4134"/>
      <c r="M4134" s="44"/>
      <c r="N4134" s="1"/>
      <c r="O4134"/>
      <c r="P4134"/>
      <c r="Q4134" s="44"/>
      <c r="R4134" s="1"/>
      <c r="S4134"/>
      <c r="T4134"/>
    </row>
    <row r="4135" spans="1:20" ht="14.4" x14ac:dyDescent="0.3">
      <c r="A4135"/>
      <c r="B4135" s="1"/>
      <c r="C4135"/>
      <c r="D4135"/>
      <c r="E4135"/>
      <c r="F4135"/>
      <c r="G4135" s="45"/>
      <c r="H4135" s="196"/>
      <c r="I4135" s="196"/>
      <c r="J4135" s="196"/>
      <c r="K4135" s="196"/>
      <c r="L4135"/>
      <c r="M4135" s="44"/>
      <c r="N4135" s="1"/>
      <c r="O4135"/>
      <c r="P4135"/>
      <c r="Q4135" s="44"/>
      <c r="R4135" s="1"/>
      <c r="S4135"/>
      <c r="T4135"/>
    </row>
    <row r="4136" spans="1:20" ht="14.4" x14ac:dyDescent="0.3">
      <c r="A4136"/>
      <c r="B4136" s="1"/>
      <c r="C4136"/>
      <c r="D4136"/>
      <c r="E4136"/>
      <c r="F4136"/>
      <c r="G4136" s="45"/>
      <c r="H4136" s="196"/>
      <c r="I4136" s="196"/>
      <c r="J4136" s="196"/>
      <c r="K4136" s="196"/>
      <c r="L4136"/>
      <c r="M4136" s="44"/>
      <c r="N4136" s="1"/>
      <c r="O4136"/>
      <c r="P4136"/>
      <c r="Q4136" s="44"/>
      <c r="R4136" s="1"/>
      <c r="S4136"/>
      <c r="T4136"/>
    </row>
    <row r="4137" spans="1:20" ht="14.4" x14ac:dyDescent="0.3">
      <c r="A4137"/>
      <c r="B4137" s="1"/>
      <c r="C4137"/>
      <c r="D4137"/>
      <c r="E4137"/>
      <c r="F4137"/>
      <c r="G4137" s="45"/>
      <c r="H4137" s="196"/>
      <c r="I4137" s="196"/>
      <c r="J4137" s="196"/>
      <c r="K4137" s="196"/>
      <c r="L4137"/>
      <c r="M4137" s="44"/>
      <c r="N4137" s="1"/>
      <c r="O4137"/>
      <c r="P4137"/>
      <c r="Q4137" s="44"/>
      <c r="R4137" s="1"/>
      <c r="S4137"/>
      <c r="T4137"/>
    </row>
    <row r="4138" spans="1:20" ht="14.4" x14ac:dyDescent="0.3">
      <c r="A4138"/>
      <c r="B4138" s="1"/>
      <c r="C4138"/>
      <c r="D4138"/>
      <c r="E4138"/>
      <c r="F4138"/>
      <c r="G4138" s="45"/>
      <c r="H4138" s="196"/>
      <c r="I4138" s="196"/>
      <c r="J4138" s="196"/>
      <c r="K4138" s="196"/>
      <c r="L4138"/>
      <c r="M4138" s="44"/>
      <c r="N4138" s="1"/>
      <c r="O4138"/>
      <c r="P4138"/>
      <c r="Q4138" s="44"/>
      <c r="R4138" s="1"/>
      <c r="S4138"/>
      <c r="T4138"/>
    </row>
    <row r="4139" spans="1:20" ht="14.4" x14ac:dyDescent="0.3">
      <c r="A4139"/>
      <c r="B4139" s="1"/>
      <c r="C4139"/>
      <c r="D4139"/>
      <c r="E4139"/>
      <c r="F4139"/>
      <c r="G4139" s="45"/>
      <c r="H4139" s="196"/>
      <c r="I4139" s="196"/>
      <c r="J4139" s="196"/>
      <c r="K4139" s="196"/>
      <c r="L4139"/>
      <c r="M4139" s="44"/>
      <c r="N4139" s="1"/>
      <c r="O4139"/>
      <c r="P4139"/>
      <c r="Q4139" s="44"/>
      <c r="R4139" s="1"/>
      <c r="S4139"/>
      <c r="T4139"/>
    </row>
    <row r="4140" spans="1:20" ht="14.4" x14ac:dyDescent="0.3">
      <c r="A4140"/>
      <c r="B4140" s="1"/>
      <c r="C4140"/>
      <c r="D4140"/>
      <c r="E4140"/>
      <c r="F4140"/>
      <c r="G4140" s="45"/>
      <c r="H4140" s="196"/>
      <c r="I4140" s="196"/>
      <c r="J4140" s="196"/>
      <c r="K4140" s="196"/>
      <c r="L4140"/>
      <c r="M4140" s="44"/>
      <c r="N4140" s="1"/>
      <c r="O4140"/>
      <c r="P4140"/>
      <c r="Q4140" s="44"/>
      <c r="R4140" s="1"/>
      <c r="S4140"/>
      <c r="T4140"/>
    </row>
    <row r="4141" spans="1:20" ht="14.4" x14ac:dyDescent="0.3">
      <c r="A4141"/>
      <c r="B4141" s="1"/>
      <c r="C4141"/>
      <c r="D4141"/>
      <c r="E4141"/>
      <c r="F4141"/>
      <c r="G4141" s="45"/>
      <c r="H4141" s="196"/>
      <c r="I4141" s="196"/>
      <c r="J4141" s="196"/>
      <c r="K4141" s="196"/>
      <c r="L4141"/>
      <c r="M4141" s="44"/>
      <c r="N4141" s="1"/>
      <c r="O4141"/>
      <c r="P4141"/>
      <c r="Q4141" s="44"/>
      <c r="R4141" s="1"/>
      <c r="S4141"/>
      <c r="T4141"/>
    </row>
    <row r="4142" spans="1:20" ht="14.4" x14ac:dyDescent="0.3">
      <c r="A4142"/>
      <c r="B4142" s="1"/>
      <c r="C4142"/>
      <c r="D4142"/>
      <c r="E4142"/>
      <c r="F4142"/>
      <c r="G4142" s="45"/>
      <c r="H4142" s="196"/>
      <c r="I4142" s="196"/>
      <c r="J4142" s="196"/>
      <c r="K4142" s="196"/>
      <c r="L4142"/>
      <c r="M4142" s="44"/>
      <c r="N4142" s="1"/>
      <c r="O4142"/>
      <c r="P4142"/>
      <c r="Q4142" s="44"/>
      <c r="R4142" s="1"/>
      <c r="S4142"/>
      <c r="T4142"/>
    </row>
    <row r="4143" spans="1:20" ht="14.4" x14ac:dyDescent="0.3">
      <c r="A4143"/>
      <c r="B4143" s="1"/>
      <c r="C4143"/>
      <c r="D4143"/>
      <c r="E4143"/>
      <c r="F4143"/>
      <c r="G4143" s="45"/>
      <c r="H4143" s="196"/>
      <c r="I4143" s="196"/>
      <c r="J4143" s="196"/>
      <c r="K4143" s="196"/>
      <c r="L4143"/>
      <c r="M4143" s="44"/>
      <c r="N4143" s="1"/>
      <c r="O4143"/>
      <c r="P4143"/>
      <c r="Q4143" s="44"/>
      <c r="R4143" s="1"/>
      <c r="S4143"/>
      <c r="T4143"/>
    </row>
    <row r="4144" spans="1:20" ht="14.4" x14ac:dyDescent="0.3">
      <c r="A4144"/>
      <c r="B4144" s="1"/>
      <c r="C4144"/>
      <c r="D4144"/>
      <c r="E4144"/>
      <c r="F4144"/>
      <c r="G4144" s="45"/>
      <c r="H4144" s="196"/>
      <c r="I4144" s="196"/>
      <c r="J4144" s="196"/>
      <c r="K4144" s="196"/>
      <c r="L4144"/>
      <c r="M4144" s="44"/>
      <c r="N4144" s="1"/>
      <c r="O4144"/>
      <c r="P4144"/>
      <c r="Q4144" s="44"/>
      <c r="R4144" s="1"/>
      <c r="S4144"/>
      <c r="T4144"/>
    </row>
    <row r="4145" spans="1:20" ht="14.4" x14ac:dyDescent="0.3">
      <c r="A4145"/>
      <c r="B4145" s="1"/>
      <c r="C4145"/>
      <c r="D4145"/>
      <c r="E4145"/>
      <c r="F4145"/>
      <c r="G4145" s="45"/>
      <c r="H4145" s="196"/>
      <c r="I4145" s="196"/>
      <c r="J4145" s="196"/>
      <c r="K4145" s="196"/>
      <c r="L4145"/>
      <c r="M4145" s="44"/>
      <c r="N4145" s="1"/>
      <c r="O4145"/>
      <c r="P4145"/>
      <c r="Q4145" s="44"/>
      <c r="R4145" s="1"/>
      <c r="S4145"/>
      <c r="T4145"/>
    </row>
    <row r="4146" spans="1:20" ht="14.4" x14ac:dyDescent="0.3">
      <c r="A4146"/>
      <c r="B4146" s="1"/>
      <c r="C4146"/>
      <c r="D4146"/>
      <c r="E4146"/>
      <c r="F4146"/>
      <c r="G4146" s="45"/>
      <c r="H4146" s="196"/>
      <c r="I4146" s="196"/>
      <c r="J4146" s="196"/>
      <c r="K4146" s="196"/>
      <c r="L4146"/>
      <c r="M4146" s="44"/>
      <c r="N4146" s="1"/>
      <c r="O4146"/>
      <c r="P4146"/>
      <c r="Q4146" s="44"/>
      <c r="R4146" s="1"/>
      <c r="S4146"/>
      <c r="T4146"/>
    </row>
    <row r="4147" spans="1:20" ht="14.4" x14ac:dyDescent="0.3">
      <c r="A4147"/>
      <c r="B4147" s="1"/>
      <c r="C4147"/>
      <c r="D4147"/>
      <c r="E4147"/>
      <c r="F4147"/>
      <c r="G4147" s="45"/>
      <c r="H4147" s="196"/>
      <c r="I4147" s="196"/>
      <c r="J4147" s="196"/>
      <c r="K4147" s="196"/>
      <c r="L4147"/>
      <c r="M4147" s="44"/>
      <c r="N4147" s="1"/>
      <c r="O4147"/>
      <c r="P4147"/>
      <c r="Q4147" s="44"/>
      <c r="R4147" s="1"/>
      <c r="S4147"/>
      <c r="T4147"/>
    </row>
    <row r="4148" spans="1:20" ht="14.4" x14ac:dyDescent="0.3">
      <c r="A4148"/>
      <c r="B4148" s="1"/>
      <c r="C4148"/>
      <c r="D4148"/>
      <c r="E4148"/>
      <c r="F4148"/>
      <c r="G4148" s="45"/>
      <c r="H4148" s="196"/>
      <c r="I4148" s="196"/>
      <c r="J4148" s="196"/>
      <c r="K4148" s="196"/>
      <c r="L4148"/>
      <c r="M4148" s="44"/>
      <c r="N4148" s="1"/>
      <c r="O4148"/>
      <c r="P4148"/>
      <c r="Q4148" s="44"/>
      <c r="R4148" s="1"/>
      <c r="S4148"/>
      <c r="T4148"/>
    </row>
    <row r="4149" spans="1:20" ht="14.4" x14ac:dyDescent="0.3">
      <c r="A4149"/>
      <c r="B4149" s="1"/>
      <c r="C4149"/>
      <c r="D4149"/>
      <c r="E4149"/>
      <c r="F4149"/>
      <c r="G4149" s="45"/>
      <c r="H4149" s="196"/>
      <c r="I4149" s="196"/>
      <c r="J4149" s="196"/>
      <c r="K4149" s="196"/>
      <c r="L4149"/>
      <c r="M4149" s="44"/>
      <c r="N4149" s="1"/>
      <c r="O4149"/>
      <c r="P4149"/>
      <c r="Q4149" s="44"/>
      <c r="R4149" s="1"/>
      <c r="S4149"/>
      <c r="T4149"/>
    </row>
    <row r="4150" spans="1:20" ht="14.4" x14ac:dyDescent="0.3">
      <c r="A4150"/>
      <c r="B4150" s="1"/>
      <c r="C4150"/>
      <c r="D4150"/>
      <c r="E4150"/>
      <c r="F4150"/>
      <c r="G4150" s="45"/>
      <c r="H4150" s="196"/>
      <c r="I4150" s="196"/>
      <c r="J4150" s="196"/>
      <c r="K4150" s="196"/>
      <c r="L4150"/>
      <c r="M4150" s="44"/>
      <c r="N4150" s="1"/>
      <c r="O4150"/>
      <c r="P4150"/>
      <c r="Q4150" s="44"/>
      <c r="R4150" s="1"/>
      <c r="S4150"/>
      <c r="T4150"/>
    </row>
    <row r="4151" spans="1:20" ht="14.4" x14ac:dyDescent="0.3">
      <c r="A4151"/>
      <c r="B4151" s="1"/>
      <c r="C4151"/>
      <c r="D4151"/>
      <c r="E4151"/>
      <c r="F4151"/>
      <c r="G4151" s="45"/>
      <c r="H4151" s="196"/>
      <c r="I4151" s="196"/>
      <c r="J4151" s="196"/>
      <c r="K4151" s="196"/>
      <c r="L4151"/>
      <c r="M4151" s="44"/>
      <c r="N4151" s="1"/>
      <c r="O4151"/>
      <c r="P4151"/>
      <c r="Q4151" s="44"/>
      <c r="R4151" s="1"/>
      <c r="S4151"/>
      <c r="T4151"/>
    </row>
    <row r="4152" spans="1:20" ht="14.4" x14ac:dyDescent="0.3">
      <c r="A4152"/>
      <c r="B4152" s="1"/>
      <c r="C4152"/>
      <c r="D4152"/>
      <c r="E4152"/>
      <c r="F4152"/>
      <c r="G4152" s="45"/>
      <c r="H4152" s="196"/>
      <c r="I4152" s="196"/>
      <c r="J4152" s="196"/>
      <c r="K4152" s="196"/>
      <c r="L4152"/>
      <c r="M4152" s="44"/>
      <c r="N4152" s="1"/>
      <c r="O4152"/>
      <c r="P4152"/>
      <c r="Q4152" s="44"/>
      <c r="R4152" s="1"/>
      <c r="S4152"/>
      <c r="T4152"/>
    </row>
    <row r="4153" spans="1:20" ht="14.4" x14ac:dyDescent="0.3">
      <c r="A4153"/>
      <c r="B4153" s="1"/>
      <c r="C4153"/>
      <c r="D4153"/>
      <c r="E4153"/>
      <c r="F4153"/>
      <c r="G4153" s="45"/>
      <c r="H4153" s="196"/>
      <c r="I4153" s="196"/>
      <c r="J4153" s="196"/>
      <c r="K4153" s="196"/>
      <c r="L4153"/>
      <c r="M4153" s="44"/>
      <c r="N4153" s="1"/>
      <c r="O4153"/>
      <c r="P4153"/>
      <c r="Q4153" s="44"/>
      <c r="R4153" s="1"/>
      <c r="S4153"/>
      <c r="T4153"/>
    </row>
    <row r="4154" spans="1:20" ht="14.4" x14ac:dyDescent="0.3">
      <c r="A4154"/>
      <c r="B4154" s="1"/>
      <c r="C4154"/>
      <c r="D4154"/>
      <c r="E4154"/>
      <c r="F4154"/>
      <c r="G4154" s="45"/>
      <c r="H4154" s="196"/>
      <c r="I4154" s="196"/>
      <c r="J4154" s="196"/>
      <c r="K4154" s="196"/>
      <c r="L4154"/>
      <c r="M4154" s="44"/>
      <c r="N4154" s="1"/>
      <c r="O4154"/>
      <c r="P4154"/>
      <c r="Q4154" s="44"/>
      <c r="R4154" s="1"/>
      <c r="S4154"/>
      <c r="T4154"/>
    </row>
    <row r="4155" spans="1:20" ht="14.4" x14ac:dyDescent="0.3">
      <c r="A4155"/>
      <c r="B4155" s="1"/>
      <c r="C4155"/>
      <c r="D4155"/>
      <c r="E4155"/>
      <c r="F4155"/>
      <c r="G4155" s="45"/>
      <c r="H4155" s="196"/>
      <c r="I4155" s="196"/>
      <c r="J4155" s="196"/>
      <c r="K4155" s="196"/>
      <c r="L4155"/>
      <c r="M4155" s="44"/>
      <c r="N4155" s="1"/>
      <c r="O4155"/>
      <c r="P4155"/>
      <c r="Q4155" s="44"/>
      <c r="R4155" s="1"/>
      <c r="S4155"/>
      <c r="T4155"/>
    </row>
    <row r="4156" spans="1:20" ht="14.4" x14ac:dyDescent="0.3">
      <c r="A4156"/>
      <c r="B4156" s="1"/>
      <c r="C4156"/>
      <c r="D4156"/>
      <c r="E4156"/>
      <c r="F4156"/>
      <c r="G4156" s="45"/>
      <c r="H4156" s="196"/>
      <c r="I4156" s="196"/>
      <c r="J4156" s="196"/>
      <c r="K4156" s="196"/>
      <c r="L4156"/>
      <c r="M4156" s="44"/>
      <c r="N4156" s="1"/>
      <c r="O4156"/>
      <c r="P4156"/>
      <c r="Q4156" s="44"/>
      <c r="R4156" s="1"/>
      <c r="S4156"/>
      <c r="T4156"/>
    </row>
    <row r="4157" spans="1:20" ht="14.4" x14ac:dyDescent="0.3">
      <c r="A4157"/>
      <c r="B4157" s="1"/>
      <c r="C4157"/>
      <c r="D4157"/>
      <c r="E4157"/>
      <c r="F4157"/>
      <c r="G4157" s="45"/>
      <c r="H4157" s="196"/>
      <c r="I4157" s="196"/>
      <c r="J4157" s="196"/>
      <c r="K4157" s="196"/>
      <c r="L4157"/>
      <c r="M4157" s="44"/>
      <c r="N4157" s="1"/>
      <c r="O4157"/>
      <c r="P4157"/>
      <c r="Q4157" s="44"/>
      <c r="R4157" s="1"/>
      <c r="S4157"/>
      <c r="T4157"/>
    </row>
    <row r="4158" spans="1:20" ht="14.4" x14ac:dyDescent="0.3">
      <c r="A4158"/>
      <c r="B4158" s="1"/>
      <c r="C4158"/>
      <c r="D4158"/>
      <c r="E4158"/>
      <c r="F4158"/>
      <c r="G4158" s="45"/>
      <c r="H4158" s="196"/>
      <c r="I4158" s="196"/>
      <c r="J4158" s="196"/>
      <c r="K4158" s="196"/>
      <c r="L4158"/>
      <c r="M4158" s="44"/>
      <c r="N4158" s="1"/>
      <c r="O4158"/>
      <c r="P4158"/>
      <c r="Q4158" s="44"/>
      <c r="R4158" s="1"/>
      <c r="S4158"/>
      <c r="T4158"/>
    </row>
    <row r="4159" spans="1:20" ht="14.4" x14ac:dyDescent="0.3">
      <c r="A4159"/>
      <c r="B4159" s="1"/>
      <c r="C4159"/>
      <c r="D4159"/>
      <c r="E4159"/>
      <c r="F4159"/>
      <c r="G4159" s="45"/>
      <c r="H4159" s="196"/>
      <c r="I4159" s="196"/>
      <c r="J4159" s="196"/>
      <c r="K4159" s="196"/>
      <c r="L4159"/>
      <c r="M4159" s="44"/>
      <c r="N4159" s="1"/>
      <c r="O4159"/>
      <c r="P4159"/>
      <c r="Q4159" s="44"/>
      <c r="R4159" s="1"/>
      <c r="S4159"/>
      <c r="T4159"/>
    </row>
    <row r="4160" spans="1:20" ht="14.4" x14ac:dyDescent="0.3">
      <c r="A4160"/>
      <c r="B4160" s="1"/>
      <c r="C4160"/>
      <c r="D4160"/>
      <c r="E4160"/>
      <c r="F4160"/>
      <c r="G4160" s="45"/>
      <c r="H4160" s="196"/>
      <c r="I4160" s="196"/>
      <c r="J4160" s="196"/>
      <c r="K4160" s="196"/>
      <c r="L4160"/>
      <c r="M4160" s="44"/>
      <c r="N4160" s="1"/>
      <c r="O4160"/>
      <c r="P4160"/>
      <c r="Q4160" s="44"/>
      <c r="R4160" s="1"/>
      <c r="S4160"/>
      <c r="T4160"/>
    </row>
    <row r="4161" spans="1:20" ht="14.4" x14ac:dyDescent="0.3">
      <c r="A4161"/>
      <c r="B4161" s="1"/>
      <c r="C4161"/>
      <c r="D4161"/>
      <c r="E4161"/>
      <c r="F4161"/>
      <c r="G4161" s="45"/>
      <c r="H4161" s="196"/>
      <c r="I4161" s="196"/>
      <c r="J4161" s="196"/>
      <c r="K4161" s="196"/>
      <c r="L4161"/>
      <c r="M4161" s="44"/>
      <c r="N4161" s="1"/>
      <c r="O4161"/>
      <c r="P4161"/>
      <c r="Q4161" s="44"/>
      <c r="R4161" s="1"/>
      <c r="S4161"/>
      <c r="T4161"/>
    </row>
    <row r="4162" spans="1:20" ht="14.4" x14ac:dyDescent="0.3">
      <c r="A4162"/>
      <c r="B4162" s="1"/>
      <c r="C4162"/>
      <c r="D4162"/>
      <c r="E4162"/>
      <c r="F4162"/>
      <c r="G4162" s="45"/>
      <c r="H4162" s="196"/>
      <c r="I4162" s="196"/>
      <c r="J4162" s="196"/>
      <c r="K4162" s="196"/>
      <c r="L4162"/>
      <c r="M4162" s="44"/>
      <c r="N4162" s="1"/>
      <c r="O4162"/>
      <c r="P4162"/>
      <c r="Q4162" s="44"/>
      <c r="R4162" s="1"/>
      <c r="S4162"/>
      <c r="T4162"/>
    </row>
    <row r="4163" spans="1:20" ht="14.4" x14ac:dyDescent="0.3">
      <c r="A4163"/>
      <c r="B4163" s="1"/>
      <c r="C4163"/>
      <c r="D4163"/>
      <c r="E4163"/>
      <c r="F4163"/>
      <c r="G4163" s="45"/>
      <c r="H4163" s="196"/>
      <c r="I4163" s="196"/>
      <c r="J4163" s="196"/>
      <c r="K4163" s="196"/>
      <c r="L4163"/>
      <c r="M4163" s="44"/>
      <c r="N4163" s="1"/>
      <c r="O4163"/>
      <c r="P4163"/>
      <c r="Q4163" s="44"/>
      <c r="R4163" s="1"/>
      <c r="S4163"/>
      <c r="T4163"/>
    </row>
    <row r="4164" spans="1:20" ht="14.4" x14ac:dyDescent="0.3">
      <c r="A4164"/>
      <c r="B4164" s="1"/>
      <c r="C4164"/>
      <c r="D4164"/>
      <c r="E4164"/>
      <c r="F4164"/>
      <c r="G4164" s="45"/>
      <c r="H4164" s="196"/>
      <c r="I4164" s="196"/>
      <c r="J4164" s="196"/>
      <c r="K4164" s="196"/>
      <c r="L4164"/>
      <c r="M4164" s="44"/>
      <c r="N4164" s="1"/>
      <c r="O4164"/>
      <c r="P4164"/>
      <c r="Q4164" s="44"/>
      <c r="R4164" s="1"/>
      <c r="S4164"/>
      <c r="T4164"/>
    </row>
    <row r="4165" spans="1:20" ht="14.4" x14ac:dyDescent="0.3">
      <c r="A4165"/>
      <c r="B4165" s="1"/>
      <c r="C4165"/>
      <c r="D4165"/>
      <c r="E4165"/>
      <c r="F4165"/>
      <c r="G4165" s="45"/>
      <c r="H4165" s="196"/>
      <c r="I4165" s="196"/>
      <c r="J4165" s="196"/>
      <c r="K4165" s="196"/>
      <c r="L4165"/>
      <c r="M4165" s="44"/>
      <c r="N4165" s="1"/>
      <c r="O4165"/>
      <c r="P4165"/>
      <c r="Q4165" s="44"/>
      <c r="R4165" s="1"/>
      <c r="S4165"/>
      <c r="T4165"/>
    </row>
    <row r="4166" spans="1:20" ht="14.4" x14ac:dyDescent="0.3">
      <c r="A4166"/>
      <c r="B4166" s="1"/>
      <c r="C4166"/>
      <c r="D4166"/>
      <c r="E4166"/>
      <c r="F4166"/>
      <c r="G4166" s="45"/>
      <c r="H4166" s="196"/>
      <c r="I4166" s="196"/>
      <c r="J4166" s="196"/>
      <c r="K4166" s="196"/>
      <c r="L4166"/>
      <c r="M4166" s="44"/>
      <c r="N4166" s="1"/>
      <c r="O4166"/>
      <c r="P4166"/>
      <c r="Q4166" s="44"/>
      <c r="R4166" s="1"/>
      <c r="S4166"/>
      <c r="T4166"/>
    </row>
    <row r="4167" spans="1:20" ht="14.4" x14ac:dyDescent="0.3">
      <c r="A4167"/>
      <c r="B4167" s="1"/>
      <c r="C4167"/>
      <c r="D4167"/>
      <c r="E4167"/>
      <c r="F4167"/>
      <c r="G4167" s="45"/>
      <c r="H4167" s="196"/>
      <c r="I4167" s="196"/>
      <c r="J4167" s="196"/>
      <c r="K4167" s="196"/>
      <c r="L4167"/>
      <c r="M4167" s="44"/>
      <c r="N4167" s="1"/>
      <c r="O4167"/>
      <c r="P4167"/>
      <c r="Q4167" s="44"/>
      <c r="R4167" s="1"/>
      <c r="S4167"/>
      <c r="T4167"/>
    </row>
    <row r="4168" spans="1:20" ht="14.4" x14ac:dyDescent="0.3">
      <c r="A4168"/>
      <c r="B4168" s="1"/>
      <c r="C4168"/>
      <c r="D4168"/>
      <c r="E4168"/>
      <c r="F4168"/>
      <c r="G4168" s="45"/>
      <c r="H4168" s="196"/>
      <c r="I4168" s="196"/>
      <c r="J4168" s="196"/>
      <c r="K4168" s="196"/>
      <c r="L4168"/>
      <c r="M4168" s="44"/>
      <c r="N4168" s="1"/>
      <c r="O4168"/>
      <c r="P4168"/>
      <c r="Q4168" s="44"/>
      <c r="R4168" s="1"/>
      <c r="S4168"/>
      <c r="T4168"/>
    </row>
    <row r="4169" spans="1:20" ht="14.4" x14ac:dyDescent="0.3">
      <c r="A4169"/>
      <c r="B4169" s="1"/>
      <c r="C4169"/>
      <c r="D4169"/>
      <c r="E4169"/>
      <c r="F4169"/>
      <c r="G4169" s="45"/>
      <c r="H4169" s="196"/>
      <c r="I4169" s="196"/>
      <c r="J4169" s="196"/>
      <c r="K4169" s="196"/>
      <c r="L4169"/>
      <c r="M4169" s="44"/>
      <c r="N4169" s="1"/>
      <c r="O4169"/>
      <c r="P4169"/>
      <c r="Q4169" s="44"/>
      <c r="R4169" s="1"/>
      <c r="S4169"/>
      <c r="T4169"/>
    </row>
    <row r="4170" spans="1:20" ht="14.4" x14ac:dyDescent="0.3">
      <c r="A4170"/>
      <c r="B4170" s="1"/>
      <c r="C4170"/>
      <c r="D4170"/>
      <c r="E4170"/>
      <c r="F4170"/>
      <c r="G4170" s="45"/>
      <c r="H4170" s="196"/>
      <c r="I4170" s="196"/>
      <c r="J4170" s="196"/>
      <c r="K4170" s="196"/>
      <c r="L4170"/>
      <c r="M4170" s="44"/>
      <c r="N4170" s="1"/>
      <c r="O4170"/>
      <c r="P4170"/>
      <c r="Q4170" s="44"/>
      <c r="R4170" s="1"/>
      <c r="S4170"/>
      <c r="T4170"/>
    </row>
    <row r="4171" spans="1:20" ht="14.4" x14ac:dyDescent="0.3">
      <c r="A4171"/>
      <c r="B4171" s="1"/>
      <c r="C4171"/>
      <c r="D4171"/>
      <c r="E4171"/>
      <c r="F4171"/>
      <c r="G4171" s="45"/>
      <c r="H4171" s="196"/>
      <c r="I4171" s="196"/>
      <c r="J4171" s="196"/>
      <c r="K4171" s="196"/>
      <c r="L4171"/>
      <c r="M4171" s="44"/>
      <c r="N4171" s="1"/>
      <c r="O4171"/>
      <c r="P4171"/>
      <c r="Q4171" s="44"/>
      <c r="R4171" s="1"/>
      <c r="S4171"/>
      <c r="T4171"/>
    </row>
    <row r="4172" spans="1:20" ht="14.4" x14ac:dyDescent="0.3">
      <c r="A4172"/>
      <c r="B4172" s="1"/>
      <c r="C4172"/>
      <c r="D4172"/>
      <c r="E4172"/>
      <c r="F4172"/>
      <c r="G4172" s="45"/>
      <c r="H4172" s="196"/>
      <c r="I4172" s="196"/>
      <c r="J4172" s="196"/>
      <c r="K4172" s="196"/>
      <c r="L4172"/>
      <c r="M4172" s="44"/>
      <c r="N4172" s="1"/>
      <c r="O4172"/>
      <c r="P4172"/>
      <c r="Q4172" s="44"/>
      <c r="R4172" s="1"/>
      <c r="S4172"/>
      <c r="T4172"/>
    </row>
    <row r="4173" spans="1:20" ht="14.4" x14ac:dyDescent="0.3">
      <c r="A4173"/>
      <c r="B4173" s="1"/>
      <c r="C4173"/>
      <c r="D4173"/>
      <c r="E4173"/>
      <c r="F4173"/>
      <c r="G4173" s="45"/>
      <c r="H4173" s="196"/>
      <c r="I4173" s="196"/>
      <c r="J4173" s="196"/>
      <c r="K4173" s="196"/>
      <c r="L4173"/>
      <c r="M4173" s="44"/>
      <c r="N4173" s="1"/>
      <c r="O4173"/>
      <c r="P4173"/>
      <c r="Q4173" s="44"/>
      <c r="R4173" s="1"/>
      <c r="S4173"/>
      <c r="T4173"/>
    </row>
    <row r="4174" spans="1:20" ht="14.4" x14ac:dyDescent="0.3">
      <c r="A4174"/>
      <c r="B4174" s="1"/>
      <c r="C4174"/>
      <c r="D4174"/>
      <c r="E4174"/>
      <c r="F4174"/>
      <c r="G4174" s="45"/>
      <c r="H4174" s="196"/>
      <c r="I4174" s="196"/>
      <c r="J4174" s="196"/>
      <c r="K4174" s="196"/>
      <c r="L4174"/>
      <c r="M4174" s="44"/>
      <c r="N4174" s="1"/>
      <c r="O4174"/>
      <c r="P4174"/>
      <c r="Q4174" s="44"/>
      <c r="R4174" s="1"/>
      <c r="S4174"/>
      <c r="T4174"/>
    </row>
    <row r="4175" spans="1:20" ht="14.4" x14ac:dyDescent="0.3">
      <c r="A4175"/>
      <c r="B4175" s="1"/>
      <c r="C4175"/>
      <c r="D4175"/>
      <c r="E4175"/>
      <c r="F4175"/>
      <c r="G4175" s="45"/>
      <c r="H4175" s="196"/>
      <c r="I4175" s="196"/>
      <c r="J4175" s="196"/>
      <c r="K4175" s="196"/>
      <c r="L4175"/>
      <c r="M4175" s="44"/>
      <c r="N4175" s="1"/>
      <c r="O4175"/>
      <c r="P4175"/>
      <c r="Q4175" s="44"/>
      <c r="R4175" s="1"/>
      <c r="S4175"/>
      <c r="T4175"/>
    </row>
    <row r="4176" spans="1:20" ht="14.4" x14ac:dyDescent="0.3">
      <c r="A4176"/>
      <c r="B4176" s="1"/>
      <c r="C4176"/>
      <c r="D4176"/>
      <c r="E4176"/>
      <c r="F4176"/>
      <c r="G4176" s="45"/>
      <c r="H4176" s="196"/>
      <c r="I4176" s="196"/>
      <c r="J4176" s="196"/>
      <c r="K4176" s="196"/>
      <c r="L4176"/>
      <c r="M4176" s="44"/>
      <c r="N4176" s="1"/>
      <c r="O4176"/>
      <c r="P4176"/>
      <c r="Q4176" s="44"/>
      <c r="R4176" s="1"/>
      <c r="S4176"/>
      <c r="T4176"/>
    </row>
    <row r="4177" spans="1:20" ht="14.4" x14ac:dyDescent="0.3">
      <c r="A4177"/>
      <c r="B4177" s="1"/>
      <c r="C4177"/>
      <c r="D4177"/>
      <c r="E4177"/>
      <c r="F4177"/>
      <c r="G4177" s="45"/>
      <c r="H4177" s="196"/>
      <c r="I4177" s="196"/>
      <c r="J4177" s="196"/>
      <c r="K4177" s="196"/>
      <c r="L4177"/>
      <c r="M4177" s="44"/>
      <c r="N4177" s="1"/>
      <c r="O4177"/>
      <c r="P4177"/>
      <c r="Q4177" s="44"/>
      <c r="R4177" s="1"/>
      <c r="S4177"/>
      <c r="T4177"/>
    </row>
    <row r="4178" spans="1:20" ht="14.4" x14ac:dyDescent="0.3">
      <c r="A4178"/>
      <c r="B4178" s="1"/>
      <c r="C4178"/>
      <c r="D4178"/>
      <c r="E4178"/>
      <c r="F4178"/>
      <c r="G4178" s="45"/>
      <c r="H4178" s="196"/>
      <c r="I4178" s="196"/>
      <c r="J4178" s="196"/>
      <c r="K4178" s="196"/>
      <c r="L4178"/>
      <c r="M4178" s="44"/>
      <c r="N4178" s="1"/>
      <c r="O4178"/>
      <c r="P4178"/>
      <c r="Q4178" s="44"/>
      <c r="R4178" s="1"/>
      <c r="S4178"/>
      <c r="T4178"/>
    </row>
    <row r="4179" spans="1:20" ht="14.4" x14ac:dyDescent="0.3">
      <c r="A4179"/>
      <c r="B4179" s="1"/>
      <c r="C4179"/>
      <c r="D4179"/>
      <c r="E4179"/>
      <c r="F4179"/>
      <c r="G4179" s="45"/>
      <c r="H4179" s="196"/>
      <c r="I4179" s="196"/>
      <c r="J4179" s="196"/>
      <c r="K4179" s="196"/>
      <c r="L4179"/>
      <c r="M4179" s="44"/>
      <c r="N4179" s="1"/>
      <c r="O4179"/>
      <c r="P4179"/>
      <c r="Q4179" s="44"/>
      <c r="R4179" s="1"/>
      <c r="S4179"/>
      <c r="T4179"/>
    </row>
    <row r="4180" spans="1:20" ht="14.4" x14ac:dyDescent="0.3">
      <c r="A4180"/>
      <c r="B4180" s="1"/>
      <c r="C4180"/>
      <c r="D4180"/>
      <c r="E4180"/>
      <c r="F4180"/>
      <c r="G4180" s="45"/>
      <c r="H4180" s="196"/>
      <c r="I4180" s="196"/>
      <c r="J4180" s="196"/>
      <c r="K4180" s="196"/>
      <c r="L4180"/>
      <c r="M4180" s="44"/>
      <c r="N4180" s="1"/>
      <c r="O4180"/>
      <c r="P4180"/>
      <c r="Q4180" s="44"/>
      <c r="R4180" s="1"/>
      <c r="S4180"/>
      <c r="T4180"/>
    </row>
    <row r="4181" spans="1:20" ht="14.4" x14ac:dyDescent="0.3">
      <c r="A4181"/>
      <c r="B4181" s="1"/>
      <c r="C4181"/>
      <c r="D4181"/>
      <c r="E4181"/>
      <c r="F4181"/>
      <c r="G4181" s="45"/>
      <c r="H4181" s="196"/>
      <c r="I4181" s="196"/>
      <c r="J4181" s="196"/>
      <c r="K4181" s="196"/>
      <c r="L4181"/>
      <c r="M4181" s="44"/>
      <c r="N4181" s="1"/>
      <c r="O4181"/>
      <c r="P4181"/>
      <c r="Q4181" s="44"/>
      <c r="R4181" s="1"/>
      <c r="S4181"/>
      <c r="T4181"/>
    </row>
    <row r="4182" spans="1:20" ht="14.4" x14ac:dyDescent="0.3">
      <c r="A4182"/>
      <c r="B4182" s="1"/>
      <c r="C4182"/>
      <c r="D4182"/>
      <c r="E4182"/>
      <c r="F4182"/>
      <c r="G4182" s="45"/>
      <c r="H4182" s="196"/>
      <c r="I4182" s="196"/>
      <c r="J4182" s="196"/>
      <c r="K4182" s="196"/>
      <c r="L4182"/>
      <c r="M4182" s="44"/>
      <c r="N4182" s="1"/>
      <c r="O4182"/>
      <c r="P4182"/>
      <c r="Q4182" s="44"/>
      <c r="R4182" s="1"/>
      <c r="S4182"/>
      <c r="T4182"/>
    </row>
    <row r="4183" spans="1:20" ht="14.4" x14ac:dyDescent="0.3">
      <c r="A4183"/>
      <c r="B4183" s="1"/>
      <c r="C4183"/>
      <c r="D4183"/>
      <c r="E4183"/>
      <c r="F4183"/>
      <c r="G4183" s="45"/>
      <c r="H4183" s="196"/>
      <c r="I4183" s="196"/>
      <c r="J4183" s="196"/>
      <c r="K4183" s="196"/>
      <c r="L4183"/>
      <c r="M4183" s="44"/>
      <c r="N4183" s="1"/>
      <c r="O4183"/>
      <c r="P4183"/>
      <c r="Q4183" s="44"/>
      <c r="R4183" s="1"/>
      <c r="S4183"/>
      <c r="T4183"/>
    </row>
    <row r="4184" spans="1:20" ht="14.4" x14ac:dyDescent="0.3">
      <c r="A4184"/>
      <c r="B4184" s="1"/>
      <c r="C4184"/>
      <c r="D4184"/>
      <c r="E4184"/>
      <c r="F4184"/>
      <c r="G4184" s="45"/>
      <c r="H4184" s="196"/>
      <c r="I4184" s="196"/>
      <c r="J4184" s="196"/>
      <c r="K4184" s="196"/>
      <c r="L4184"/>
      <c r="M4184" s="44"/>
      <c r="N4184" s="1"/>
      <c r="O4184"/>
      <c r="P4184"/>
      <c r="Q4184" s="44"/>
      <c r="R4184" s="1"/>
      <c r="S4184"/>
      <c r="T4184"/>
    </row>
    <row r="4185" spans="1:20" ht="14.4" x14ac:dyDescent="0.3">
      <c r="A4185"/>
      <c r="B4185" s="1"/>
      <c r="C4185"/>
      <c r="D4185"/>
      <c r="E4185"/>
      <c r="F4185"/>
      <c r="G4185" s="45"/>
      <c r="H4185" s="196"/>
      <c r="I4185" s="196"/>
      <c r="J4185" s="196"/>
      <c r="K4185" s="196"/>
      <c r="L4185"/>
      <c r="M4185" s="44"/>
      <c r="N4185" s="1"/>
      <c r="O4185"/>
      <c r="P4185"/>
      <c r="Q4185" s="44"/>
      <c r="R4185" s="1"/>
      <c r="S4185"/>
      <c r="T4185"/>
    </row>
    <row r="4186" spans="1:20" ht="14.4" x14ac:dyDescent="0.3">
      <c r="A4186"/>
      <c r="B4186" s="1"/>
      <c r="C4186"/>
      <c r="D4186"/>
      <c r="E4186"/>
      <c r="F4186"/>
      <c r="G4186" s="45"/>
      <c r="H4186" s="196"/>
      <c r="I4186" s="196"/>
      <c r="J4186" s="196"/>
      <c r="K4186" s="196"/>
      <c r="L4186"/>
      <c r="M4186" s="44"/>
      <c r="N4186" s="1"/>
      <c r="O4186"/>
      <c r="P4186"/>
      <c r="Q4186" s="44"/>
      <c r="R4186" s="1"/>
      <c r="S4186"/>
      <c r="T4186"/>
    </row>
    <row r="4187" spans="1:20" ht="14.4" x14ac:dyDescent="0.3">
      <c r="A4187"/>
      <c r="B4187" s="1"/>
      <c r="C4187"/>
      <c r="D4187"/>
      <c r="E4187"/>
      <c r="F4187"/>
      <c r="G4187" s="45"/>
      <c r="H4187" s="196"/>
      <c r="I4187" s="196"/>
      <c r="J4187" s="196"/>
      <c r="K4187" s="196"/>
      <c r="L4187"/>
      <c r="M4187" s="44"/>
      <c r="N4187" s="1"/>
      <c r="O4187"/>
      <c r="P4187"/>
      <c r="Q4187" s="44"/>
      <c r="R4187" s="1"/>
      <c r="S4187"/>
      <c r="T4187"/>
    </row>
    <row r="4188" spans="1:20" ht="14.4" x14ac:dyDescent="0.3">
      <c r="A4188"/>
      <c r="B4188" s="1"/>
      <c r="C4188"/>
      <c r="D4188"/>
      <c r="E4188"/>
      <c r="F4188"/>
      <c r="G4188" s="45"/>
      <c r="H4188" s="196"/>
      <c r="I4188" s="196"/>
      <c r="J4188" s="196"/>
      <c r="K4188" s="196"/>
      <c r="L4188"/>
      <c r="M4188" s="44"/>
      <c r="N4188" s="1"/>
      <c r="O4188"/>
      <c r="P4188"/>
      <c r="Q4188" s="44"/>
      <c r="R4188" s="1"/>
      <c r="S4188"/>
      <c r="T4188"/>
    </row>
    <row r="4189" spans="1:20" ht="14.4" x14ac:dyDescent="0.3">
      <c r="A4189"/>
      <c r="B4189" s="1"/>
      <c r="C4189"/>
      <c r="D4189"/>
      <c r="E4189"/>
      <c r="F4189"/>
      <c r="G4189" s="45"/>
      <c r="H4189" s="196"/>
      <c r="I4189" s="196"/>
      <c r="J4189" s="196"/>
      <c r="K4189" s="196"/>
      <c r="L4189"/>
      <c r="M4189" s="44"/>
      <c r="N4189" s="1"/>
      <c r="O4189"/>
      <c r="P4189"/>
      <c r="Q4189" s="44"/>
      <c r="R4189" s="1"/>
      <c r="S4189"/>
      <c r="T4189"/>
    </row>
    <row r="4190" spans="1:20" ht="14.4" x14ac:dyDescent="0.3">
      <c r="A4190"/>
      <c r="B4190" s="1"/>
      <c r="C4190"/>
      <c r="D4190"/>
      <c r="E4190"/>
      <c r="F4190"/>
      <c r="G4190" s="45"/>
      <c r="H4190" s="196"/>
      <c r="I4190" s="196"/>
      <c r="J4190" s="196"/>
      <c r="K4190" s="196"/>
      <c r="L4190"/>
      <c r="M4190" s="44"/>
      <c r="N4190" s="1"/>
      <c r="O4190"/>
      <c r="P4190"/>
      <c r="Q4190" s="44"/>
      <c r="R4190" s="1"/>
      <c r="S4190"/>
      <c r="T4190"/>
    </row>
    <row r="4191" spans="1:20" ht="14.4" x14ac:dyDescent="0.3">
      <c r="A4191"/>
      <c r="B4191" s="1"/>
      <c r="C4191"/>
      <c r="D4191"/>
      <c r="E4191"/>
      <c r="F4191"/>
      <c r="G4191" s="45"/>
      <c r="H4191" s="196"/>
      <c r="I4191" s="196"/>
      <c r="J4191" s="196"/>
      <c r="K4191" s="196"/>
      <c r="L4191"/>
      <c r="M4191" s="44"/>
      <c r="N4191" s="1"/>
      <c r="O4191"/>
      <c r="P4191"/>
      <c r="Q4191" s="44"/>
      <c r="R4191" s="1"/>
      <c r="S4191"/>
      <c r="T4191"/>
    </row>
    <row r="4192" spans="1:20" ht="14.4" x14ac:dyDescent="0.3">
      <c r="A4192"/>
      <c r="B4192" s="1"/>
      <c r="C4192"/>
      <c r="D4192"/>
      <c r="E4192"/>
      <c r="F4192"/>
      <c r="G4192" s="45"/>
      <c r="H4192" s="196"/>
      <c r="I4192" s="196"/>
      <c r="J4192" s="196"/>
      <c r="K4192" s="196"/>
      <c r="L4192"/>
      <c r="M4192" s="44"/>
      <c r="N4192" s="1"/>
      <c r="O4192"/>
      <c r="P4192"/>
      <c r="Q4192" s="44"/>
      <c r="R4192" s="1"/>
      <c r="S4192"/>
      <c r="T4192"/>
    </row>
    <row r="4193" spans="1:20" ht="14.4" x14ac:dyDescent="0.3">
      <c r="A4193"/>
      <c r="B4193" s="1"/>
      <c r="C4193"/>
      <c r="D4193"/>
      <c r="E4193"/>
      <c r="F4193"/>
      <c r="G4193" s="45"/>
      <c r="H4193" s="196"/>
      <c r="I4193" s="196"/>
      <c r="J4193" s="196"/>
      <c r="K4193" s="196"/>
      <c r="L4193"/>
      <c r="M4193" s="44"/>
      <c r="N4193" s="1"/>
      <c r="O4193"/>
      <c r="P4193"/>
      <c r="Q4193" s="44"/>
      <c r="R4193" s="1"/>
      <c r="S4193"/>
      <c r="T4193"/>
    </row>
    <row r="4194" spans="1:20" ht="14.4" x14ac:dyDescent="0.3">
      <c r="A4194"/>
      <c r="B4194" s="1"/>
      <c r="C4194"/>
      <c r="D4194"/>
      <c r="E4194"/>
      <c r="F4194"/>
      <c r="G4194" s="45"/>
      <c r="H4194" s="196"/>
      <c r="I4194" s="196"/>
      <c r="J4194" s="196"/>
      <c r="K4194" s="196"/>
      <c r="L4194"/>
      <c r="M4194" s="44"/>
      <c r="N4194" s="1"/>
      <c r="O4194"/>
      <c r="P4194"/>
      <c r="Q4194" s="44"/>
      <c r="R4194" s="1"/>
      <c r="S4194"/>
      <c r="T4194"/>
    </row>
    <row r="4195" spans="1:20" ht="14.4" x14ac:dyDescent="0.3">
      <c r="A4195"/>
      <c r="B4195" s="1"/>
      <c r="C4195"/>
      <c r="D4195"/>
      <c r="E4195"/>
      <c r="F4195"/>
      <c r="G4195" s="45"/>
      <c r="H4195" s="196"/>
      <c r="I4195" s="196"/>
      <c r="J4195" s="196"/>
      <c r="K4195" s="196"/>
      <c r="L4195"/>
      <c r="M4195" s="44"/>
      <c r="N4195" s="1"/>
      <c r="O4195"/>
      <c r="P4195"/>
      <c r="Q4195" s="44"/>
      <c r="R4195" s="1"/>
      <c r="S4195"/>
      <c r="T4195"/>
    </row>
    <row r="4196" spans="1:20" ht="14.4" x14ac:dyDescent="0.3">
      <c r="A4196"/>
      <c r="B4196" s="1"/>
      <c r="C4196"/>
      <c r="D4196"/>
      <c r="E4196"/>
      <c r="F4196"/>
      <c r="G4196" s="45"/>
      <c r="H4196" s="196"/>
      <c r="I4196" s="196"/>
      <c r="J4196" s="196"/>
      <c r="K4196" s="196"/>
      <c r="L4196"/>
      <c r="M4196" s="44"/>
      <c r="N4196" s="1"/>
      <c r="O4196"/>
      <c r="P4196"/>
      <c r="Q4196" s="44"/>
      <c r="R4196" s="1"/>
      <c r="S4196"/>
      <c r="T4196"/>
    </row>
    <row r="4197" spans="1:20" ht="14.4" x14ac:dyDescent="0.3">
      <c r="A4197"/>
      <c r="B4197" s="1"/>
      <c r="C4197"/>
      <c r="D4197"/>
      <c r="E4197"/>
      <c r="F4197"/>
      <c r="G4197" s="45"/>
      <c r="H4197" s="196"/>
      <c r="I4197" s="196"/>
      <c r="J4197" s="196"/>
      <c r="K4197" s="196"/>
      <c r="L4197"/>
      <c r="M4197" s="44"/>
      <c r="N4197" s="1"/>
      <c r="O4197"/>
      <c r="P4197"/>
      <c r="Q4197" s="44"/>
      <c r="R4197" s="1"/>
      <c r="S4197"/>
      <c r="T4197"/>
    </row>
    <row r="4198" spans="1:20" ht="14.4" x14ac:dyDescent="0.3">
      <c r="A4198"/>
      <c r="B4198" s="1"/>
      <c r="C4198"/>
      <c r="D4198"/>
      <c r="E4198"/>
      <c r="F4198"/>
      <c r="G4198" s="45"/>
      <c r="H4198" s="196"/>
      <c r="I4198" s="196"/>
      <c r="J4198" s="196"/>
      <c r="K4198" s="196"/>
      <c r="L4198"/>
      <c r="M4198" s="44"/>
      <c r="N4198" s="1"/>
      <c r="O4198"/>
      <c r="P4198"/>
      <c r="Q4198" s="44"/>
      <c r="R4198" s="1"/>
      <c r="S4198"/>
      <c r="T4198"/>
    </row>
    <row r="4199" spans="1:20" ht="14.4" x14ac:dyDescent="0.3">
      <c r="A4199"/>
      <c r="B4199" s="1"/>
      <c r="C4199"/>
      <c r="D4199"/>
      <c r="E4199"/>
      <c r="F4199"/>
      <c r="G4199" s="45"/>
      <c r="H4199" s="196"/>
      <c r="I4199" s="196"/>
      <c r="J4199" s="196"/>
      <c r="K4199" s="196"/>
      <c r="L4199"/>
      <c r="M4199" s="44"/>
      <c r="N4199" s="1"/>
      <c r="O4199"/>
      <c r="P4199"/>
      <c r="Q4199" s="44"/>
      <c r="R4199" s="1"/>
      <c r="S4199"/>
      <c r="T4199"/>
    </row>
    <row r="4200" spans="1:20" ht="14.4" x14ac:dyDescent="0.3">
      <c r="A4200"/>
      <c r="B4200" s="1"/>
      <c r="C4200"/>
      <c r="D4200"/>
      <c r="E4200"/>
      <c r="F4200"/>
      <c r="G4200" s="45"/>
      <c r="H4200" s="196"/>
      <c r="I4200" s="196"/>
      <c r="J4200" s="196"/>
      <c r="K4200" s="196"/>
      <c r="L4200"/>
      <c r="M4200" s="44"/>
      <c r="N4200" s="1"/>
      <c r="O4200"/>
      <c r="P4200"/>
      <c r="Q4200" s="44"/>
      <c r="R4200" s="1"/>
      <c r="S4200"/>
      <c r="T4200"/>
    </row>
    <row r="4201" spans="1:20" ht="14.4" x14ac:dyDescent="0.3">
      <c r="A4201"/>
      <c r="B4201" s="1"/>
      <c r="C4201"/>
      <c r="D4201"/>
      <c r="E4201"/>
      <c r="F4201"/>
      <c r="G4201" s="45"/>
      <c r="H4201" s="196"/>
      <c r="I4201" s="196"/>
      <c r="J4201" s="196"/>
      <c r="K4201" s="196"/>
      <c r="L4201"/>
      <c r="M4201" s="44"/>
      <c r="N4201" s="1"/>
      <c r="O4201"/>
      <c r="P4201"/>
      <c r="Q4201" s="44"/>
      <c r="R4201" s="1"/>
      <c r="S4201"/>
      <c r="T4201"/>
    </row>
    <row r="4202" spans="1:20" ht="14.4" x14ac:dyDescent="0.3">
      <c r="A4202"/>
      <c r="B4202" s="1"/>
      <c r="C4202"/>
      <c r="D4202"/>
      <c r="E4202"/>
      <c r="F4202"/>
      <c r="G4202" s="45"/>
      <c r="H4202" s="196"/>
      <c r="I4202" s="196"/>
      <c r="J4202" s="196"/>
      <c r="K4202" s="196"/>
      <c r="L4202"/>
      <c r="M4202" s="44"/>
      <c r="N4202" s="1"/>
      <c r="O4202"/>
      <c r="P4202"/>
      <c r="Q4202" s="44"/>
      <c r="R4202" s="1"/>
      <c r="S4202"/>
      <c r="T4202"/>
    </row>
    <row r="4203" spans="1:20" ht="14.4" x14ac:dyDescent="0.3">
      <c r="A4203"/>
      <c r="B4203" s="1"/>
      <c r="C4203"/>
      <c r="D4203"/>
      <c r="E4203"/>
      <c r="F4203"/>
      <c r="G4203" s="45"/>
      <c r="H4203" s="196"/>
      <c r="I4203" s="196"/>
      <c r="J4203" s="196"/>
      <c r="K4203" s="196"/>
      <c r="L4203"/>
      <c r="M4203" s="44"/>
      <c r="N4203" s="1"/>
      <c r="O4203"/>
      <c r="P4203"/>
      <c r="Q4203" s="44"/>
      <c r="R4203" s="1"/>
      <c r="S4203"/>
      <c r="T4203"/>
    </row>
    <row r="4204" spans="1:20" ht="14.4" x14ac:dyDescent="0.3">
      <c r="A4204"/>
      <c r="B4204" s="1"/>
      <c r="C4204"/>
      <c r="D4204"/>
      <c r="E4204"/>
      <c r="F4204"/>
      <c r="G4204" s="45"/>
      <c r="H4204" s="196"/>
      <c r="I4204" s="196"/>
      <c r="J4204" s="196"/>
      <c r="K4204" s="196"/>
      <c r="L4204"/>
      <c r="M4204" s="44"/>
      <c r="N4204" s="1"/>
      <c r="O4204"/>
      <c r="P4204"/>
      <c r="Q4204" s="44"/>
      <c r="R4204" s="1"/>
      <c r="S4204"/>
      <c r="T4204"/>
    </row>
    <row r="4205" spans="1:20" ht="14.4" x14ac:dyDescent="0.3">
      <c r="A4205"/>
      <c r="B4205" s="1"/>
      <c r="C4205"/>
      <c r="D4205"/>
      <c r="E4205"/>
      <c r="F4205"/>
      <c r="G4205" s="45"/>
      <c r="H4205" s="196"/>
      <c r="I4205" s="196"/>
      <c r="J4205" s="196"/>
      <c r="K4205" s="196"/>
      <c r="L4205"/>
      <c r="M4205" s="44"/>
      <c r="N4205" s="1"/>
      <c r="O4205"/>
      <c r="P4205"/>
      <c r="Q4205" s="44"/>
      <c r="R4205" s="1"/>
      <c r="S4205"/>
      <c r="T4205"/>
    </row>
    <row r="4206" spans="1:20" ht="14.4" x14ac:dyDescent="0.3">
      <c r="A4206"/>
      <c r="B4206" s="1"/>
      <c r="C4206"/>
      <c r="D4206"/>
      <c r="E4206"/>
      <c r="F4206"/>
      <c r="G4206" s="45"/>
      <c r="H4206" s="196"/>
      <c r="I4206" s="196"/>
      <c r="J4206" s="196"/>
      <c r="K4206" s="196"/>
      <c r="L4206"/>
      <c r="M4206" s="44"/>
      <c r="N4206" s="1"/>
      <c r="O4206"/>
      <c r="P4206"/>
      <c r="Q4206" s="44"/>
      <c r="R4206" s="1"/>
      <c r="S4206"/>
      <c r="T4206"/>
    </row>
    <row r="4207" spans="1:20" ht="14.4" x14ac:dyDescent="0.3">
      <c r="A4207"/>
      <c r="B4207" s="1"/>
      <c r="C4207"/>
      <c r="D4207"/>
      <c r="E4207"/>
      <c r="F4207"/>
      <c r="G4207" s="45"/>
      <c r="H4207" s="196"/>
      <c r="I4207" s="196"/>
      <c r="J4207" s="196"/>
      <c r="K4207" s="196"/>
      <c r="L4207"/>
      <c r="M4207" s="44"/>
      <c r="N4207" s="1"/>
      <c r="O4207"/>
      <c r="P4207"/>
      <c r="Q4207" s="44"/>
      <c r="R4207" s="1"/>
      <c r="S4207"/>
      <c r="T4207"/>
    </row>
    <row r="4208" spans="1:20" ht="14.4" x14ac:dyDescent="0.3">
      <c r="A4208"/>
      <c r="B4208" s="1"/>
      <c r="C4208"/>
      <c r="D4208"/>
      <c r="E4208"/>
      <c r="F4208"/>
      <c r="G4208" s="45"/>
      <c r="H4208" s="196"/>
      <c r="I4208" s="196"/>
      <c r="J4208" s="196"/>
      <c r="K4208" s="196"/>
      <c r="L4208"/>
      <c r="M4208" s="44"/>
      <c r="N4208" s="1"/>
      <c r="O4208"/>
      <c r="P4208"/>
      <c r="Q4208" s="44"/>
      <c r="R4208" s="1"/>
      <c r="S4208"/>
      <c r="T4208"/>
    </row>
    <row r="4209" spans="1:20" ht="14.4" x14ac:dyDescent="0.3">
      <c r="A4209"/>
      <c r="B4209" s="1"/>
      <c r="C4209"/>
      <c r="D4209"/>
      <c r="E4209"/>
      <c r="F4209"/>
      <c r="G4209" s="45"/>
      <c r="H4209" s="196"/>
      <c r="I4209" s="196"/>
      <c r="J4209" s="196"/>
      <c r="K4209" s="196"/>
      <c r="L4209"/>
      <c r="M4209" s="44"/>
      <c r="N4209" s="1"/>
      <c r="O4209"/>
      <c r="P4209"/>
      <c r="Q4209" s="44"/>
      <c r="R4209" s="1"/>
      <c r="S4209"/>
      <c r="T4209"/>
    </row>
    <row r="4210" spans="1:20" ht="14.4" x14ac:dyDescent="0.3">
      <c r="A4210"/>
      <c r="B4210" s="1"/>
      <c r="C4210"/>
      <c r="D4210"/>
      <c r="E4210"/>
      <c r="F4210"/>
      <c r="G4210" s="45"/>
      <c r="H4210" s="196"/>
      <c r="I4210" s="196"/>
      <c r="J4210" s="196"/>
      <c r="K4210" s="196"/>
      <c r="L4210"/>
      <c r="M4210" s="44"/>
      <c r="N4210" s="1"/>
      <c r="O4210"/>
      <c r="P4210"/>
      <c r="Q4210" s="44"/>
      <c r="R4210" s="1"/>
      <c r="S4210"/>
      <c r="T4210"/>
    </row>
    <row r="4211" spans="1:20" ht="14.4" x14ac:dyDescent="0.3">
      <c r="A4211"/>
      <c r="B4211" s="1"/>
      <c r="C4211"/>
      <c r="D4211"/>
      <c r="E4211"/>
      <c r="F4211"/>
      <c r="G4211" s="45"/>
      <c r="H4211" s="196"/>
      <c r="I4211" s="196"/>
      <c r="J4211" s="196"/>
      <c r="K4211" s="196"/>
      <c r="L4211"/>
      <c r="M4211" s="44"/>
      <c r="N4211" s="1"/>
      <c r="O4211"/>
      <c r="P4211"/>
      <c r="Q4211" s="44"/>
      <c r="R4211" s="1"/>
      <c r="S4211"/>
      <c r="T4211"/>
    </row>
    <row r="4212" spans="1:20" ht="14.4" x14ac:dyDescent="0.3">
      <c r="A4212"/>
      <c r="B4212" s="1"/>
      <c r="C4212"/>
      <c r="D4212"/>
      <c r="E4212"/>
      <c r="F4212"/>
      <c r="G4212" s="45"/>
      <c r="H4212" s="196"/>
      <c r="I4212" s="196"/>
      <c r="J4212" s="196"/>
      <c r="K4212" s="196"/>
      <c r="L4212"/>
      <c r="M4212" s="44"/>
      <c r="N4212" s="1"/>
      <c r="O4212"/>
      <c r="P4212"/>
      <c r="Q4212" s="44"/>
      <c r="R4212" s="1"/>
      <c r="S4212"/>
      <c r="T4212"/>
    </row>
    <row r="4213" spans="1:20" ht="14.4" x14ac:dyDescent="0.3">
      <c r="A4213"/>
      <c r="B4213" s="1"/>
      <c r="C4213"/>
      <c r="D4213"/>
      <c r="E4213"/>
      <c r="F4213"/>
      <c r="G4213" s="45"/>
      <c r="H4213" s="196"/>
      <c r="I4213" s="196"/>
      <c r="J4213" s="196"/>
      <c r="K4213" s="196"/>
      <c r="L4213"/>
      <c r="M4213" s="44"/>
      <c r="N4213" s="1"/>
      <c r="O4213"/>
      <c r="P4213"/>
      <c r="Q4213" s="44"/>
      <c r="R4213" s="1"/>
      <c r="S4213"/>
      <c r="T4213"/>
    </row>
    <row r="4214" spans="1:20" ht="14.4" x14ac:dyDescent="0.3">
      <c r="A4214"/>
      <c r="B4214" s="1"/>
      <c r="C4214"/>
      <c r="D4214"/>
      <c r="E4214"/>
      <c r="F4214"/>
      <c r="G4214" s="45"/>
      <c r="H4214" s="196"/>
      <c r="I4214" s="196"/>
      <c r="J4214" s="196"/>
      <c r="K4214" s="196"/>
      <c r="L4214"/>
      <c r="M4214" s="44"/>
      <c r="N4214" s="1"/>
      <c r="O4214"/>
      <c r="P4214"/>
      <c r="Q4214" s="44"/>
      <c r="R4214" s="1"/>
      <c r="S4214"/>
      <c r="T4214"/>
    </row>
    <row r="4215" spans="1:20" ht="14.4" x14ac:dyDescent="0.3">
      <c r="A4215"/>
      <c r="B4215" s="1"/>
      <c r="C4215"/>
      <c r="D4215"/>
      <c r="E4215"/>
      <c r="F4215"/>
      <c r="G4215" s="45"/>
      <c r="H4215" s="196"/>
      <c r="I4215" s="196"/>
      <c r="J4215" s="196"/>
      <c r="K4215" s="196"/>
      <c r="L4215"/>
      <c r="M4215" s="44"/>
      <c r="N4215" s="1"/>
      <c r="O4215"/>
      <c r="P4215"/>
      <c r="Q4215" s="44"/>
      <c r="R4215" s="1"/>
      <c r="S4215"/>
      <c r="T4215"/>
    </row>
    <row r="4216" spans="1:20" ht="14.4" x14ac:dyDescent="0.3">
      <c r="A4216"/>
      <c r="B4216" s="1"/>
      <c r="C4216"/>
      <c r="D4216"/>
      <c r="E4216"/>
      <c r="F4216"/>
      <c r="G4216" s="45"/>
      <c r="H4216" s="196"/>
      <c r="I4216" s="196"/>
      <c r="J4216" s="196"/>
      <c r="K4216" s="196"/>
      <c r="L4216"/>
      <c r="M4216" s="44"/>
      <c r="N4216" s="1"/>
      <c r="O4216"/>
      <c r="P4216"/>
      <c r="Q4216" s="44"/>
      <c r="R4216" s="1"/>
      <c r="S4216"/>
      <c r="T4216"/>
    </row>
    <row r="4217" spans="1:20" ht="14.4" x14ac:dyDescent="0.3">
      <c r="A4217"/>
      <c r="B4217" s="1"/>
      <c r="C4217"/>
      <c r="D4217"/>
      <c r="E4217"/>
      <c r="F4217"/>
      <c r="G4217" s="45"/>
      <c r="H4217" s="196"/>
      <c r="I4217" s="196"/>
      <c r="J4217" s="196"/>
      <c r="K4217" s="196"/>
      <c r="L4217"/>
      <c r="M4217" s="44"/>
      <c r="N4217" s="1"/>
      <c r="O4217"/>
      <c r="P4217"/>
      <c r="Q4217" s="44"/>
      <c r="R4217" s="1"/>
      <c r="S4217"/>
      <c r="T4217"/>
    </row>
    <row r="4218" spans="1:20" ht="14.4" x14ac:dyDescent="0.3">
      <c r="A4218"/>
      <c r="B4218" s="1"/>
      <c r="C4218"/>
      <c r="D4218"/>
      <c r="E4218"/>
      <c r="F4218"/>
      <c r="G4218" s="45"/>
      <c r="H4218" s="196"/>
      <c r="I4218" s="196"/>
      <c r="J4218" s="196"/>
      <c r="K4218" s="196"/>
      <c r="L4218"/>
      <c r="M4218" s="44"/>
      <c r="N4218" s="1"/>
      <c r="O4218"/>
      <c r="P4218"/>
      <c r="Q4218" s="44"/>
      <c r="R4218" s="1"/>
      <c r="S4218"/>
      <c r="T4218"/>
    </row>
    <row r="4219" spans="1:20" ht="14.4" x14ac:dyDescent="0.3">
      <c r="A4219"/>
      <c r="B4219" s="1"/>
      <c r="C4219"/>
      <c r="D4219"/>
      <c r="E4219"/>
      <c r="F4219"/>
      <c r="G4219" s="45"/>
      <c r="H4219" s="196"/>
      <c r="I4219" s="196"/>
      <c r="J4219" s="196"/>
      <c r="K4219" s="196"/>
      <c r="L4219"/>
      <c r="M4219" s="44"/>
      <c r="N4219" s="1"/>
      <c r="O4219"/>
      <c r="P4219"/>
      <c r="Q4219" s="44"/>
      <c r="R4219" s="1"/>
      <c r="S4219"/>
      <c r="T4219"/>
    </row>
    <row r="4220" spans="1:20" ht="14.4" x14ac:dyDescent="0.3">
      <c r="A4220"/>
      <c r="B4220" s="1"/>
      <c r="C4220"/>
      <c r="D4220"/>
      <c r="E4220"/>
      <c r="F4220"/>
      <c r="G4220" s="45"/>
      <c r="H4220" s="196"/>
      <c r="I4220" s="196"/>
      <c r="J4220" s="196"/>
      <c r="K4220" s="196"/>
      <c r="L4220"/>
      <c r="M4220" s="44"/>
      <c r="N4220" s="1"/>
      <c r="O4220"/>
      <c r="P4220"/>
      <c r="Q4220" s="44"/>
      <c r="R4220" s="1"/>
      <c r="S4220"/>
      <c r="T4220"/>
    </row>
    <row r="4221" spans="1:20" ht="14.4" x14ac:dyDescent="0.3">
      <c r="A4221"/>
      <c r="B4221" s="1"/>
      <c r="C4221"/>
      <c r="D4221"/>
      <c r="E4221"/>
      <c r="F4221"/>
      <c r="G4221" s="45"/>
      <c r="H4221" s="196"/>
      <c r="I4221" s="196"/>
      <c r="J4221" s="196"/>
      <c r="K4221" s="196"/>
      <c r="L4221"/>
      <c r="M4221" s="44"/>
      <c r="N4221" s="1"/>
      <c r="O4221"/>
      <c r="P4221"/>
      <c r="Q4221" s="44"/>
      <c r="R4221" s="1"/>
      <c r="S4221"/>
      <c r="T4221"/>
    </row>
    <row r="4222" spans="1:20" ht="14.4" x14ac:dyDescent="0.3">
      <c r="A4222"/>
      <c r="B4222" s="1"/>
      <c r="C4222"/>
      <c r="D4222"/>
      <c r="E4222"/>
      <c r="F4222"/>
      <c r="G4222" s="45"/>
      <c r="H4222" s="196"/>
      <c r="I4222" s="196"/>
      <c r="J4222" s="196"/>
      <c r="K4222" s="196"/>
      <c r="L4222"/>
      <c r="M4222" s="44"/>
      <c r="N4222" s="1"/>
      <c r="O4222"/>
      <c r="P4222"/>
      <c r="Q4222" s="44"/>
      <c r="R4222" s="1"/>
      <c r="S4222"/>
      <c r="T4222"/>
    </row>
    <row r="4223" spans="1:20" ht="14.4" x14ac:dyDescent="0.3">
      <c r="A4223"/>
      <c r="B4223" s="1"/>
      <c r="C4223"/>
      <c r="D4223"/>
      <c r="E4223"/>
      <c r="F4223"/>
      <c r="G4223" s="45"/>
      <c r="H4223" s="196"/>
      <c r="I4223" s="196"/>
      <c r="J4223" s="196"/>
      <c r="K4223" s="196"/>
      <c r="L4223"/>
      <c r="M4223" s="44"/>
      <c r="N4223" s="1"/>
      <c r="O4223"/>
      <c r="P4223"/>
      <c r="Q4223" s="44"/>
      <c r="R4223" s="1"/>
      <c r="S4223"/>
      <c r="T4223"/>
    </row>
    <row r="4224" spans="1:20" ht="14.4" x14ac:dyDescent="0.3">
      <c r="A4224"/>
      <c r="B4224" s="1"/>
      <c r="C4224"/>
      <c r="D4224"/>
      <c r="E4224"/>
      <c r="F4224"/>
      <c r="G4224" s="45"/>
      <c r="H4224" s="196"/>
      <c r="I4224" s="196"/>
      <c r="J4224" s="196"/>
      <c r="K4224" s="196"/>
      <c r="L4224"/>
      <c r="M4224" s="44"/>
      <c r="N4224" s="1"/>
      <c r="O4224"/>
      <c r="P4224"/>
      <c r="Q4224" s="44"/>
      <c r="R4224" s="1"/>
      <c r="S4224"/>
      <c r="T4224"/>
    </row>
    <row r="4225" spans="1:20" ht="14.4" x14ac:dyDescent="0.3">
      <c r="A4225"/>
      <c r="B4225" s="1"/>
      <c r="C4225"/>
      <c r="D4225"/>
      <c r="E4225"/>
      <c r="F4225"/>
      <c r="G4225" s="45"/>
      <c r="H4225" s="196"/>
      <c r="I4225" s="196"/>
      <c r="J4225" s="196"/>
      <c r="K4225" s="196"/>
      <c r="L4225"/>
      <c r="M4225" s="44"/>
      <c r="N4225" s="1"/>
      <c r="O4225"/>
      <c r="P4225"/>
      <c r="Q4225" s="44"/>
      <c r="R4225" s="1"/>
      <c r="S4225"/>
      <c r="T4225"/>
    </row>
    <row r="4226" spans="1:20" ht="14.4" x14ac:dyDescent="0.3">
      <c r="A4226"/>
      <c r="B4226" s="1"/>
      <c r="C4226"/>
      <c r="D4226"/>
      <c r="E4226"/>
      <c r="F4226"/>
      <c r="G4226" s="45"/>
      <c r="H4226" s="196"/>
      <c r="I4226" s="196"/>
      <c r="J4226" s="196"/>
      <c r="K4226" s="196"/>
      <c r="L4226"/>
      <c r="M4226" s="44"/>
      <c r="N4226" s="1"/>
      <c r="O4226"/>
      <c r="P4226"/>
      <c r="Q4226" s="44"/>
      <c r="R4226" s="1"/>
      <c r="S4226"/>
      <c r="T4226"/>
    </row>
    <row r="4227" spans="1:20" ht="14.4" x14ac:dyDescent="0.3">
      <c r="A4227"/>
      <c r="B4227" s="1"/>
      <c r="C4227"/>
      <c r="D4227"/>
      <c r="E4227"/>
      <c r="F4227"/>
      <c r="G4227" s="45"/>
      <c r="H4227" s="196"/>
      <c r="I4227" s="196"/>
      <c r="J4227" s="196"/>
      <c r="K4227" s="196"/>
      <c r="L4227"/>
      <c r="M4227" s="44"/>
      <c r="N4227" s="1"/>
      <c r="O4227"/>
      <c r="P4227"/>
      <c r="Q4227" s="44"/>
      <c r="R4227" s="1"/>
      <c r="S4227"/>
      <c r="T4227"/>
    </row>
    <row r="4228" spans="1:20" ht="14.4" x14ac:dyDescent="0.3">
      <c r="A4228"/>
      <c r="B4228" s="1"/>
      <c r="C4228"/>
      <c r="D4228"/>
      <c r="E4228"/>
      <c r="F4228"/>
      <c r="G4228" s="45"/>
      <c r="H4228" s="196"/>
      <c r="I4228" s="196"/>
      <c r="J4228" s="196"/>
      <c r="K4228" s="196"/>
      <c r="L4228"/>
      <c r="M4228" s="44"/>
      <c r="N4228" s="1"/>
      <c r="O4228"/>
      <c r="P4228"/>
      <c r="Q4228" s="44"/>
      <c r="R4228" s="1"/>
      <c r="S4228"/>
      <c r="T4228"/>
    </row>
    <row r="4229" spans="1:20" ht="14.4" x14ac:dyDescent="0.3">
      <c r="A4229"/>
      <c r="B4229" s="1"/>
      <c r="C4229"/>
      <c r="D4229"/>
      <c r="E4229"/>
      <c r="F4229"/>
      <c r="G4229" s="45"/>
      <c r="H4229" s="196"/>
      <c r="I4229" s="196"/>
      <c r="J4229" s="196"/>
      <c r="K4229" s="196"/>
      <c r="L4229"/>
      <c r="M4229" s="44"/>
      <c r="N4229" s="1"/>
      <c r="O4229"/>
      <c r="P4229"/>
      <c r="Q4229" s="44"/>
      <c r="R4229" s="1"/>
      <c r="S4229"/>
      <c r="T4229"/>
    </row>
    <row r="4230" spans="1:20" ht="14.4" x14ac:dyDescent="0.3">
      <c r="A4230"/>
      <c r="B4230" s="1"/>
      <c r="C4230"/>
      <c r="D4230"/>
      <c r="E4230"/>
      <c r="F4230"/>
      <c r="G4230" s="45"/>
      <c r="H4230" s="196"/>
      <c r="I4230" s="196"/>
      <c r="J4230" s="196"/>
      <c r="K4230" s="196"/>
      <c r="L4230"/>
      <c r="M4230" s="44"/>
      <c r="N4230" s="1"/>
      <c r="O4230"/>
      <c r="P4230"/>
      <c r="Q4230" s="44"/>
      <c r="R4230" s="1"/>
      <c r="S4230"/>
      <c r="T4230"/>
    </row>
    <row r="4231" spans="1:20" ht="14.4" x14ac:dyDescent="0.3">
      <c r="A4231"/>
      <c r="B4231" s="1"/>
      <c r="C4231"/>
      <c r="D4231"/>
      <c r="E4231"/>
      <c r="F4231"/>
      <c r="G4231" s="45"/>
      <c r="H4231" s="196"/>
      <c r="I4231" s="196"/>
      <c r="J4231" s="196"/>
      <c r="K4231" s="196"/>
      <c r="L4231"/>
      <c r="M4231" s="44"/>
      <c r="N4231" s="1"/>
      <c r="O4231"/>
      <c r="P4231"/>
      <c r="Q4231" s="44"/>
      <c r="R4231" s="1"/>
      <c r="S4231"/>
      <c r="T4231"/>
    </row>
    <row r="4232" spans="1:20" ht="14.4" x14ac:dyDescent="0.3">
      <c r="A4232"/>
      <c r="B4232" s="1"/>
      <c r="C4232"/>
      <c r="D4232"/>
      <c r="E4232"/>
      <c r="F4232"/>
      <c r="G4232" s="45"/>
      <c r="H4232" s="196"/>
      <c r="I4232" s="196"/>
      <c r="J4232" s="196"/>
      <c r="K4232" s="196"/>
      <c r="L4232"/>
      <c r="M4232" s="44"/>
      <c r="N4232" s="1"/>
      <c r="O4232"/>
      <c r="P4232"/>
      <c r="Q4232" s="44"/>
      <c r="R4232" s="1"/>
      <c r="S4232"/>
      <c r="T4232"/>
    </row>
    <row r="4233" spans="1:20" ht="14.4" x14ac:dyDescent="0.3">
      <c r="A4233"/>
      <c r="B4233" s="1"/>
      <c r="C4233"/>
      <c r="D4233"/>
      <c r="E4233"/>
      <c r="F4233"/>
      <c r="G4233" s="45"/>
      <c r="H4233" s="196"/>
      <c r="I4233" s="196"/>
      <c r="J4233" s="196"/>
      <c r="K4233" s="196"/>
      <c r="L4233"/>
      <c r="M4233" s="44"/>
      <c r="N4233" s="1"/>
      <c r="O4233"/>
      <c r="P4233"/>
      <c r="Q4233" s="44"/>
      <c r="R4233" s="1"/>
      <c r="S4233"/>
      <c r="T4233"/>
    </row>
    <row r="4234" spans="1:20" ht="14.4" x14ac:dyDescent="0.3">
      <c r="A4234"/>
      <c r="B4234" s="1"/>
      <c r="C4234"/>
      <c r="D4234"/>
      <c r="E4234"/>
      <c r="F4234"/>
      <c r="G4234" s="45"/>
      <c r="H4234" s="196"/>
      <c r="I4234" s="196"/>
      <c r="J4234" s="196"/>
      <c r="K4234" s="196"/>
      <c r="L4234"/>
      <c r="M4234" s="44"/>
      <c r="N4234" s="1"/>
      <c r="O4234"/>
      <c r="P4234"/>
      <c r="Q4234" s="44"/>
      <c r="R4234" s="1"/>
      <c r="S4234"/>
      <c r="T4234"/>
    </row>
    <row r="4235" spans="1:20" ht="14.4" x14ac:dyDescent="0.3">
      <c r="A4235"/>
      <c r="B4235" s="1"/>
      <c r="C4235"/>
      <c r="D4235"/>
      <c r="E4235"/>
      <c r="F4235"/>
      <c r="G4235" s="45"/>
      <c r="H4235" s="196"/>
      <c r="I4235" s="196"/>
      <c r="J4235" s="196"/>
      <c r="K4235" s="196"/>
      <c r="L4235"/>
      <c r="M4235" s="44"/>
      <c r="N4235" s="1"/>
      <c r="O4235"/>
      <c r="P4235"/>
      <c r="Q4235" s="44"/>
      <c r="R4235" s="1"/>
      <c r="S4235"/>
      <c r="T4235"/>
    </row>
    <row r="4236" spans="1:20" ht="14.4" x14ac:dyDescent="0.3">
      <c r="A4236"/>
      <c r="B4236" s="1"/>
      <c r="C4236"/>
      <c r="D4236"/>
      <c r="E4236"/>
      <c r="F4236"/>
      <c r="G4236" s="45"/>
      <c r="H4236" s="196"/>
      <c r="I4236" s="196"/>
      <c r="J4236" s="196"/>
      <c r="K4236" s="196"/>
      <c r="L4236"/>
      <c r="M4236" s="44"/>
      <c r="N4236" s="1"/>
      <c r="O4236"/>
      <c r="P4236"/>
      <c r="Q4236" s="44"/>
      <c r="R4236" s="1"/>
      <c r="S4236"/>
      <c r="T4236"/>
    </row>
    <row r="4237" spans="1:20" ht="14.4" x14ac:dyDescent="0.3">
      <c r="A4237"/>
      <c r="B4237" s="1"/>
      <c r="C4237"/>
      <c r="D4237"/>
      <c r="E4237"/>
      <c r="F4237"/>
      <c r="G4237" s="45"/>
      <c r="H4237" s="196"/>
      <c r="I4237" s="196"/>
      <c r="J4237" s="196"/>
      <c r="K4237" s="196"/>
      <c r="L4237"/>
      <c r="M4237" s="44"/>
      <c r="N4237" s="1"/>
      <c r="O4237"/>
      <c r="P4237"/>
      <c r="Q4237" s="44"/>
      <c r="R4237" s="1"/>
      <c r="S4237"/>
      <c r="T4237"/>
    </row>
    <row r="4238" spans="1:20" ht="14.4" x14ac:dyDescent="0.3">
      <c r="A4238"/>
      <c r="B4238" s="1"/>
      <c r="C4238"/>
      <c r="D4238"/>
      <c r="E4238"/>
      <c r="F4238"/>
      <c r="G4238" s="45"/>
      <c r="H4238" s="196"/>
      <c r="I4238" s="196"/>
      <c r="J4238" s="196"/>
      <c r="K4238" s="196"/>
      <c r="L4238"/>
      <c r="M4238" s="44"/>
      <c r="N4238" s="1"/>
      <c r="O4238"/>
      <c r="P4238"/>
      <c r="Q4238" s="44"/>
      <c r="R4238" s="1"/>
      <c r="S4238"/>
      <c r="T4238"/>
    </row>
    <row r="4239" spans="1:20" ht="14.4" x14ac:dyDescent="0.3">
      <c r="A4239"/>
      <c r="B4239" s="1"/>
      <c r="C4239"/>
      <c r="D4239"/>
      <c r="E4239"/>
      <c r="F4239"/>
      <c r="G4239" s="45"/>
      <c r="H4239" s="196"/>
      <c r="I4239" s="196"/>
      <c r="J4239" s="196"/>
      <c r="K4239" s="196"/>
      <c r="L4239"/>
      <c r="M4239" s="44"/>
      <c r="N4239" s="1"/>
      <c r="O4239"/>
      <c r="P4239"/>
      <c r="Q4239" s="44"/>
      <c r="R4239" s="1"/>
      <c r="S4239"/>
      <c r="T4239"/>
    </row>
    <row r="4240" spans="1:20" ht="14.4" x14ac:dyDescent="0.3">
      <c r="A4240"/>
      <c r="B4240" s="1"/>
      <c r="C4240"/>
      <c r="D4240"/>
      <c r="E4240"/>
      <c r="F4240"/>
      <c r="G4240" s="45"/>
      <c r="H4240" s="196"/>
      <c r="I4240" s="196"/>
      <c r="J4240" s="196"/>
      <c r="K4240" s="196"/>
      <c r="L4240"/>
      <c r="M4240" s="44"/>
      <c r="N4240" s="1"/>
      <c r="O4240"/>
      <c r="P4240"/>
      <c r="Q4240" s="44"/>
      <c r="R4240" s="1"/>
      <c r="S4240"/>
      <c r="T4240"/>
    </row>
    <row r="4241" spans="1:20" ht="14.4" x14ac:dyDescent="0.3">
      <c r="A4241"/>
      <c r="B4241" s="1"/>
      <c r="C4241"/>
      <c r="D4241"/>
      <c r="E4241"/>
      <c r="F4241"/>
      <c r="G4241" s="45"/>
      <c r="H4241" s="196"/>
      <c r="I4241" s="196"/>
      <c r="J4241" s="196"/>
      <c r="K4241" s="196"/>
      <c r="L4241"/>
      <c r="M4241" s="44"/>
      <c r="N4241" s="1"/>
      <c r="O4241"/>
      <c r="P4241"/>
      <c r="Q4241" s="44"/>
      <c r="R4241" s="1"/>
      <c r="S4241"/>
      <c r="T4241"/>
    </row>
    <row r="4242" spans="1:20" ht="14.4" x14ac:dyDescent="0.3">
      <c r="A4242"/>
      <c r="B4242" s="1"/>
      <c r="C4242"/>
      <c r="D4242"/>
      <c r="E4242"/>
      <c r="F4242"/>
      <c r="G4242" s="45"/>
      <c r="H4242" s="196"/>
      <c r="I4242" s="196"/>
      <c r="J4242" s="196"/>
      <c r="K4242" s="196"/>
      <c r="L4242"/>
      <c r="M4242" s="44"/>
      <c r="N4242" s="1"/>
      <c r="O4242"/>
      <c r="P4242"/>
      <c r="Q4242" s="44"/>
      <c r="R4242" s="1"/>
      <c r="S4242"/>
      <c r="T4242"/>
    </row>
    <row r="4243" spans="1:20" ht="14.4" x14ac:dyDescent="0.3">
      <c r="A4243"/>
      <c r="B4243" s="1"/>
      <c r="C4243"/>
      <c r="D4243"/>
      <c r="E4243"/>
      <c r="F4243"/>
      <c r="G4243" s="45"/>
      <c r="H4243" s="196"/>
      <c r="I4243" s="196"/>
      <c r="J4243" s="196"/>
      <c r="K4243" s="196"/>
      <c r="L4243"/>
      <c r="M4243" s="44"/>
      <c r="N4243" s="1"/>
      <c r="O4243"/>
      <c r="P4243"/>
      <c r="Q4243" s="44"/>
      <c r="R4243" s="1"/>
      <c r="S4243"/>
      <c r="T4243"/>
    </row>
    <row r="4244" spans="1:20" ht="14.4" x14ac:dyDescent="0.3">
      <c r="A4244"/>
      <c r="B4244" s="1"/>
      <c r="C4244"/>
      <c r="D4244"/>
      <c r="E4244"/>
      <c r="F4244"/>
      <c r="G4244" s="45"/>
      <c r="H4244" s="196"/>
      <c r="I4244" s="196"/>
      <c r="J4244" s="196"/>
      <c r="K4244" s="196"/>
      <c r="L4244"/>
      <c r="M4244" s="44"/>
      <c r="N4244" s="1"/>
      <c r="O4244"/>
      <c r="P4244"/>
      <c r="Q4244" s="44"/>
      <c r="R4244" s="1"/>
      <c r="S4244"/>
      <c r="T4244"/>
    </row>
    <row r="4245" spans="1:20" ht="14.4" x14ac:dyDescent="0.3">
      <c r="A4245"/>
      <c r="B4245" s="1"/>
      <c r="C4245"/>
      <c r="D4245"/>
      <c r="E4245"/>
      <c r="F4245"/>
      <c r="G4245" s="45"/>
      <c r="H4245" s="196"/>
      <c r="I4245" s="196"/>
      <c r="J4245" s="196"/>
      <c r="K4245" s="196"/>
      <c r="L4245"/>
      <c r="M4245" s="44"/>
      <c r="N4245" s="1"/>
      <c r="O4245"/>
      <c r="P4245"/>
      <c r="Q4245" s="44"/>
      <c r="R4245" s="1"/>
      <c r="S4245"/>
      <c r="T4245"/>
    </row>
    <row r="4246" spans="1:20" ht="14.4" x14ac:dyDescent="0.3">
      <c r="A4246"/>
      <c r="B4246" s="1"/>
      <c r="C4246"/>
      <c r="D4246"/>
      <c r="E4246"/>
      <c r="F4246"/>
      <c r="G4246" s="45"/>
      <c r="H4246" s="196"/>
      <c r="I4246" s="196"/>
      <c r="J4246" s="196"/>
      <c r="K4246" s="196"/>
      <c r="L4246"/>
      <c r="M4246" s="44"/>
      <c r="N4246" s="1"/>
      <c r="O4246"/>
      <c r="P4246"/>
      <c r="Q4246" s="44"/>
      <c r="R4246" s="1"/>
      <c r="S4246"/>
      <c r="T4246"/>
    </row>
    <row r="4247" spans="1:20" ht="14.4" x14ac:dyDescent="0.3">
      <c r="A4247"/>
      <c r="B4247" s="1"/>
      <c r="C4247"/>
      <c r="D4247"/>
      <c r="E4247"/>
      <c r="F4247"/>
      <c r="G4247" s="45"/>
      <c r="H4247" s="196"/>
      <c r="I4247" s="196"/>
      <c r="J4247" s="196"/>
      <c r="K4247" s="196"/>
      <c r="L4247"/>
      <c r="M4247" s="44"/>
      <c r="N4247" s="1"/>
      <c r="O4247"/>
      <c r="P4247"/>
      <c r="Q4247" s="44"/>
      <c r="R4247" s="1"/>
      <c r="S4247"/>
      <c r="T4247"/>
    </row>
    <row r="4248" spans="1:20" ht="14.4" x14ac:dyDescent="0.3">
      <c r="A4248"/>
      <c r="B4248" s="1"/>
      <c r="C4248"/>
      <c r="D4248"/>
      <c r="E4248"/>
      <c r="F4248"/>
      <c r="G4248" s="45"/>
      <c r="H4248" s="196"/>
      <c r="I4248" s="196"/>
      <c r="J4248" s="196"/>
      <c r="K4248" s="196"/>
      <c r="L4248"/>
      <c r="M4248" s="44"/>
      <c r="N4248" s="1"/>
      <c r="O4248"/>
      <c r="P4248"/>
      <c r="Q4248" s="44"/>
      <c r="R4248" s="1"/>
      <c r="S4248"/>
      <c r="T4248"/>
    </row>
    <row r="4249" spans="1:20" ht="14.4" x14ac:dyDescent="0.3">
      <c r="A4249"/>
      <c r="B4249" s="1"/>
      <c r="C4249"/>
      <c r="D4249"/>
      <c r="E4249"/>
      <c r="F4249"/>
      <c r="G4249" s="45"/>
      <c r="H4249" s="196"/>
      <c r="I4249" s="196"/>
      <c r="J4249" s="196"/>
      <c r="K4249" s="196"/>
      <c r="L4249"/>
      <c r="M4249" s="44"/>
      <c r="N4249" s="1"/>
      <c r="O4249"/>
      <c r="P4249"/>
      <c r="Q4249" s="44"/>
      <c r="R4249" s="1"/>
      <c r="S4249"/>
      <c r="T4249"/>
    </row>
    <row r="4250" spans="1:20" ht="14.4" x14ac:dyDescent="0.3">
      <c r="A4250"/>
      <c r="B4250" s="1"/>
      <c r="C4250"/>
      <c r="D4250"/>
      <c r="E4250"/>
      <c r="F4250"/>
      <c r="G4250" s="45"/>
      <c r="H4250" s="196"/>
      <c r="I4250" s="196"/>
      <c r="J4250" s="196"/>
      <c r="K4250" s="196"/>
      <c r="L4250"/>
      <c r="M4250" s="44"/>
      <c r="N4250" s="1"/>
      <c r="O4250"/>
      <c r="P4250"/>
      <c r="Q4250" s="44"/>
      <c r="R4250" s="1"/>
      <c r="S4250"/>
      <c r="T4250"/>
    </row>
    <row r="4251" spans="1:20" ht="14.4" x14ac:dyDescent="0.3">
      <c r="A4251"/>
      <c r="B4251" s="1"/>
      <c r="C4251"/>
      <c r="D4251"/>
      <c r="E4251"/>
      <c r="F4251"/>
      <c r="G4251" s="45"/>
      <c r="H4251" s="196"/>
      <c r="I4251" s="196"/>
      <c r="J4251" s="196"/>
      <c r="K4251" s="196"/>
      <c r="L4251"/>
      <c r="M4251" s="44"/>
      <c r="N4251" s="1"/>
      <c r="O4251"/>
      <c r="P4251"/>
      <c r="Q4251" s="44"/>
      <c r="R4251" s="1"/>
      <c r="S4251"/>
      <c r="T4251"/>
    </row>
    <row r="4252" spans="1:20" ht="14.4" x14ac:dyDescent="0.3">
      <c r="A4252"/>
      <c r="B4252" s="1"/>
      <c r="C4252"/>
      <c r="D4252"/>
      <c r="E4252"/>
      <c r="F4252"/>
      <c r="G4252" s="45"/>
      <c r="H4252" s="196"/>
      <c r="I4252" s="196"/>
      <c r="J4252" s="196"/>
      <c r="K4252" s="196"/>
      <c r="L4252"/>
      <c r="M4252" s="44"/>
      <c r="N4252" s="1"/>
      <c r="O4252"/>
      <c r="P4252"/>
      <c r="Q4252" s="44"/>
      <c r="R4252" s="1"/>
      <c r="S4252"/>
      <c r="T4252"/>
    </row>
    <row r="4253" spans="1:20" ht="14.4" x14ac:dyDescent="0.3">
      <c r="A4253"/>
      <c r="B4253" s="1"/>
      <c r="C4253"/>
      <c r="D4253"/>
      <c r="E4253"/>
      <c r="F4253"/>
      <c r="G4253" s="45"/>
      <c r="H4253" s="196"/>
      <c r="I4253" s="196"/>
      <c r="J4253" s="196"/>
      <c r="K4253" s="196"/>
      <c r="L4253"/>
      <c r="M4253" s="44"/>
      <c r="N4253" s="1"/>
      <c r="O4253"/>
      <c r="P4253"/>
      <c r="Q4253" s="44"/>
      <c r="R4253" s="1"/>
      <c r="S4253"/>
      <c r="T4253"/>
    </row>
    <row r="4254" spans="1:20" ht="14.4" x14ac:dyDescent="0.3">
      <c r="A4254"/>
      <c r="B4254" s="1"/>
      <c r="C4254"/>
      <c r="D4254"/>
      <c r="E4254"/>
      <c r="F4254"/>
      <c r="G4254" s="45"/>
      <c r="H4254" s="196"/>
      <c r="I4254" s="196"/>
      <c r="J4254" s="196"/>
      <c r="K4254" s="196"/>
      <c r="L4254"/>
      <c r="M4254" s="44"/>
      <c r="N4254" s="1"/>
      <c r="O4254"/>
      <c r="P4254"/>
      <c r="Q4254" s="44"/>
      <c r="R4254" s="1"/>
      <c r="S4254"/>
      <c r="T4254"/>
    </row>
    <row r="4255" spans="1:20" ht="14.4" x14ac:dyDescent="0.3">
      <c r="A4255"/>
      <c r="B4255" s="1"/>
      <c r="C4255"/>
      <c r="D4255"/>
      <c r="E4255"/>
      <c r="F4255"/>
      <c r="G4255" s="45"/>
      <c r="H4255" s="196"/>
      <c r="I4255" s="196"/>
      <c r="J4255" s="196"/>
      <c r="K4255" s="196"/>
      <c r="L4255"/>
      <c r="M4255" s="44"/>
      <c r="N4255" s="1"/>
      <c r="O4255"/>
      <c r="P4255"/>
      <c r="Q4255" s="44"/>
      <c r="R4255" s="1"/>
      <c r="S4255"/>
      <c r="T4255"/>
    </row>
    <row r="4256" spans="1:20" ht="14.4" x14ac:dyDescent="0.3">
      <c r="A4256"/>
      <c r="B4256" s="1"/>
      <c r="C4256"/>
      <c r="D4256"/>
      <c r="E4256"/>
      <c r="F4256"/>
      <c r="G4256" s="45"/>
      <c r="H4256" s="196"/>
      <c r="I4256" s="196"/>
      <c r="J4256" s="196"/>
      <c r="K4256" s="196"/>
      <c r="L4256"/>
      <c r="M4256" s="44"/>
      <c r="N4256" s="1"/>
      <c r="O4256"/>
      <c r="P4256"/>
      <c r="Q4256" s="44"/>
      <c r="R4256" s="1"/>
      <c r="S4256"/>
      <c r="T4256"/>
    </row>
    <row r="4257" spans="1:20" ht="14.4" x14ac:dyDescent="0.3">
      <c r="A4257"/>
      <c r="B4257" s="1"/>
      <c r="C4257"/>
      <c r="D4257"/>
      <c r="E4257"/>
      <c r="F4257"/>
      <c r="G4257" s="45"/>
      <c r="H4257" s="196"/>
      <c r="I4257" s="196"/>
      <c r="J4257" s="196"/>
      <c r="K4257" s="196"/>
      <c r="L4257"/>
      <c r="M4257" s="44"/>
      <c r="N4257" s="1"/>
      <c r="O4257"/>
      <c r="P4257"/>
      <c r="Q4257" s="44"/>
      <c r="R4257" s="1"/>
      <c r="S4257"/>
      <c r="T4257"/>
    </row>
    <row r="4258" spans="1:20" ht="14.4" x14ac:dyDescent="0.3">
      <c r="A4258"/>
      <c r="B4258" s="1"/>
      <c r="C4258"/>
      <c r="D4258"/>
      <c r="E4258"/>
      <c r="F4258"/>
      <c r="G4258" s="45"/>
      <c r="H4258" s="196"/>
      <c r="I4258" s="196"/>
      <c r="J4258" s="196"/>
      <c r="K4258" s="196"/>
      <c r="L4258"/>
      <c r="M4258" s="44"/>
      <c r="N4258" s="1"/>
      <c r="O4258"/>
      <c r="P4258"/>
      <c r="Q4258" s="44"/>
      <c r="R4258" s="1"/>
      <c r="S4258"/>
      <c r="T4258"/>
    </row>
    <row r="4259" spans="1:20" ht="14.4" x14ac:dyDescent="0.3">
      <c r="A4259"/>
      <c r="B4259" s="1"/>
      <c r="C4259"/>
      <c r="D4259"/>
      <c r="E4259"/>
      <c r="F4259"/>
      <c r="G4259" s="45"/>
      <c r="H4259" s="196"/>
      <c r="I4259" s="196"/>
      <c r="J4259" s="196"/>
      <c r="K4259" s="196"/>
      <c r="L4259"/>
      <c r="M4259" s="44"/>
      <c r="N4259" s="1"/>
      <c r="O4259"/>
      <c r="P4259"/>
      <c r="Q4259" s="44"/>
      <c r="R4259" s="1"/>
      <c r="S4259"/>
      <c r="T4259"/>
    </row>
    <row r="4260" spans="1:20" ht="14.4" x14ac:dyDescent="0.3">
      <c r="A4260"/>
      <c r="B4260" s="1"/>
      <c r="C4260"/>
      <c r="D4260"/>
      <c r="E4260"/>
      <c r="F4260"/>
      <c r="G4260" s="45"/>
      <c r="H4260" s="196"/>
      <c r="I4260" s="196"/>
      <c r="J4260" s="196"/>
      <c r="K4260" s="196"/>
      <c r="L4260"/>
      <c r="M4260" s="44"/>
      <c r="N4260" s="1"/>
      <c r="O4260"/>
      <c r="P4260"/>
      <c r="Q4260" s="44"/>
      <c r="R4260" s="1"/>
      <c r="S4260"/>
      <c r="T4260"/>
    </row>
    <row r="4261" spans="1:20" ht="14.4" x14ac:dyDescent="0.3">
      <c r="A4261"/>
      <c r="B4261" s="1"/>
      <c r="C4261"/>
      <c r="D4261"/>
      <c r="E4261"/>
      <c r="F4261"/>
      <c r="G4261" s="45"/>
      <c r="H4261" s="196"/>
      <c r="I4261" s="196"/>
      <c r="J4261" s="196"/>
      <c r="K4261" s="196"/>
      <c r="L4261"/>
      <c r="M4261" s="44"/>
      <c r="N4261" s="1"/>
      <c r="O4261"/>
      <c r="P4261"/>
      <c r="Q4261" s="44"/>
      <c r="R4261" s="1"/>
      <c r="S4261"/>
      <c r="T4261"/>
    </row>
    <row r="4262" spans="1:20" ht="14.4" x14ac:dyDescent="0.3">
      <c r="A4262"/>
      <c r="B4262" s="1"/>
      <c r="C4262"/>
      <c r="D4262"/>
      <c r="E4262"/>
      <c r="F4262"/>
      <c r="G4262" s="45"/>
      <c r="H4262" s="196"/>
      <c r="I4262" s="196"/>
      <c r="J4262" s="196"/>
      <c r="K4262" s="196"/>
      <c r="L4262"/>
      <c r="M4262" s="44"/>
      <c r="N4262" s="1"/>
      <c r="O4262"/>
      <c r="P4262"/>
      <c r="Q4262" s="44"/>
      <c r="R4262" s="1"/>
      <c r="S4262"/>
      <c r="T4262"/>
    </row>
    <row r="4263" spans="1:20" ht="14.4" x14ac:dyDescent="0.3">
      <c r="A4263"/>
      <c r="B4263" s="1"/>
      <c r="C4263"/>
      <c r="D4263"/>
      <c r="E4263"/>
      <c r="F4263"/>
      <c r="G4263" s="45"/>
      <c r="H4263" s="196"/>
      <c r="I4263" s="196"/>
      <c r="J4263" s="196"/>
      <c r="K4263" s="196"/>
      <c r="L4263"/>
      <c r="M4263" s="44"/>
      <c r="N4263" s="1"/>
      <c r="O4263"/>
      <c r="P4263"/>
      <c r="Q4263" s="44"/>
      <c r="R4263" s="1"/>
      <c r="S4263"/>
      <c r="T4263"/>
    </row>
    <row r="4264" spans="1:20" ht="14.4" x14ac:dyDescent="0.3">
      <c r="A4264"/>
      <c r="B4264" s="1"/>
      <c r="C4264"/>
      <c r="D4264"/>
      <c r="E4264"/>
      <c r="F4264"/>
      <c r="G4264" s="45"/>
      <c r="H4264" s="196"/>
      <c r="I4264" s="196"/>
      <c r="J4264" s="196"/>
      <c r="K4264" s="196"/>
      <c r="L4264"/>
      <c r="M4264" s="44"/>
      <c r="N4264" s="1"/>
      <c r="O4264"/>
      <c r="P4264"/>
      <c r="Q4264" s="44"/>
      <c r="R4264" s="1"/>
      <c r="S4264"/>
      <c r="T4264"/>
    </row>
    <row r="4265" spans="1:20" ht="14.4" x14ac:dyDescent="0.3">
      <c r="A4265"/>
      <c r="B4265" s="1"/>
      <c r="C4265"/>
      <c r="D4265"/>
      <c r="E4265"/>
      <c r="F4265"/>
      <c r="G4265" s="45"/>
      <c r="H4265" s="196"/>
      <c r="I4265" s="196"/>
      <c r="J4265" s="196"/>
      <c r="K4265" s="196"/>
      <c r="L4265"/>
      <c r="M4265" s="44"/>
      <c r="N4265" s="1"/>
      <c r="O4265"/>
      <c r="P4265"/>
      <c r="Q4265" s="44"/>
      <c r="R4265" s="1"/>
      <c r="S4265"/>
      <c r="T4265"/>
    </row>
    <row r="4266" spans="1:20" ht="14.4" x14ac:dyDescent="0.3">
      <c r="A4266"/>
      <c r="B4266" s="1"/>
      <c r="C4266"/>
      <c r="D4266"/>
      <c r="E4266"/>
      <c r="F4266"/>
      <c r="G4266" s="45"/>
      <c r="H4266" s="196"/>
      <c r="I4266" s="196"/>
      <c r="J4266" s="196"/>
      <c r="K4266" s="196"/>
      <c r="L4266"/>
      <c r="M4266" s="44"/>
      <c r="N4266" s="1"/>
      <c r="O4266"/>
      <c r="P4266"/>
      <c r="Q4266" s="44"/>
      <c r="R4266" s="1"/>
      <c r="S4266"/>
      <c r="T4266"/>
    </row>
    <row r="4267" spans="1:20" ht="14.4" x14ac:dyDescent="0.3">
      <c r="A4267"/>
      <c r="B4267" s="1"/>
      <c r="C4267"/>
      <c r="D4267"/>
      <c r="E4267"/>
      <c r="F4267"/>
      <c r="G4267" s="45"/>
      <c r="H4267" s="196"/>
      <c r="I4267" s="196"/>
      <c r="J4267" s="196"/>
      <c r="K4267" s="196"/>
      <c r="L4267"/>
      <c r="M4267" s="44"/>
      <c r="N4267" s="1"/>
      <c r="O4267"/>
      <c r="P4267"/>
      <c r="Q4267" s="44"/>
      <c r="R4267" s="1"/>
      <c r="S4267"/>
      <c r="T4267"/>
    </row>
    <row r="4268" spans="1:20" ht="14.4" x14ac:dyDescent="0.3">
      <c r="A4268"/>
      <c r="B4268" s="1"/>
      <c r="C4268"/>
      <c r="D4268"/>
      <c r="E4268"/>
      <c r="F4268"/>
      <c r="G4268" s="45"/>
      <c r="H4268" s="196"/>
      <c r="I4268" s="196"/>
      <c r="J4268" s="196"/>
      <c r="K4268" s="196"/>
      <c r="L4268"/>
      <c r="M4268" s="44"/>
      <c r="N4268" s="1"/>
      <c r="O4268"/>
      <c r="P4268"/>
      <c r="Q4268" s="44"/>
      <c r="R4268" s="1"/>
      <c r="S4268"/>
      <c r="T4268"/>
    </row>
    <row r="4269" spans="1:20" ht="14.4" x14ac:dyDescent="0.3">
      <c r="A4269"/>
      <c r="B4269" s="1"/>
      <c r="C4269"/>
      <c r="D4269"/>
      <c r="E4269"/>
      <c r="F4269"/>
      <c r="G4269" s="45"/>
      <c r="H4269" s="196"/>
      <c r="I4269" s="196"/>
      <c r="J4269" s="196"/>
      <c r="K4269" s="196"/>
      <c r="L4269"/>
      <c r="M4269" s="44"/>
      <c r="N4269" s="1"/>
      <c r="O4269"/>
      <c r="P4269"/>
      <c r="Q4269" s="44"/>
      <c r="R4269" s="1"/>
      <c r="S4269"/>
      <c r="T4269"/>
    </row>
    <row r="4270" spans="1:20" ht="14.4" x14ac:dyDescent="0.3">
      <c r="A4270"/>
      <c r="B4270" s="1"/>
      <c r="C4270"/>
      <c r="D4270"/>
      <c r="E4270"/>
      <c r="F4270"/>
      <c r="G4270" s="45"/>
      <c r="H4270" s="196"/>
      <c r="I4270" s="196"/>
      <c r="J4270" s="196"/>
      <c r="K4270" s="196"/>
      <c r="L4270"/>
      <c r="M4270" s="44"/>
      <c r="N4270" s="1"/>
      <c r="O4270"/>
      <c r="P4270"/>
      <c r="Q4270" s="44"/>
      <c r="R4270" s="1"/>
      <c r="S4270"/>
      <c r="T4270"/>
    </row>
    <row r="4271" spans="1:20" ht="14.4" x14ac:dyDescent="0.3">
      <c r="A4271"/>
      <c r="B4271" s="1"/>
      <c r="C4271"/>
      <c r="D4271"/>
      <c r="E4271"/>
      <c r="F4271"/>
      <c r="G4271" s="45"/>
      <c r="H4271" s="196"/>
      <c r="I4271" s="196"/>
      <c r="J4271" s="196"/>
      <c r="K4271" s="196"/>
      <c r="L4271"/>
      <c r="M4271" s="44"/>
      <c r="N4271" s="1"/>
      <c r="O4271"/>
      <c r="P4271"/>
      <c r="Q4271" s="44"/>
      <c r="R4271" s="1"/>
      <c r="S4271"/>
      <c r="T4271"/>
    </row>
    <row r="4272" spans="1:20" ht="14.4" x14ac:dyDescent="0.3">
      <c r="A4272"/>
      <c r="B4272" s="1"/>
      <c r="C4272"/>
      <c r="D4272"/>
      <c r="E4272"/>
      <c r="F4272"/>
      <c r="G4272" s="45"/>
      <c r="H4272" s="196"/>
      <c r="I4272" s="196"/>
      <c r="J4272" s="196"/>
      <c r="K4272" s="196"/>
      <c r="L4272"/>
      <c r="M4272" s="44"/>
      <c r="N4272" s="1"/>
      <c r="O4272"/>
      <c r="P4272"/>
      <c r="Q4272" s="44"/>
      <c r="R4272" s="1"/>
      <c r="S4272"/>
      <c r="T4272"/>
    </row>
    <row r="4273" spans="1:20" ht="14.4" x14ac:dyDescent="0.3">
      <c r="A4273"/>
      <c r="B4273" s="1"/>
      <c r="C4273"/>
      <c r="D4273"/>
      <c r="E4273"/>
      <c r="F4273"/>
      <c r="G4273" s="45"/>
      <c r="H4273" s="196"/>
      <c r="I4273" s="196"/>
      <c r="J4273" s="196"/>
      <c r="K4273" s="196"/>
      <c r="L4273"/>
      <c r="M4273" s="44"/>
      <c r="N4273" s="1"/>
      <c r="O4273"/>
      <c r="P4273"/>
      <c r="Q4273" s="44"/>
      <c r="R4273" s="1"/>
      <c r="S4273"/>
      <c r="T4273"/>
    </row>
    <row r="4274" spans="1:20" ht="14.4" x14ac:dyDescent="0.3">
      <c r="A4274"/>
      <c r="B4274" s="1"/>
      <c r="C4274"/>
      <c r="D4274"/>
      <c r="E4274"/>
      <c r="F4274"/>
      <c r="G4274" s="45"/>
      <c r="H4274" s="196"/>
      <c r="I4274" s="196"/>
      <c r="J4274" s="196"/>
      <c r="K4274" s="196"/>
      <c r="L4274"/>
      <c r="M4274" s="44"/>
      <c r="N4274" s="1"/>
      <c r="O4274"/>
      <c r="P4274"/>
      <c r="Q4274" s="44"/>
      <c r="R4274" s="1"/>
      <c r="S4274"/>
      <c r="T4274"/>
    </row>
    <row r="4275" spans="1:20" ht="14.4" x14ac:dyDescent="0.3">
      <c r="A4275"/>
      <c r="B4275" s="1"/>
      <c r="C4275"/>
      <c r="D4275"/>
      <c r="E4275"/>
      <c r="F4275"/>
      <c r="G4275" s="45"/>
      <c r="H4275" s="196"/>
      <c r="I4275" s="196"/>
      <c r="J4275" s="196"/>
      <c r="K4275" s="196"/>
      <c r="L4275"/>
      <c r="M4275" s="44"/>
      <c r="N4275" s="1"/>
      <c r="O4275"/>
      <c r="P4275"/>
      <c r="Q4275" s="44"/>
      <c r="R4275" s="1"/>
      <c r="S4275"/>
      <c r="T4275"/>
    </row>
    <row r="4276" spans="1:20" ht="14.4" x14ac:dyDescent="0.3">
      <c r="A4276"/>
      <c r="B4276" s="1"/>
      <c r="C4276"/>
      <c r="D4276"/>
      <c r="E4276"/>
      <c r="F4276"/>
      <c r="G4276" s="45"/>
      <c r="H4276" s="196"/>
      <c r="I4276" s="196"/>
      <c r="J4276" s="196"/>
      <c r="K4276" s="196"/>
      <c r="L4276"/>
      <c r="M4276" s="44"/>
      <c r="N4276" s="1"/>
      <c r="O4276"/>
      <c r="P4276"/>
      <c r="Q4276" s="44"/>
      <c r="R4276" s="1"/>
      <c r="S4276"/>
      <c r="T4276"/>
    </row>
    <row r="4277" spans="1:20" ht="14.4" x14ac:dyDescent="0.3">
      <c r="A4277"/>
      <c r="B4277" s="1"/>
      <c r="C4277"/>
      <c r="D4277"/>
      <c r="E4277"/>
      <c r="F4277"/>
      <c r="G4277" s="45"/>
      <c r="H4277" s="196"/>
      <c r="I4277" s="196"/>
      <c r="J4277" s="196"/>
      <c r="K4277" s="196"/>
      <c r="L4277"/>
      <c r="M4277" s="44"/>
      <c r="N4277" s="1"/>
      <c r="O4277"/>
      <c r="P4277"/>
      <c r="Q4277" s="44"/>
      <c r="R4277" s="1"/>
      <c r="S4277"/>
      <c r="T4277"/>
    </row>
    <row r="4278" spans="1:20" ht="14.4" x14ac:dyDescent="0.3">
      <c r="A4278"/>
      <c r="B4278" s="1"/>
      <c r="C4278"/>
      <c r="D4278"/>
      <c r="E4278"/>
      <c r="F4278"/>
      <c r="G4278" s="45"/>
      <c r="H4278" s="196"/>
      <c r="I4278" s="196"/>
      <c r="J4278" s="196"/>
      <c r="K4278" s="196"/>
      <c r="L4278"/>
      <c r="M4278" s="44"/>
      <c r="N4278" s="1"/>
      <c r="O4278"/>
      <c r="P4278"/>
      <c r="Q4278" s="44"/>
      <c r="R4278" s="1"/>
      <c r="S4278"/>
      <c r="T4278"/>
    </row>
    <row r="4279" spans="1:20" ht="14.4" x14ac:dyDescent="0.3">
      <c r="A4279"/>
      <c r="B4279" s="1"/>
      <c r="C4279"/>
      <c r="D4279"/>
      <c r="E4279"/>
      <c r="F4279"/>
      <c r="G4279" s="45"/>
      <c r="H4279" s="196"/>
      <c r="I4279" s="196"/>
      <c r="J4279" s="196"/>
      <c r="K4279" s="196"/>
      <c r="L4279"/>
      <c r="M4279" s="44"/>
      <c r="N4279" s="1"/>
      <c r="O4279"/>
      <c r="P4279"/>
      <c r="Q4279" s="44"/>
      <c r="R4279" s="1"/>
      <c r="S4279"/>
      <c r="T4279"/>
    </row>
    <row r="4280" spans="1:20" ht="14.4" x14ac:dyDescent="0.3">
      <c r="A4280"/>
      <c r="B4280" s="1"/>
      <c r="C4280"/>
      <c r="D4280"/>
      <c r="E4280"/>
      <c r="F4280"/>
      <c r="G4280" s="45"/>
      <c r="H4280" s="196"/>
      <c r="I4280" s="196"/>
      <c r="J4280" s="196"/>
      <c r="K4280" s="196"/>
      <c r="L4280"/>
      <c r="M4280" s="44"/>
      <c r="N4280" s="1"/>
      <c r="O4280"/>
      <c r="P4280"/>
      <c r="Q4280" s="44"/>
      <c r="R4280" s="1"/>
      <c r="S4280"/>
      <c r="T4280"/>
    </row>
    <row r="4281" spans="1:20" ht="14.4" x14ac:dyDescent="0.3">
      <c r="A4281"/>
      <c r="B4281" s="1"/>
      <c r="C4281"/>
      <c r="D4281"/>
      <c r="E4281"/>
      <c r="F4281"/>
      <c r="G4281" s="45"/>
      <c r="H4281" s="196"/>
      <c r="I4281" s="196"/>
      <c r="J4281" s="196"/>
      <c r="K4281" s="196"/>
      <c r="L4281"/>
      <c r="M4281" s="44"/>
      <c r="N4281" s="1"/>
      <c r="O4281"/>
      <c r="P4281"/>
      <c r="Q4281" s="44"/>
      <c r="R4281" s="1"/>
      <c r="S4281"/>
      <c r="T4281"/>
    </row>
    <row r="4282" spans="1:20" ht="14.4" x14ac:dyDescent="0.3">
      <c r="A4282"/>
      <c r="B4282" s="1"/>
      <c r="C4282"/>
      <c r="D4282"/>
      <c r="E4282"/>
      <c r="F4282"/>
      <c r="G4282" s="45"/>
      <c r="H4282" s="196"/>
      <c r="I4282" s="196"/>
      <c r="J4282" s="196"/>
      <c r="K4282" s="196"/>
      <c r="L4282"/>
      <c r="M4282" s="44"/>
      <c r="N4282" s="1"/>
      <c r="O4282"/>
      <c r="P4282"/>
      <c r="Q4282" s="44"/>
      <c r="R4282" s="1"/>
      <c r="S4282"/>
      <c r="T4282"/>
    </row>
    <row r="4283" spans="1:20" ht="14.4" x14ac:dyDescent="0.3">
      <c r="A4283"/>
      <c r="B4283" s="1"/>
      <c r="C4283"/>
      <c r="D4283"/>
      <c r="E4283"/>
      <c r="F4283"/>
      <c r="G4283" s="45"/>
      <c r="H4283" s="196"/>
      <c r="I4283" s="196"/>
      <c r="J4283" s="196"/>
      <c r="K4283" s="196"/>
      <c r="L4283"/>
      <c r="M4283" s="44"/>
      <c r="N4283" s="1"/>
      <c r="O4283"/>
      <c r="P4283"/>
      <c r="Q4283" s="44"/>
      <c r="R4283" s="1"/>
      <c r="S4283"/>
      <c r="T4283"/>
    </row>
    <row r="4284" spans="1:20" ht="14.4" x14ac:dyDescent="0.3">
      <c r="A4284"/>
      <c r="B4284" s="1"/>
      <c r="C4284"/>
      <c r="D4284"/>
      <c r="E4284"/>
      <c r="F4284"/>
      <c r="G4284" s="45"/>
      <c r="H4284" s="196"/>
      <c r="I4284" s="196"/>
      <c r="J4284" s="196"/>
      <c r="K4284" s="196"/>
      <c r="L4284"/>
      <c r="M4284" s="44"/>
      <c r="N4284" s="1"/>
      <c r="O4284"/>
      <c r="P4284"/>
      <c r="Q4284" s="44"/>
      <c r="R4284" s="1"/>
      <c r="S4284"/>
      <c r="T4284"/>
    </row>
    <row r="4285" spans="1:20" ht="14.4" x14ac:dyDescent="0.3">
      <c r="A4285"/>
      <c r="B4285" s="1"/>
      <c r="C4285"/>
      <c r="D4285"/>
      <c r="E4285"/>
      <c r="F4285"/>
      <c r="G4285" s="45"/>
      <c r="H4285" s="196"/>
      <c r="I4285" s="196"/>
      <c r="J4285" s="196"/>
      <c r="K4285" s="196"/>
      <c r="L4285"/>
      <c r="M4285" s="44"/>
      <c r="N4285" s="1"/>
      <c r="O4285"/>
      <c r="P4285"/>
      <c r="Q4285" s="44"/>
      <c r="R4285" s="1"/>
      <c r="S4285"/>
      <c r="T4285"/>
    </row>
    <row r="4286" spans="1:20" ht="14.4" x14ac:dyDescent="0.3">
      <c r="A4286"/>
      <c r="B4286" s="1"/>
      <c r="C4286"/>
      <c r="D4286"/>
      <c r="E4286"/>
      <c r="F4286"/>
      <c r="G4286" s="45"/>
      <c r="H4286" s="196"/>
      <c r="I4286" s="196"/>
      <c r="J4286" s="196"/>
      <c r="K4286" s="196"/>
      <c r="L4286"/>
      <c r="M4286" s="44"/>
      <c r="N4286" s="1"/>
      <c r="O4286"/>
      <c r="P4286"/>
      <c r="Q4286" s="44"/>
      <c r="R4286" s="1"/>
      <c r="S4286"/>
      <c r="T4286"/>
    </row>
    <row r="4287" spans="1:20" ht="14.4" x14ac:dyDescent="0.3">
      <c r="A4287"/>
      <c r="B4287" s="1"/>
      <c r="C4287"/>
      <c r="D4287"/>
      <c r="E4287"/>
      <c r="F4287"/>
      <c r="G4287" s="45"/>
      <c r="H4287" s="196"/>
      <c r="I4287" s="196"/>
      <c r="J4287" s="196"/>
      <c r="K4287" s="196"/>
      <c r="L4287"/>
      <c r="M4287" s="44"/>
      <c r="N4287" s="1"/>
      <c r="O4287"/>
      <c r="P4287"/>
      <c r="Q4287" s="44"/>
      <c r="R4287" s="1"/>
      <c r="S4287"/>
      <c r="T4287"/>
    </row>
    <row r="4288" spans="1:20" ht="14.4" x14ac:dyDescent="0.3">
      <c r="A4288"/>
      <c r="B4288" s="1"/>
      <c r="C4288"/>
      <c r="D4288"/>
      <c r="E4288"/>
      <c r="F4288"/>
      <c r="G4288" s="45"/>
      <c r="H4288" s="196"/>
      <c r="I4288" s="196"/>
      <c r="J4288" s="196"/>
      <c r="K4288" s="196"/>
      <c r="L4288"/>
      <c r="M4288" s="44"/>
      <c r="N4288" s="1"/>
      <c r="O4288"/>
      <c r="P4288"/>
      <c r="Q4288" s="44"/>
      <c r="R4288" s="1"/>
      <c r="S4288"/>
      <c r="T4288"/>
    </row>
    <row r="4289" spans="1:20" ht="14.4" x14ac:dyDescent="0.3">
      <c r="A4289"/>
      <c r="B4289" s="1"/>
      <c r="C4289"/>
      <c r="D4289"/>
      <c r="E4289"/>
      <c r="F4289"/>
      <c r="G4289" s="45"/>
      <c r="H4289" s="196"/>
      <c r="I4289" s="196"/>
      <c r="J4289" s="196"/>
      <c r="K4289" s="196"/>
      <c r="L4289"/>
      <c r="M4289" s="44"/>
      <c r="N4289" s="1"/>
      <c r="O4289"/>
      <c r="P4289"/>
      <c r="Q4289" s="44"/>
      <c r="R4289" s="1"/>
      <c r="S4289"/>
      <c r="T4289"/>
    </row>
    <row r="4290" spans="1:20" ht="14.4" x14ac:dyDescent="0.3">
      <c r="A4290"/>
      <c r="B4290" s="1"/>
      <c r="C4290"/>
      <c r="D4290"/>
      <c r="E4290"/>
      <c r="F4290"/>
      <c r="G4290" s="45"/>
      <c r="H4290" s="196"/>
      <c r="I4290" s="196"/>
      <c r="J4290" s="196"/>
      <c r="K4290" s="196"/>
      <c r="L4290"/>
      <c r="M4290" s="44"/>
      <c r="N4290" s="1"/>
      <c r="O4290"/>
      <c r="P4290"/>
      <c r="Q4290" s="44"/>
      <c r="R4290" s="1"/>
      <c r="S4290"/>
      <c r="T4290"/>
    </row>
    <row r="4291" spans="1:20" ht="14.4" x14ac:dyDescent="0.3">
      <c r="A4291"/>
      <c r="B4291" s="1"/>
      <c r="C4291"/>
      <c r="D4291"/>
      <c r="E4291"/>
      <c r="F4291"/>
      <c r="G4291" s="45"/>
      <c r="H4291" s="196"/>
      <c r="I4291" s="196"/>
      <c r="J4291" s="196"/>
      <c r="K4291" s="196"/>
      <c r="L4291"/>
      <c r="M4291" s="44"/>
      <c r="N4291" s="1"/>
      <c r="O4291"/>
      <c r="P4291"/>
      <c r="Q4291" s="44"/>
      <c r="R4291" s="1"/>
      <c r="S4291"/>
      <c r="T4291"/>
    </row>
    <row r="4292" spans="1:20" ht="14.4" x14ac:dyDescent="0.3">
      <c r="A4292"/>
      <c r="B4292" s="1"/>
      <c r="C4292"/>
      <c r="D4292"/>
      <c r="E4292"/>
      <c r="F4292"/>
      <c r="G4292" s="45"/>
      <c r="H4292" s="196"/>
      <c r="I4292" s="196"/>
      <c r="J4292" s="196"/>
      <c r="K4292" s="196"/>
      <c r="L4292"/>
      <c r="M4292" s="44"/>
      <c r="N4292" s="1"/>
      <c r="O4292"/>
      <c r="P4292"/>
      <c r="Q4292" s="44"/>
      <c r="R4292" s="1"/>
      <c r="S4292"/>
      <c r="T4292"/>
    </row>
    <row r="4293" spans="1:20" ht="14.4" x14ac:dyDescent="0.3">
      <c r="A4293"/>
      <c r="B4293" s="1"/>
      <c r="C4293"/>
      <c r="D4293"/>
      <c r="E4293"/>
      <c r="F4293"/>
      <c r="G4293" s="45"/>
      <c r="H4293" s="196"/>
      <c r="I4293" s="196"/>
      <c r="J4293" s="196"/>
      <c r="K4293" s="196"/>
      <c r="L4293"/>
      <c r="M4293" s="44"/>
      <c r="N4293" s="1"/>
      <c r="O4293"/>
      <c r="P4293"/>
      <c r="Q4293" s="44"/>
      <c r="R4293" s="1"/>
      <c r="S4293"/>
      <c r="T4293"/>
    </row>
    <row r="4294" spans="1:20" ht="14.4" x14ac:dyDescent="0.3">
      <c r="A4294"/>
      <c r="B4294" s="1"/>
      <c r="C4294"/>
      <c r="D4294"/>
      <c r="E4294"/>
      <c r="F4294"/>
      <c r="G4294" s="45"/>
      <c r="H4294" s="196"/>
      <c r="I4294" s="196"/>
      <c r="J4294" s="196"/>
      <c r="K4294" s="196"/>
      <c r="L4294"/>
      <c r="M4294" s="44"/>
      <c r="N4294" s="1"/>
      <c r="O4294"/>
      <c r="P4294"/>
      <c r="Q4294" s="44"/>
      <c r="R4294" s="1"/>
      <c r="S4294"/>
      <c r="T4294"/>
    </row>
    <row r="4295" spans="1:20" ht="14.4" x14ac:dyDescent="0.3">
      <c r="A4295"/>
      <c r="B4295" s="1"/>
      <c r="C4295"/>
      <c r="D4295"/>
      <c r="E4295"/>
      <c r="F4295"/>
      <c r="G4295" s="45"/>
      <c r="H4295" s="196"/>
      <c r="I4295" s="196"/>
      <c r="J4295" s="196"/>
      <c r="K4295" s="196"/>
      <c r="L4295"/>
      <c r="M4295" s="44"/>
      <c r="N4295" s="1"/>
      <c r="O4295"/>
      <c r="P4295"/>
      <c r="Q4295" s="44"/>
      <c r="R4295" s="1"/>
      <c r="S4295"/>
      <c r="T4295"/>
    </row>
    <row r="4296" spans="1:20" ht="14.4" x14ac:dyDescent="0.3">
      <c r="A4296"/>
      <c r="B4296" s="1"/>
      <c r="C4296"/>
      <c r="D4296"/>
      <c r="E4296"/>
      <c r="F4296"/>
      <c r="G4296" s="45"/>
      <c r="H4296" s="196"/>
      <c r="I4296" s="196"/>
      <c r="J4296" s="196"/>
      <c r="K4296" s="196"/>
      <c r="L4296"/>
      <c r="M4296" s="44"/>
      <c r="N4296" s="1"/>
      <c r="O4296"/>
      <c r="P4296"/>
      <c r="Q4296" s="44"/>
      <c r="R4296" s="1"/>
      <c r="S4296"/>
      <c r="T4296"/>
    </row>
    <row r="4297" spans="1:20" ht="14.4" x14ac:dyDescent="0.3">
      <c r="A4297"/>
      <c r="B4297" s="1"/>
      <c r="C4297"/>
      <c r="D4297"/>
      <c r="E4297"/>
      <c r="F4297"/>
      <c r="G4297" s="45"/>
      <c r="H4297" s="196"/>
      <c r="I4297" s="196"/>
      <c r="J4297" s="196"/>
      <c r="K4297" s="196"/>
      <c r="L4297"/>
      <c r="M4297" s="44"/>
      <c r="N4297" s="1"/>
      <c r="O4297"/>
      <c r="P4297"/>
      <c r="Q4297" s="44"/>
      <c r="R4297" s="1"/>
      <c r="S4297"/>
      <c r="T4297"/>
    </row>
    <row r="4298" spans="1:20" ht="14.4" x14ac:dyDescent="0.3">
      <c r="A4298"/>
      <c r="B4298" s="1"/>
      <c r="C4298"/>
      <c r="D4298"/>
      <c r="E4298"/>
      <c r="F4298"/>
      <c r="G4298" s="45"/>
      <c r="H4298" s="196"/>
      <c r="I4298" s="196"/>
      <c r="J4298" s="196"/>
      <c r="K4298" s="196"/>
      <c r="L4298"/>
      <c r="M4298" s="44"/>
      <c r="N4298" s="1"/>
      <c r="O4298"/>
      <c r="P4298"/>
      <c r="Q4298" s="44"/>
      <c r="R4298" s="1"/>
      <c r="S4298"/>
      <c r="T4298"/>
    </row>
    <row r="4299" spans="1:20" ht="14.4" x14ac:dyDescent="0.3">
      <c r="A4299"/>
      <c r="B4299" s="1"/>
      <c r="C4299"/>
      <c r="D4299"/>
      <c r="E4299"/>
      <c r="F4299"/>
      <c r="G4299" s="45"/>
      <c r="H4299" s="196"/>
      <c r="I4299" s="196"/>
      <c r="J4299" s="196"/>
      <c r="K4299" s="196"/>
      <c r="L4299"/>
      <c r="M4299" s="44"/>
      <c r="N4299" s="1"/>
      <c r="O4299"/>
      <c r="P4299"/>
      <c r="Q4299" s="44"/>
      <c r="R4299" s="1"/>
      <c r="S4299"/>
      <c r="T4299"/>
    </row>
    <row r="4300" spans="1:20" ht="14.4" x14ac:dyDescent="0.3">
      <c r="A4300"/>
      <c r="B4300" s="1"/>
      <c r="C4300"/>
      <c r="D4300"/>
      <c r="E4300"/>
      <c r="F4300"/>
      <c r="G4300" s="45"/>
      <c r="H4300" s="196"/>
      <c r="I4300" s="196"/>
      <c r="J4300" s="196"/>
      <c r="K4300" s="196"/>
      <c r="L4300"/>
      <c r="M4300" s="44"/>
      <c r="N4300" s="1"/>
      <c r="O4300"/>
      <c r="P4300"/>
      <c r="Q4300" s="44"/>
      <c r="R4300" s="1"/>
      <c r="S4300"/>
      <c r="T4300"/>
    </row>
    <row r="4301" spans="1:20" ht="14.4" x14ac:dyDescent="0.3">
      <c r="A4301"/>
      <c r="B4301" s="1"/>
      <c r="C4301"/>
      <c r="D4301"/>
      <c r="E4301"/>
      <c r="F4301"/>
      <c r="G4301" s="45"/>
      <c r="H4301" s="196"/>
      <c r="I4301" s="196"/>
      <c r="J4301" s="196"/>
      <c r="K4301" s="196"/>
      <c r="L4301"/>
      <c r="M4301" s="44"/>
      <c r="N4301" s="1"/>
      <c r="O4301"/>
      <c r="P4301"/>
      <c r="Q4301" s="44"/>
      <c r="R4301" s="1"/>
      <c r="S4301"/>
      <c r="T4301"/>
    </row>
    <row r="4302" spans="1:20" ht="14.4" x14ac:dyDescent="0.3">
      <c r="A4302"/>
      <c r="B4302" s="1"/>
      <c r="C4302"/>
      <c r="D4302"/>
      <c r="E4302"/>
      <c r="F4302"/>
      <c r="G4302" s="45"/>
      <c r="H4302" s="196"/>
      <c r="I4302" s="196"/>
      <c r="J4302" s="196"/>
      <c r="K4302" s="196"/>
      <c r="L4302"/>
      <c r="M4302" s="44"/>
      <c r="N4302" s="1"/>
      <c r="O4302"/>
      <c r="P4302"/>
      <c r="Q4302" s="44"/>
      <c r="R4302" s="1"/>
      <c r="S4302"/>
      <c r="T4302"/>
    </row>
    <row r="4303" spans="1:20" ht="14.4" x14ac:dyDescent="0.3">
      <c r="A4303"/>
      <c r="B4303" s="1"/>
      <c r="C4303"/>
      <c r="D4303"/>
      <c r="E4303"/>
      <c r="F4303"/>
      <c r="G4303" s="45"/>
      <c r="H4303" s="196"/>
      <c r="I4303" s="196"/>
      <c r="J4303" s="196"/>
      <c r="K4303" s="196"/>
      <c r="L4303"/>
      <c r="M4303" s="44"/>
      <c r="N4303" s="1"/>
      <c r="O4303"/>
      <c r="P4303"/>
      <c r="Q4303" s="44"/>
      <c r="R4303" s="1"/>
      <c r="S4303"/>
      <c r="T4303"/>
    </row>
    <row r="4304" spans="1:20" ht="14.4" x14ac:dyDescent="0.3">
      <c r="A4304"/>
      <c r="B4304" s="1"/>
      <c r="C4304"/>
      <c r="D4304"/>
      <c r="E4304"/>
      <c r="F4304"/>
      <c r="G4304" s="45"/>
      <c r="H4304" s="196"/>
      <c r="I4304" s="196"/>
      <c r="J4304" s="196"/>
      <c r="K4304" s="196"/>
      <c r="L4304"/>
      <c r="M4304" s="44"/>
      <c r="N4304" s="1"/>
      <c r="O4304"/>
      <c r="P4304"/>
      <c r="Q4304" s="44"/>
      <c r="R4304" s="1"/>
      <c r="S4304"/>
      <c r="T4304"/>
    </row>
    <row r="4305" spans="1:20" ht="14.4" x14ac:dyDescent="0.3">
      <c r="A4305"/>
      <c r="B4305" s="1"/>
      <c r="C4305"/>
      <c r="D4305"/>
      <c r="E4305"/>
      <c r="F4305"/>
      <c r="G4305" s="45"/>
      <c r="H4305" s="196"/>
      <c r="I4305" s="196"/>
      <c r="J4305" s="196"/>
      <c r="K4305" s="196"/>
      <c r="L4305"/>
      <c r="M4305" s="44"/>
      <c r="N4305" s="1"/>
      <c r="O4305"/>
      <c r="P4305"/>
      <c r="Q4305" s="44"/>
      <c r="R4305" s="1"/>
      <c r="S4305"/>
      <c r="T4305"/>
    </row>
    <row r="4306" spans="1:20" ht="14.4" x14ac:dyDescent="0.3">
      <c r="A4306"/>
      <c r="B4306" s="1"/>
      <c r="C4306"/>
      <c r="D4306"/>
      <c r="E4306"/>
      <c r="F4306"/>
      <c r="G4306" s="45"/>
      <c r="H4306" s="196"/>
      <c r="I4306" s="196"/>
      <c r="J4306" s="196"/>
      <c r="K4306" s="196"/>
      <c r="L4306"/>
      <c r="M4306" s="44"/>
      <c r="N4306" s="1"/>
      <c r="O4306"/>
      <c r="P4306"/>
      <c r="Q4306" s="44"/>
      <c r="R4306" s="1"/>
      <c r="S4306"/>
      <c r="T4306"/>
    </row>
    <row r="4307" spans="1:20" ht="14.4" x14ac:dyDescent="0.3">
      <c r="A4307"/>
      <c r="B4307" s="1"/>
      <c r="C4307"/>
      <c r="D4307"/>
      <c r="E4307"/>
      <c r="F4307"/>
      <c r="G4307" s="45"/>
      <c r="H4307" s="196"/>
      <c r="I4307" s="196"/>
      <c r="J4307" s="196"/>
      <c r="K4307" s="196"/>
      <c r="L4307"/>
      <c r="M4307" s="44"/>
      <c r="N4307" s="1"/>
      <c r="O4307"/>
      <c r="P4307"/>
      <c r="Q4307" s="44"/>
      <c r="R4307" s="1"/>
      <c r="S4307"/>
      <c r="T4307"/>
    </row>
    <row r="4308" spans="1:20" ht="14.4" x14ac:dyDescent="0.3">
      <c r="A4308"/>
      <c r="B4308" s="1"/>
      <c r="C4308"/>
      <c r="D4308"/>
      <c r="E4308"/>
      <c r="F4308"/>
      <c r="G4308" s="45"/>
      <c r="H4308" s="196"/>
      <c r="I4308" s="196"/>
      <c r="J4308" s="196"/>
      <c r="K4308" s="196"/>
      <c r="L4308"/>
      <c r="M4308" s="44"/>
      <c r="N4308" s="1"/>
      <c r="O4308"/>
      <c r="P4308"/>
      <c r="Q4308" s="44"/>
      <c r="R4308" s="1"/>
      <c r="S4308"/>
      <c r="T4308"/>
    </row>
    <row r="4309" spans="1:20" ht="14.4" x14ac:dyDescent="0.3">
      <c r="A4309"/>
      <c r="B4309" s="1"/>
      <c r="C4309"/>
      <c r="D4309"/>
      <c r="E4309"/>
      <c r="F4309"/>
      <c r="G4309" s="45"/>
      <c r="H4309" s="196"/>
      <c r="I4309" s="196"/>
      <c r="J4309" s="196"/>
      <c r="K4309" s="196"/>
      <c r="L4309"/>
      <c r="M4309" s="44"/>
      <c r="N4309" s="1"/>
      <c r="O4309"/>
      <c r="P4309"/>
      <c r="Q4309" s="44"/>
      <c r="R4309" s="1"/>
      <c r="S4309"/>
      <c r="T4309"/>
    </row>
    <row r="4310" spans="1:20" ht="14.4" x14ac:dyDescent="0.3">
      <c r="A4310"/>
      <c r="B4310" s="1"/>
      <c r="C4310"/>
      <c r="D4310"/>
      <c r="E4310"/>
      <c r="F4310"/>
      <c r="G4310" s="45"/>
      <c r="H4310" s="196"/>
      <c r="I4310" s="196"/>
      <c r="J4310" s="196"/>
      <c r="K4310" s="196"/>
      <c r="L4310"/>
      <c r="M4310" s="44"/>
      <c r="N4310" s="1"/>
      <c r="O4310"/>
      <c r="P4310"/>
      <c r="Q4310" s="44"/>
      <c r="R4310" s="1"/>
      <c r="S4310"/>
      <c r="T4310"/>
    </row>
    <row r="4311" spans="1:20" ht="14.4" x14ac:dyDescent="0.3">
      <c r="A4311"/>
      <c r="B4311" s="1"/>
      <c r="C4311"/>
      <c r="D4311"/>
      <c r="E4311"/>
      <c r="F4311"/>
      <c r="G4311" s="45"/>
      <c r="H4311" s="196"/>
      <c r="I4311" s="196"/>
      <c r="J4311" s="196"/>
      <c r="K4311" s="196"/>
      <c r="L4311"/>
      <c r="M4311" s="44"/>
      <c r="N4311" s="1"/>
      <c r="O4311"/>
      <c r="P4311"/>
      <c r="Q4311" s="44"/>
      <c r="R4311" s="1"/>
      <c r="S4311"/>
      <c r="T4311"/>
    </row>
    <row r="4312" spans="1:20" ht="14.4" x14ac:dyDescent="0.3">
      <c r="A4312"/>
      <c r="B4312" s="1"/>
      <c r="C4312"/>
      <c r="D4312"/>
      <c r="E4312"/>
      <c r="F4312"/>
      <c r="G4312" s="45"/>
      <c r="H4312" s="196"/>
      <c r="I4312" s="196"/>
      <c r="J4312" s="196"/>
      <c r="K4312" s="196"/>
      <c r="L4312"/>
      <c r="M4312" s="44"/>
      <c r="N4312" s="1"/>
      <c r="O4312"/>
      <c r="P4312"/>
      <c r="Q4312" s="44"/>
      <c r="R4312" s="1"/>
      <c r="S4312"/>
      <c r="T4312"/>
    </row>
    <row r="4313" spans="1:20" ht="14.4" x14ac:dyDescent="0.3">
      <c r="A4313"/>
      <c r="B4313" s="1"/>
      <c r="C4313"/>
      <c r="D4313"/>
      <c r="E4313"/>
      <c r="F4313"/>
      <c r="G4313" s="45"/>
      <c r="H4313" s="196"/>
      <c r="I4313" s="196"/>
      <c r="J4313" s="196"/>
      <c r="K4313" s="196"/>
      <c r="L4313"/>
      <c r="M4313" s="44"/>
      <c r="N4313" s="1"/>
      <c r="O4313"/>
      <c r="P4313"/>
      <c r="Q4313" s="44"/>
      <c r="R4313" s="1"/>
      <c r="S4313"/>
      <c r="T4313"/>
    </row>
    <row r="4314" spans="1:20" ht="14.4" x14ac:dyDescent="0.3">
      <c r="A4314"/>
      <c r="B4314" s="1"/>
      <c r="C4314"/>
      <c r="D4314"/>
      <c r="E4314"/>
      <c r="F4314"/>
      <c r="G4314" s="45"/>
      <c r="H4314" s="196"/>
      <c r="I4314" s="196"/>
      <c r="J4314" s="196"/>
      <c r="K4314" s="196"/>
      <c r="L4314"/>
      <c r="M4314" s="44"/>
      <c r="N4314" s="1"/>
      <c r="O4314"/>
      <c r="P4314"/>
      <c r="Q4314" s="44"/>
      <c r="R4314" s="1"/>
      <c r="S4314"/>
      <c r="T4314"/>
    </row>
    <row r="4315" spans="1:20" ht="14.4" x14ac:dyDescent="0.3">
      <c r="A4315"/>
      <c r="B4315" s="1"/>
      <c r="C4315"/>
      <c r="D4315"/>
      <c r="E4315"/>
      <c r="F4315"/>
      <c r="G4315" s="45"/>
      <c r="H4315" s="196"/>
      <c r="I4315" s="196"/>
      <c r="J4315" s="196"/>
      <c r="K4315" s="196"/>
      <c r="L4315"/>
      <c r="M4315" s="44"/>
      <c r="N4315" s="1"/>
      <c r="O4315"/>
      <c r="P4315"/>
      <c r="Q4315" s="44"/>
      <c r="R4315" s="1"/>
      <c r="S4315"/>
      <c r="T4315"/>
    </row>
    <row r="4316" spans="1:20" ht="14.4" x14ac:dyDescent="0.3">
      <c r="A4316"/>
      <c r="B4316" s="1"/>
      <c r="C4316"/>
      <c r="D4316"/>
      <c r="E4316"/>
      <c r="F4316"/>
      <c r="G4316" s="45"/>
      <c r="H4316" s="196"/>
      <c r="I4316" s="196"/>
      <c r="J4316" s="196"/>
      <c r="K4316" s="196"/>
      <c r="L4316"/>
      <c r="M4316" s="44"/>
      <c r="N4316" s="1"/>
      <c r="O4316"/>
      <c r="P4316"/>
      <c r="Q4316" s="44"/>
      <c r="R4316" s="1"/>
      <c r="S4316"/>
      <c r="T4316"/>
    </row>
    <row r="4317" spans="1:20" ht="14.4" x14ac:dyDescent="0.3">
      <c r="A4317"/>
      <c r="B4317" s="1"/>
      <c r="C4317"/>
      <c r="D4317"/>
      <c r="E4317"/>
      <c r="F4317"/>
      <c r="G4317" s="45"/>
      <c r="H4317" s="196"/>
      <c r="I4317" s="196"/>
      <c r="J4317" s="196"/>
      <c r="K4317" s="196"/>
      <c r="L4317"/>
      <c r="M4317" s="44"/>
      <c r="N4317" s="1"/>
      <c r="O4317"/>
      <c r="P4317"/>
      <c r="Q4317" s="44"/>
      <c r="R4317" s="1"/>
      <c r="S4317"/>
      <c r="T4317"/>
    </row>
    <row r="4318" spans="1:20" ht="14.4" x14ac:dyDescent="0.3">
      <c r="A4318"/>
      <c r="B4318" s="1"/>
      <c r="C4318"/>
      <c r="D4318"/>
      <c r="E4318"/>
      <c r="F4318"/>
      <c r="G4318" s="45"/>
      <c r="H4318" s="196"/>
      <c r="I4318" s="196"/>
      <c r="J4318" s="196"/>
      <c r="K4318" s="196"/>
      <c r="L4318"/>
      <c r="M4318" s="44"/>
      <c r="N4318" s="1"/>
      <c r="O4318"/>
      <c r="P4318"/>
      <c r="Q4318" s="44"/>
      <c r="R4318" s="1"/>
      <c r="S4318"/>
      <c r="T4318"/>
    </row>
    <row r="4319" spans="1:20" ht="14.4" x14ac:dyDescent="0.3">
      <c r="A4319"/>
      <c r="B4319" s="1"/>
      <c r="C4319"/>
      <c r="D4319"/>
      <c r="E4319"/>
      <c r="F4319"/>
      <c r="G4319" s="45"/>
      <c r="H4319" s="196"/>
      <c r="I4319" s="196"/>
      <c r="J4319" s="196"/>
      <c r="K4319" s="196"/>
      <c r="L4319"/>
      <c r="M4319" s="44"/>
      <c r="N4319" s="1"/>
      <c r="O4319"/>
      <c r="P4319"/>
      <c r="Q4319" s="44"/>
      <c r="R4319" s="1"/>
      <c r="S4319"/>
      <c r="T4319"/>
    </row>
    <row r="4320" spans="1:20" ht="14.4" x14ac:dyDescent="0.3">
      <c r="A4320"/>
      <c r="B4320" s="1"/>
      <c r="C4320"/>
      <c r="D4320"/>
      <c r="E4320"/>
      <c r="F4320"/>
      <c r="G4320" s="45"/>
      <c r="H4320" s="196"/>
      <c r="I4320" s="196"/>
      <c r="J4320" s="196"/>
      <c r="K4320" s="196"/>
      <c r="L4320"/>
      <c r="M4320" s="44"/>
      <c r="N4320" s="1"/>
      <c r="O4320"/>
      <c r="P4320"/>
      <c r="Q4320" s="44"/>
      <c r="R4320" s="1"/>
      <c r="S4320"/>
      <c r="T4320"/>
    </row>
    <row r="4321" spans="1:20" ht="14.4" x14ac:dyDescent="0.3">
      <c r="A4321"/>
      <c r="B4321" s="1"/>
      <c r="C4321"/>
      <c r="D4321"/>
      <c r="E4321"/>
      <c r="F4321"/>
      <c r="G4321" s="45"/>
      <c r="H4321" s="196"/>
      <c r="I4321" s="196"/>
      <c r="J4321" s="196"/>
      <c r="K4321" s="196"/>
      <c r="L4321"/>
      <c r="M4321" s="44"/>
      <c r="N4321" s="1"/>
      <c r="O4321"/>
      <c r="P4321"/>
      <c r="Q4321" s="44"/>
      <c r="R4321" s="1"/>
      <c r="S4321"/>
      <c r="T4321"/>
    </row>
    <row r="4322" spans="1:20" ht="14.4" x14ac:dyDescent="0.3">
      <c r="A4322"/>
      <c r="B4322" s="1"/>
      <c r="C4322"/>
      <c r="D4322"/>
      <c r="E4322"/>
      <c r="F4322"/>
      <c r="G4322" s="45"/>
      <c r="H4322" s="196"/>
      <c r="I4322" s="196"/>
      <c r="J4322" s="196"/>
      <c r="K4322" s="196"/>
      <c r="L4322"/>
      <c r="M4322" s="44"/>
      <c r="N4322" s="1"/>
      <c r="O4322"/>
      <c r="P4322"/>
      <c r="Q4322" s="44"/>
      <c r="R4322" s="1"/>
      <c r="S4322"/>
      <c r="T4322"/>
    </row>
    <row r="4323" spans="1:20" ht="14.4" x14ac:dyDescent="0.3">
      <c r="A4323"/>
      <c r="B4323" s="1"/>
      <c r="C4323"/>
      <c r="D4323"/>
      <c r="E4323"/>
      <c r="F4323"/>
      <c r="G4323" s="45"/>
      <c r="H4323" s="196"/>
      <c r="I4323" s="196"/>
      <c r="J4323" s="196"/>
      <c r="K4323" s="196"/>
      <c r="L4323"/>
      <c r="M4323" s="44"/>
      <c r="N4323" s="1"/>
      <c r="O4323"/>
      <c r="P4323"/>
      <c r="Q4323" s="44"/>
      <c r="R4323" s="1"/>
      <c r="S4323"/>
      <c r="T4323"/>
    </row>
    <row r="4324" spans="1:20" ht="14.4" x14ac:dyDescent="0.3">
      <c r="A4324"/>
      <c r="B4324" s="1"/>
      <c r="C4324"/>
      <c r="D4324"/>
      <c r="E4324"/>
      <c r="F4324"/>
      <c r="G4324" s="45"/>
      <c r="H4324" s="196"/>
      <c r="I4324" s="196"/>
      <c r="J4324" s="196"/>
      <c r="K4324" s="196"/>
      <c r="L4324"/>
      <c r="M4324" s="44"/>
      <c r="N4324" s="1"/>
      <c r="O4324"/>
      <c r="P4324"/>
      <c r="Q4324" s="44"/>
      <c r="R4324" s="1"/>
      <c r="S4324"/>
      <c r="T4324"/>
    </row>
    <row r="4325" spans="1:20" ht="14.4" x14ac:dyDescent="0.3">
      <c r="A4325"/>
      <c r="B4325" s="1"/>
      <c r="C4325"/>
      <c r="D4325"/>
      <c r="E4325"/>
      <c r="F4325"/>
      <c r="G4325" s="45"/>
      <c r="H4325" s="196"/>
      <c r="I4325" s="196"/>
      <c r="J4325" s="196"/>
      <c r="K4325" s="196"/>
      <c r="L4325"/>
      <c r="M4325" s="44"/>
      <c r="N4325" s="1"/>
      <c r="O4325"/>
      <c r="P4325"/>
      <c r="Q4325" s="44"/>
      <c r="R4325" s="1"/>
      <c r="S4325"/>
      <c r="T4325"/>
    </row>
    <row r="4326" spans="1:20" ht="14.4" x14ac:dyDescent="0.3">
      <c r="A4326"/>
      <c r="B4326" s="1"/>
      <c r="C4326"/>
      <c r="D4326"/>
      <c r="E4326"/>
      <c r="F4326"/>
      <c r="G4326" s="45"/>
      <c r="H4326" s="196"/>
      <c r="I4326" s="196"/>
      <c r="J4326" s="196"/>
      <c r="K4326" s="196"/>
      <c r="L4326"/>
      <c r="M4326" s="44"/>
      <c r="N4326" s="1"/>
      <c r="O4326"/>
      <c r="P4326"/>
      <c r="Q4326" s="44"/>
      <c r="R4326" s="1"/>
      <c r="S4326"/>
      <c r="T4326"/>
    </row>
    <row r="4327" spans="1:20" ht="14.4" x14ac:dyDescent="0.3">
      <c r="A4327"/>
      <c r="B4327" s="1"/>
      <c r="C4327"/>
      <c r="D4327"/>
      <c r="E4327"/>
      <c r="F4327"/>
      <c r="G4327" s="45"/>
      <c r="H4327" s="196"/>
      <c r="I4327" s="196"/>
      <c r="J4327" s="196"/>
      <c r="K4327" s="196"/>
      <c r="L4327"/>
      <c r="M4327" s="44"/>
      <c r="N4327" s="1"/>
      <c r="O4327"/>
      <c r="P4327"/>
      <c r="Q4327" s="44"/>
      <c r="R4327" s="1"/>
      <c r="S4327"/>
      <c r="T4327"/>
    </row>
    <row r="4328" spans="1:20" ht="14.4" x14ac:dyDescent="0.3">
      <c r="A4328"/>
      <c r="B4328" s="1"/>
      <c r="C4328"/>
      <c r="D4328"/>
      <c r="E4328"/>
      <c r="F4328"/>
      <c r="G4328" s="45"/>
      <c r="H4328" s="196"/>
      <c r="I4328" s="196"/>
      <c r="J4328" s="196"/>
      <c r="K4328" s="196"/>
      <c r="L4328"/>
      <c r="M4328" s="44"/>
      <c r="N4328" s="1"/>
      <c r="O4328"/>
      <c r="P4328"/>
      <c r="Q4328" s="44"/>
      <c r="R4328" s="1"/>
      <c r="S4328"/>
      <c r="T4328"/>
    </row>
    <row r="4329" spans="1:20" ht="14.4" x14ac:dyDescent="0.3">
      <c r="A4329"/>
      <c r="B4329" s="1"/>
      <c r="C4329"/>
      <c r="D4329"/>
      <c r="E4329"/>
      <c r="F4329"/>
      <c r="G4329" s="45"/>
      <c r="H4329" s="196"/>
      <c r="I4329" s="196"/>
      <c r="J4329" s="196"/>
      <c r="K4329" s="196"/>
      <c r="L4329"/>
      <c r="M4329" s="44"/>
      <c r="N4329" s="1"/>
      <c r="O4329"/>
      <c r="P4329"/>
      <c r="Q4329" s="44"/>
      <c r="R4329" s="1"/>
      <c r="S4329"/>
      <c r="T4329"/>
    </row>
    <row r="4330" spans="1:20" ht="14.4" x14ac:dyDescent="0.3">
      <c r="A4330"/>
      <c r="B4330" s="1"/>
      <c r="C4330"/>
      <c r="D4330"/>
      <c r="E4330"/>
      <c r="F4330"/>
      <c r="G4330" s="45"/>
      <c r="H4330" s="196"/>
      <c r="I4330" s="196"/>
      <c r="J4330" s="196"/>
      <c r="K4330" s="196"/>
      <c r="L4330"/>
      <c r="M4330" s="44"/>
      <c r="N4330" s="1"/>
      <c r="O4330"/>
      <c r="P4330"/>
      <c r="Q4330" s="44"/>
      <c r="R4330" s="1"/>
      <c r="S4330"/>
      <c r="T4330"/>
    </row>
    <row r="4331" spans="1:20" ht="14.4" x14ac:dyDescent="0.3">
      <c r="A4331"/>
      <c r="B4331" s="1"/>
      <c r="C4331"/>
      <c r="D4331"/>
      <c r="E4331"/>
      <c r="F4331"/>
      <c r="G4331" s="45"/>
      <c r="H4331" s="196"/>
      <c r="I4331" s="196"/>
      <c r="J4331" s="196"/>
      <c r="K4331" s="196"/>
      <c r="L4331"/>
      <c r="M4331" s="44"/>
      <c r="N4331" s="1"/>
      <c r="O4331"/>
      <c r="P4331"/>
      <c r="Q4331" s="44"/>
      <c r="R4331" s="1"/>
      <c r="S4331"/>
      <c r="T4331"/>
    </row>
    <row r="4332" spans="1:20" ht="14.4" x14ac:dyDescent="0.3">
      <c r="A4332"/>
      <c r="B4332" s="1"/>
      <c r="C4332"/>
      <c r="D4332"/>
      <c r="E4332"/>
      <c r="F4332"/>
      <c r="G4332" s="45"/>
      <c r="H4332" s="196"/>
      <c r="I4332" s="196"/>
      <c r="J4332" s="196"/>
      <c r="K4332" s="196"/>
      <c r="L4332"/>
      <c r="M4332" s="44"/>
      <c r="N4332" s="1"/>
      <c r="O4332"/>
      <c r="P4332"/>
      <c r="Q4332" s="44"/>
      <c r="R4332" s="1"/>
      <c r="S4332"/>
      <c r="T4332"/>
    </row>
    <row r="4333" spans="1:20" ht="14.4" x14ac:dyDescent="0.3">
      <c r="A4333"/>
      <c r="B4333" s="1"/>
      <c r="C4333"/>
      <c r="D4333"/>
      <c r="E4333"/>
      <c r="F4333"/>
      <c r="G4333" s="45"/>
      <c r="H4333" s="196"/>
      <c r="I4333" s="196"/>
      <c r="J4333" s="196"/>
      <c r="K4333" s="196"/>
      <c r="L4333"/>
      <c r="M4333" s="44"/>
      <c r="N4333" s="1"/>
      <c r="O4333"/>
      <c r="P4333"/>
      <c r="Q4333" s="44"/>
      <c r="R4333" s="1"/>
      <c r="S4333"/>
      <c r="T4333"/>
    </row>
    <row r="4334" spans="1:20" ht="14.4" x14ac:dyDescent="0.3">
      <c r="A4334"/>
      <c r="B4334" s="1"/>
      <c r="C4334"/>
      <c r="D4334"/>
      <c r="E4334"/>
      <c r="F4334"/>
      <c r="G4334" s="45"/>
      <c r="H4334" s="196"/>
      <c r="I4334" s="196"/>
      <c r="J4334" s="196"/>
      <c r="K4334" s="196"/>
      <c r="L4334"/>
      <c r="M4334" s="44"/>
      <c r="N4334" s="1"/>
      <c r="O4334"/>
      <c r="P4334"/>
      <c r="Q4334" s="44"/>
      <c r="R4334" s="1"/>
      <c r="S4334"/>
      <c r="T4334"/>
    </row>
    <row r="4335" spans="1:20" ht="14.4" x14ac:dyDescent="0.3">
      <c r="A4335"/>
      <c r="B4335" s="1"/>
      <c r="C4335"/>
      <c r="D4335"/>
      <c r="E4335"/>
      <c r="F4335"/>
      <c r="G4335" s="45"/>
      <c r="H4335" s="196"/>
      <c r="I4335" s="196"/>
      <c r="J4335" s="196"/>
      <c r="K4335" s="196"/>
      <c r="L4335"/>
      <c r="M4335" s="44"/>
      <c r="N4335" s="1"/>
      <c r="O4335"/>
      <c r="P4335"/>
      <c r="Q4335" s="44"/>
      <c r="R4335" s="1"/>
      <c r="S4335"/>
      <c r="T4335"/>
    </row>
    <row r="4336" spans="1:20" ht="14.4" x14ac:dyDescent="0.3">
      <c r="A4336"/>
      <c r="B4336" s="1"/>
      <c r="C4336"/>
      <c r="D4336"/>
      <c r="E4336"/>
      <c r="F4336"/>
      <c r="G4336" s="45"/>
      <c r="H4336" s="196"/>
      <c r="I4336" s="196"/>
      <c r="J4336" s="196"/>
      <c r="K4336" s="196"/>
      <c r="L4336"/>
      <c r="M4336" s="44"/>
      <c r="N4336" s="1"/>
      <c r="O4336"/>
      <c r="P4336"/>
      <c r="Q4336" s="44"/>
      <c r="R4336" s="1"/>
      <c r="S4336"/>
      <c r="T4336"/>
    </row>
    <row r="4337" spans="1:20" ht="14.4" x14ac:dyDescent="0.3">
      <c r="A4337"/>
      <c r="B4337" s="1"/>
      <c r="C4337"/>
      <c r="D4337"/>
      <c r="E4337"/>
      <c r="F4337"/>
      <c r="G4337" s="45"/>
      <c r="H4337" s="196"/>
      <c r="I4337" s="196"/>
      <c r="J4337" s="196"/>
      <c r="K4337" s="196"/>
      <c r="L4337"/>
      <c r="M4337" s="44"/>
      <c r="N4337" s="1"/>
      <c r="O4337"/>
      <c r="P4337"/>
      <c r="Q4337" s="44"/>
      <c r="R4337" s="1"/>
      <c r="S4337"/>
      <c r="T4337"/>
    </row>
    <row r="4338" spans="1:20" ht="14.4" x14ac:dyDescent="0.3">
      <c r="A4338"/>
      <c r="B4338" s="1"/>
      <c r="C4338"/>
      <c r="D4338"/>
      <c r="E4338"/>
      <c r="F4338"/>
      <c r="G4338" s="45"/>
      <c r="H4338" s="196"/>
      <c r="I4338" s="196"/>
      <c r="J4338" s="196"/>
      <c r="K4338" s="196"/>
      <c r="L4338"/>
      <c r="M4338" s="44"/>
      <c r="N4338" s="1"/>
      <c r="O4338"/>
      <c r="P4338"/>
      <c r="Q4338" s="44"/>
      <c r="R4338" s="1"/>
      <c r="S4338"/>
      <c r="T4338"/>
    </row>
    <row r="4339" spans="1:20" ht="14.4" x14ac:dyDescent="0.3">
      <c r="A4339"/>
      <c r="B4339" s="1"/>
      <c r="C4339"/>
      <c r="D4339"/>
      <c r="E4339"/>
      <c r="F4339"/>
      <c r="G4339" s="45"/>
      <c r="H4339" s="196"/>
      <c r="I4339" s="196"/>
      <c r="J4339" s="196"/>
      <c r="K4339" s="196"/>
      <c r="L4339"/>
      <c r="M4339" s="44"/>
      <c r="N4339" s="1"/>
      <c r="O4339"/>
      <c r="P4339"/>
      <c r="Q4339" s="44"/>
      <c r="R4339" s="1"/>
      <c r="S4339"/>
      <c r="T4339"/>
    </row>
    <row r="4340" spans="1:20" ht="14.4" x14ac:dyDescent="0.3">
      <c r="A4340"/>
      <c r="B4340" s="1"/>
      <c r="C4340"/>
      <c r="D4340"/>
      <c r="E4340"/>
      <c r="F4340"/>
      <c r="G4340" s="45"/>
      <c r="H4340" s="196"/>
      <c r="I4340" s="196"/>
      <c r="J4340" s="196"/>
      <c r="K4340" s="196"/>
      <c r="L4340"/>
      <c r="M4340" s="44"/>
      <c r="N4340" s="1"/>
      <c r="O4340"/>
      <c r="P4340"/>
      <c r="Q4340" s="44"/>
      <c r="R4340" s="1"/>
      <c r="S4340"/>
      <c r="T4340"/>
    </row>
    <row r="4341" spans="1:20" ht="14.4" x14ac:dyDescent="0.3">
      <c r="A4341"/>
      <c r="B4341" s="1"/>
      <c r="C4341"/>
      <c r="D4341"/>
      <c r="E4341"/>
      <c r="F4341"/>
      <c r="G4341" s="45"/>
      <c r="H4341" s="196"/>
      <c r="I4341" s="196"/>
      <c r="J4341" s="196"/>
      <c r="K4341" s="196"/>
      <c r="L4341"/>
      <c r="M4341" s="44"/>
      <c r="N4341" s="1"/>
      <c r="O4341"/>
      <c r="P4341"/>
      <c r="Q4341" s="44"/>
      <c r="R4341" s="1"/>
      <c r="S4341"/>
      <c r="T4341"/>
    </row>
    <row r="4342" spans="1:20" ht="14.4" x14ac:dyDescent="0.3">
      <c r="A4342"/>
      <c r="B4342" s="1"/>
      <c r="C4342"/>
      <c r="D4342"/>
      <c r="E4342"/>
      <c r="F4342"/>
      <c r="G4342" s="45"/>
      <c r="H4342" s="196"/>
      <c r="I4342" s="196"/>
      <c r="J4342" s="196"/>
      <c r="K4342" s="196"/>
      <c r="L4342"/>
      <c r="M4342" s="44"/>
      <c r="N4342" s="1"/>
      <c r="O4342"/>
      <c r="P4342"/>
      <c r="Q4342" s="44"/>
      <c r="R4342" s="1"/>
      <c r="S4342"/>
      <c r="T4342"/>
    </row>
    <row r="4343" spans="1:20" ht="14.4" x14ac:dyDescent="0.3">
      <c r="A4343"/>
      <c r="B4343" s="1"/>
      <c r="C4343"/>
      <c r="D4343"/>
      <c r="E4343"/>
      <c r="F4343"/>
      <c r="G4343" s="45"/>
      <c r="H4343" s="196"/>
      <c r="I4343" s="196"/>
      <c r="J4343" s="196"/>
      <c r="K4343" s="196"/>
      <c r="L4343"/>
      <c r="M4343" s="44"/>
      <c r="N4343" s="1"/>
      <c r="O4343"/>
      <c r="P4343"/>
      <c r="Q4343" s="44"/>
      <c r="R4343" s="1"/>
      <c r="S4343"/>
      <c r="T4343"/>
    </row>
    <row r="4344" spans="1:20" ht="14.4" x14ac:dyDescent="0.3">
      <c r="A4344"/>
      <c r="B4344" s="1"/>
      <c r="C4344"/>
      <c r="D4344"/>
      <c r="E4344"/>
      <c r="F4344"/>
      <c r="G4344" s="45"/>
      <c r="H4344" s="196"/>
      <c r="I4344" s="196"/>
      <c r="J4344" s="196"/>
      <c r="K4344" s="196"/>
      <c r="L4344"/>
      <c r="M4344" s="44"/>
      <c r="N4344" s="1"/>
      <c r="O4344"/>
      <c r="P4344"/>
      <c r="Q4344" s="44"/>
      <c r="R4344" s="1"/>
      <c r="S4344"/>
      <c r="T4344"/>
    </row>
    <row r="4345" spans="1:20" ht="14.4" x14ac:dyDescent="0.3">
      <c r="A4345"/>
      <c r="B4345" s="1"/>
      <c r="C4345"/>
      <c r="D4345"/>
      <c r="E4345"/>
      <c r="F4345"/>
      <c r="G4345" s="45"/>
      <c r="H4345" s="196"/>
      <c r="I4345" s="196"/>
      <c r="J4345" s="196"/>
      <c r="K4345" s="196"/>
      <c r="L4345"/>
      <c r="M4345" s="44"/>
      <c r="N4345" s="1"/>
      <c r="O4345"/>
      <c r="P4345"/>
      <c r="Q4345" s="44"/>
      <c r="R4345" s="1"/>
      <c r="S4345"/>
      <c r="T4345"/>
    </row>
    <row r="4346" spans="1:20" ht="14.4" x14ac:dyDescent="0.3">
      <c r="A4346"/>
      <c r="B4346" s="1"/>
      <c r="C4346"/>
      <c r="D4346"/>
      <c r="E4346"/>
      <c r="F4346"/>
      <c r="G4346" s="45"/>
      <c r="H4346" s="196"/>
      <c r="I4346" s="196"/>
      <c r="J4346" s="196"/>
      <c r="K4346" s="196"/>
      <c r="L4346"/>
      <c r="M4346" s="44"/>
      <c r="N4346" s="1"/>
      <c r="O4346"/>
      <c r="P4346"/>
      <c r="Q4346" s="44"/>
      <c r="R4346" s="1"/>
      <c r="S4346"/>
      <c r="T4346"/>
    </row>
    <row r="4347" spans="1:20" ht="14.4" x14ac:dyDescent="0.3">
      <c r="A4347"/>
      <c r="B4347" s="1"/>
      <c r="C4347"/>
      <c r="D4347"/>
      <c r="E4347"/>
      <c r="F4347"/>
      <c r="G4347" s="45"/>
      <c r="H4347" s="196"/>
      <c r="I4347" s="196"/>
      <c r="J4347" s="196"/>
      <c r="K4347" s="196"/>
      <c r="L4347"/>
      <c r="M4347" s="44"/>
      <c r="N4347" s="1"/>
      <c r="O4347"/>
      <c r="P4347"/>
      <c r="Q4347" s="44"/>
      <c r="R4347" s="1"/>
      <c r="S4347"/>
      <c r="T4347"/>
    </row>
    <row r="4348" spans="1:20" ht="14.4" x14ac:dyDescent="0.3">
      <c r="A4348"/>
      <c r="B4348" s="1"/>
      <c r="C4348"/>
      <c r="D4348"/>
      <c r="E4348"/>
      <c r="F4348"/>
      <c r="G4348" s="45"/>
      <c r="H4348" s="196"/>
      <c r="I4348" s="196"/>
      <c r="J4348" s="196"/>
      <c r="K4348" s="196"/>
      <c r="L4348"/>
      <c r="M4348" s="44"/>
      <c r="N4348" s="1"/>
      <c r="O4348"/>
      <c r="P4348"/>
      <c r="Q4348" s="44"/>
      <c r="R4348" s="1"/>
      <c r="S4348"/>
      <c r="T4348"/>
    </row>
    <row r="4349" spans="1:20" ht="14.4" x14ac:dyDescent="0.3">
      <c r="A4349"/>
      <c r="B4349" s="1"/>
      <c r="C4349"/>
      <c r="D4349"/>
      <c r="E4349"/>
      <c r="F4349"/>
      <c r="G4349" s="45"/>
      <c r="H4349" s="196"/>
      <c r="I4349" s="196"/>
      <c r="J4349" s="196"/>
      <c r="K4349" s="196"/>
      <c r="L4349"/>
      <c r="M4349" s="44"/>
      <c r="N4349" s="1"/>
      <c r="O4349"/>
      <c r="P4349"/>
      <c r="Q4349" s="44"/>
      <c r="R4349" s="1"/>
      <c r="S4349"/>
      <c r="T4349"/>
    </row>
    <row r="4350" spans="1:20" ht="14.4" x14ac:dyDescent="0.3">
      <c r="A4350"/>
      <c r="B4350" s="1"/>
      <c r="C4350"/>
      <c r="D4350"/>
      <c r="E4350"/>
      <c r="F4350"/>
      <c r="G4350" s="45"/>
      <c r="H4350" s="196"/>
      <c r="I4350" s="196"/>
      <c r="J4350" s="196"/>
      <c r="K4350" s="196"/>
      <c r="L4350"/>
      <c r="M4350" s="44"/>
      <c r="N4350" s="1"/>
      <c r="O4350"/>
      <c r="P4350"/>
      <c r="Q4350" s="44"/>
      <c r="R4350" s="1"/>
      <c r="S4350"/>
      <c r="T4350"/>
    </row>
    <row r="4351" spans="1:20" ht="14.4" x14ac:dyDescent="0.3">
      <c r="A4351"/>
      <c r="B4351" s="1"/>
      <c r="C4351"/>
      <c r="D4351"/>
      <c r="E4351"/>
      <c r="F4351"/>
      <c r="G4351" s="45"/>
      <c r="H4351" s="196"/>
      <c r="I4351" s="196"/>
      <c r="J4351" s="196"/>
      <c r="K4351" s="196"/>
      <c r="L4351"/>
      <c r="M4351" s="44"/>
      <c r="N4351" s="1"/>
      <c r="O4351"/>
      <c r="P4351"/>
      <c r="Q4351" s="44"/>
      <c r="R4351" s="1"/>
      <c r="S4351"/>
      <c r="T4351"/>
    </row>
    <row r="4352" spans="1:20" ht="14.4" x14ac:dyDescent="0.3">
      <c r="A4352"/>
      <c r="B4352" s="1"/>
      <c r="C4352"/>
      <c r="D4352"/>
      <c r="E4352"/>
      <c r="F4352"/>
      <c r="G4352" s="45"/>
      <c r="H4352" s="196"/>
      <c r="I4352" s="196"/>
      <c r="J4352" s="196"/>
      <c r="K4352" s="196"/>
      <c r="L4352"/>
      <c r="M4352" s="44"/>
      <c r="N4352" s="1"/>
      <c r="O4352"/>
      <c r="P4352"/>
      <c r="Q4352" s="44"/>
      <c r="R4352" s="1"/>
      <c r="S4352"/>
      <c r="T4352"/>
    </row>
    <row r="4353" spans="1:20" ht="14.4" x14ac:dyDescent="0.3">
      <c r="A4353"/>
      <c r="B4353" s="1"/>
      <c r="C4353"/>
      <c r="D4353"/>
      <c r="E4353"/>
      <c r="F4353"/>
      <c r="G4353" s="45"/>
      <c r="H4353" s="196"/>
      <c r="I4353" s="196"/>
      <c r="J4353" s="196"/>
      <c r="K4353" s="196"/>
      <c r="L4353"/>
      <c r="M4353" s="44"/>
      <c r="N4353" s="1"/>
      <c r="O4353"/>
      <c r="P4353"/>
      <c r="Q4353" s="44"/>
      <c r="R4353" s="1"/>
      <c r="S4353"/>
      <c r="T4353"/>
    </row>
    <row r="4354" spans="1:20" ht="14.4" x14ac:dyDescent="0.3">
      <c r="A4354"/>
      <c r="B4354" s="1"/>
      <c r="C4354"/>
      <c r="D4354"/>
      <c r="E4354"/>
      <c r="F4354"/>
      <c r="G4354" s="45"/>
      <c r="H4354" s="196"/>
      <c r="I4354" s="196"/>
      <c r="J4354" s="196"/>
      <c r="K4354" s="196"/>
      <c r="L4354"/>
      <c r="M4354" s="44"/>
      <c r="N4354" s="1"/>
      <c r="O4354"/>
      <c r="P4354"/>
      <c r="Q4354" s="44"/>
      <c r="R4354" s="1"/>
      <c r="S4354"/>
      <c r="T4354"/>
    </row>
    <row r="4355" spans="1:20" ht="14.4" x14ac:dyDescent="0.3">
      <c r="A4355"/>
      <c r="B4355" s="1"/>
      <c r="C4355"/>
      <c r="D4355"/>
      <c r="E4355"/>
      <c r="F4355"/>
      <c r="G4355" s="45"/>
      <c r="H4355" s="196"/>
      <c r="I4355" s="196"/>
      <c r="J4355" s="196"/>
      <c r="K4355" s="196"/>
      <c r="L4355"/>
      <c r="M4355" s="44"/>
      <c r="N4355" s="1"/>
      <c r="O4355"/>
      <c r="P4355"/>
      <c r="Q4355" s="44"/>
      <c r="R4355" s="1"/>
      <c r="S4355"/>
      <c r="T4355"/>
    </row>
    <row r="4356" spans="1:20" ht="14.4" x14ac:dyDescent="0.3">
      <c r="A4356"/>
      <c r="B4356" s="1"/>
      <c r="C4356"/>
      <c r="D4356"/>
      <c r="E4356"/>
      <c r="F4356"/>
      <c r="G4356" s="45"/>
      <c r="H4356" s="196"/>
      <c r="I4356" s="196"/>
      <c r="J4356" s="196"/>
      <c r="K4356" s="196"/>
      <c r="L4356"/>
      <c r="M4356" s="44"/>
      <c r="N4356" s="1"/>
      <c r="O4356"/>
      <c r="P4356"/>
      <c r="Q4356" s="44"/>
      <c r="R4356" s="1"/>
      <c r="S4356"/>
      <c r="T4356"/>
    </row>
    <row r="4357" spans="1:20" ht="14.4" x14ac:dyDescent="0.3">
      <c r="A4357"/>
      <c r="B4357" s="1"/>
      <c r="C4357"/>
      <c r="D4357"/>
      <c r="E4357"/>
      <c r="F4357"/>
      <c r="G4357" s="45"/>
      <c r="H4357" s="196"/>
      <c r="I4357" s="196"/>
      <c r="J4357" s="196"/>
      <c r="K4357" s="196"/>
      <c r="L4357"/>
      <c r="M4357" s="44"/>
      <c r="N4357" s="1"/>
      <c r="O4357"/>
      <c r="P4357"/>
      <c r="Q4357" s="44"/>
      <c r="R4357" s="1"/>
      <c r="S4357"/>
      <c r="T4357"/>
    </row>
    <row r="4358" spans="1:20" ht="14.4" x14ac:dyDescent="0.3">
      <c r="A4358"/>
      <c r="B4358" s="1"/>
      <c r="C4358"/>
      <c r="D4358"/>
      <c r="E4358"/>
      <c r="F4358"/>
      <c r="G4358" s="45"/>
      <c r="H4358" s="196"/>
      <c r="I4358" s="196"/>
      <c r="J4358" s="196"/>
      <c r="K4358" s="196"/>
      <c r="L4358"/>
      <c r="M4358" s="44"/>
      <c r="N4358" s="1"/>
      <c r="O4358"/>
      <c r="P4358"/>
      <c r="Q4358" s="44"/>
      <c r="R4358" s="1"/>
      <c r="S4358"/>
      <c r="T4358"/>
    </row>
    <row r="4359" spans="1:20" ht="14.4" x14ac:dyDescent="0.3">
      <c r="A4359"/>
      <c r="B4359" s="1"/>
      <c r="C4359"/>
      <c r="D4359"/>
      <c r="E4359"/>
      <c r="F4359"/>
      <c r="G4359" s="45"/>
      <c r="H4359" s="196"/>
      <c r="I4359" s="196"/>
      <c r="J4359" s="196"/>
      <c r="K4359" s="196"/>
      <c r="L4359"/>
      <c r="M4359" s="44"/>
      <c r="N4359" s="1"/>
      <c r="O4359"/>
      <c r="P4359"/>
      <c r="Q4359" s="44"/>
      <c r="R4359" s="1"/>
      <c r="S4359"/>
      <c r="T4359"/>
    </row>
    <row r="4360" spans="1:20" ht="14.4" x14ac:dyDescent="0.3">
      <c r="A4360"/>
      <c r="B4360" s="1"/>
      <c r="C4360"/>
      <c r="D4360"/>
      <c r="E4360"/>
      <c r="F4360"/>
      <c r="G4360" s="45"/>
      <c r="H4360" s="196"/>
      <c r="I4360" s="196"/>
      <c r="J4360" s="196"/>
      <c r="K4360" s="196"/>
      <c r="L4360"/>
      <c r="M4360" s="44"/>
      <c r="N4360" s="1"/>
      <c r="O4360"/>
      <c r="P4360"/>
      <c r="Q4360" s="44"/>
      <c r="R4360" s="1"/>
      <c r="S4360"/>
      <c r="T4360"/>
    </row>
    <row r="4361" spans="1:20" ht="14.4" x14ac:dyDescent="0.3">
      <c r="A4361"/>
      <c r="B4361" s="1"/>
      <c r="C4361"/>
      <c r="D4361"/>
      <c r="E4361"/>
      <c r="F4361"/>
      <c r="G4361" s="45"/>
      <c r="H4361" s="196"/>
      <c r="I4361" s="196"/>
      <c r="J4361" s="196"/>
      <c r="K4361" s="196"/>
      <c r="L4361"/>
      <c r="M4361" s="44"/>
      <c r="N4361" s="1"/>
      <c r="O4361"/>
      <c r="P4361"/>
      <c r="Q4361" s="44"/>
      <c r="R4361" s="1"/>
      <c r="S4361"/>
      <c r="T4361"/>
    </row>
    <row r="4362" spans="1:20" ht="14.4" x14ac:dyDescent="0.3">
      <c r="A4362"/>
      <c r="B4362" s="1"/>
      <c r="C4362"/>
      <c r="D4362"/>
      <c r="E4362"/>
      <c r="F4362"/>
      <c r="G4362" s="45"/>
      <c r="H4362" s="196"/>
      <c r="I4362" s="196"/>
      <c r="J4362" s="196"/>
      <c r="K4362" s="196"/>
      <c r="L4362"/>
      <c r="M4362" s="44"/>
      <c r="N4362" s="1"/>
      <c r="O4362"/>
      <c r="P4362"/>
      <c r="Q4362" s="44"/>
      <c r="R4362" s="1"/>
      <c r="S4362"/>
      <c r="T4362"/>
    </row>
    <row r="4363" spans="1:20" ht="14.4" x14ac:dyDescent="0.3">
      <c r="A4363"/>
      <c r="B4363" s="1"/>
      <c r="C4363"/>
      <c r="D4363"/>
      <c r="E4363"/>
      <c r="F4363"/>
      <c r="G4363" s="45"/>
      <c r="H4363" s="196"/>
      <c r="I4363" s="196"/>
      <c r="J4363" s="196"/>
      <c r="K4363" s="196"/>
      <c r="L4363"/>
      <c r="M4363" s="44"/>
      <c r="N4363" s="1"/>
      <c r="O4363"/>
      <c r="P4363"/>
      <c r="Q4363" s="44"/>
      <c r="R4363" s="1"/>
      <c r="S4363"/>
      <c r="T4363"/>
    </row>
    <row r="4364" spans="1:20" ht="14.4" x14ac:dyDescent="0.3">
      <c r="A4364"/>
      <c r="B4364" s="1"/>
      <c r="C4364"/>
      <c r="D4364"/>
      <c r="E4364"/>
      <c r="F4364"/>
      <c r="G4364" s="45"/>
      <c r="H4364" s="196"/>
      <c r="I4364" s="196"/>
      <c r="J4364" s="196"/>
      <c r="K4364" s="196"/>
      <c r="L4364"/>
      <c r="M4364" s="44"/>
      <c r="N4364" s="1"/>
      <c r="O4364"/>
      <c r="P4364"/>
      <c r="Q4364" s="44"/>
      <c r="R4364" s="1"/>
      <c r="S4364"/>
      <c r="T4364"/>
    </row>
    <row r="4365" spans="1:20" ht="14.4" x14ac:dyDescent="0.3">
      <c r="A4365"/>
      <c r="B4365" s="1"/>
      <c r="C4365"/>
      <c r="D4365"/>
      <c r="E4365"/>
      <c r="F4365"/>
      <c r="G4365" s="45"/>
      <c r="H4365" s="196"/>
      <c r="I4365" s="196"/>
      <c r="J4365" s="196"/>
      <c r="K4365" s="196"/>
      <c r="L4365"/>
      <c r="M4365" s="44"/>
      <c r="N4365" s="1"/>
      <c r="O4365"/>
      <c r="P4365"/>
      <c r="Q4365" s="44"/>
      <c r="R4365" s="1"/>
      <c r="S4365"/>
      <c r="T4365"/>
    </row>
    <row r="4366" spans="1:20" ht="14.4" x14ac:dyDescent="0.3">
      <c r="A4366"/>
      <c r="B4366" s="1"/>
      <c r="C4366"/>
      <c r="D4366"/>
      <c r="E4366"/>
      <c r="F4366"/>
      <c r="G4366" s="45"/>
      <c r="H4366" s="196"/>
      <c r="I4366" s="196"/>
      <c r="J4366" s="196"/>
      <c r="K4366" s="196"/>
      <c r="L4366"/>
      <c r="M4366" s="44"/>
      <c r="N4366" s="1"/>
      <c r="O4366"/>
      <c r="P4366"/>
      <c r="Q4366" s="44"/>
      <c r="R4366" s="1"/>
      <c r="S4366"/>
      <c r="T4366"/>
    </row>
    <row r="4367" spans="1:20" ht="14.4" x14ac:dyDescent="0.3">
      <c r="A4367"/>
      <c r="B4367" s="1"/>
      <c r="C4367"/>
      <c r="D4367"/>
      <c r="E4367"/>
      <c r="F4367"/>
      <c r="G4367" s="45"/>
      <c r="H4367" s="196"/>
      <c r="I4367" s="196"/>
      <c r="J4367" s="196"/>
      <c r="K4367" s="196"/>
      <c r="L4367"/>
      <c r="M4367" s="44"/>
      <c r="N4367" s="1"/>
      <c r="O4367"/>
      <c r="P4367"/>
      <c r="Q4367" s="44"/>
      <c r="R4367" s="1"/>
      <c r="S4367"/>
      <c r="T4367"/>
    </row>
    <row r="4368" spans="1:20" ht="14.4" x14ac:dyDescent="0.3">
      <c r="A4368"/>
      <c r="B4368" s="1"/>
      <c r="C4368"/>
      <c r="D4368"/>
      <c r="E4368"/>
      <c r="F4368"/>
      <c r="G4368" s="45"/>
      <c r="H4368" s="196"/>
      <c r="I4368" s="196"/>
      <c r="J4368" s="196"/>
      <c r="K4368" s="196"/>
      <c r="L4368"/>
      <c r="M4368" s="44"/>
      <c r="N4368" s="1"/>
      <c r="O4368"/>
      <c r="P4368"/>
      <c r="Q4368" s="44"/>
      <c r="R4368" s="1"/>
      <c r="S4368"/>
      <c r="T4368"/>
    </row>
    <row r="4369" spans="1:20" ht="14.4" x14ac:dyDescent="0.3">
      <c r="A4369"/>
      <c r="B4369" s="1"/>
      <c r="C4369"/>
      <c r="D4369"/>
      <c r="E4369"/>
      <c r="F4369"/>
      <c r="G4369" s="45"/>
      <c r="H4369" s="196"/>
      <c r="I4369" s="196"/>
      <c r="J4369" s="196"/>
      <c r="K4369" s="196"/>
      <c r="L4369"/>
      <c r="M4369" s="44"/>
      <c r="N4369" s="1"/>
      <c r="O4369"/>
      <c r="P4369"/>
      <c r="Q4369" s="44"/>
      <c r="R4369" s="1"/>
      <c r="S4369"/>
      <c r="T4369"/>
    </row>
    <row r="4370" spans="1:20" ht="14.4" x14ac:dyDescent="0.3">
      <c r="A4370"/>
      <c r="B4370" s="1"/>
      <c r="C4370"/>
      <c r="D4370"/>
      <c r="E4370"/>
      <c r="F4370"/>
      <c r="G4370" s="45"/>
      <c r="H4370" s="196"/>
      <c r="I4370" s="196"/>
      <c r="J4370" s="196"/>
      <c r="K4370" s="196"/>
      <c r="L4370"/>
      <c r="M4370" s="44"/>
      <c r="N4370" s="1"/>
      <c r="O4370"/>
      <c r="P4370"/>
      <c r="Q4370" s="44"/>
      <c r="R4370" s="1"/>
      <c r="S4370"/>
      <c r="T4370"/>
    </row>
    <row r="4371" spans="1:20" ht="14.4" x14ac:dyDescent="0.3">
      <c r="A4371"/>
      <c r="B4371" s="1"/>
      <c r="C4371"/>
      <c r="D4371"/>
      <c r="E4371"/>
      <c r="F4371"/>
      <c r="G4371" s="45"/>
      <c r="H4371" s="196"/>
      <c r="I4371" s="196"/>
      <c r="J4371" s="196"/>
      <c r="K4371" s="196"/>
      <c r="L4371"/>
      <c r="M4371" s="44"/>
      <c r="N4371" s="1"/>
      <c r="O4371"/>
      <c r="P4371"/>
      <c r="Q4371" s="44"/>
      <c r="R4371" s="1"/>
      <c r="S4371"/>
      <c r="T4371"/>
    </row>
    <row r="4372" spans="1:20" ht="14.4" x14ac:dyDescent="0.3">
      <c r="A4372"/>
      <c r="B4372" s="1"/>
      <c r="C4372"/>
      <c r="D4372"/>
      <c r="E4372"/>
      <c r="F4372"/>
      <c r="G4372" s="45"/>
      <c r="H4372" s="196"/>
      <c r="I4372" s="196"/>
      <c r="J4372" s="196"/>
      <c r="K4372" s="196"/>
      <c r="L4372"/>
      <c r="M4372" s="44"/>
      <c r="N4372" s="1"/>
      <c r="O4372"/>
      <c r="P4372"/>
      <c r="Q4372" s="44"/>
      <c r="R4372" s="1"/>
      <c r="S4372"/>
      <c r="T4372"/>
    </row>
    <row r="4373" spans="1:20" ht="14.4" x14ac:dyDescent="0.3">
      <c r="A4373"/>
      <c r="B4373" s="1"/>
      <c r="C4373"/>
      <c r="D4373"/>
      <c r="E4373"/>
      <c r="F4373"/>
      <c r="G4373" s="45"/>
      <c r="H4373" s="196"/>
      <c r="I4373" s="196"/>
      <c r="J4373" s="196"/>
      <c r="K4373" s="196"/>
      <c r="L4373"/>
      <c r="M4373" s="44"/>
      <c r="N4373" s="1"/>
      <c r="O4373"/>
      <c r="P4373"/>
      <c r="Q4373" s="44"/>
      <c r="R4373" s="1"/>
      <c r="S4373"/>
      <c r="T4373"/>
    </row>
    <row r="4374" spans="1:20" ht="14.4" x14ac:dyDescent="0.3">
      <c r="A4374"/>
      <c r="B4374" s="1"/>
      <c r="C4374"/>
      <c r="D4374"/>
      <c r="E4374"/>
      <c r="F4374"/>
      <c r="G4374" s="45"/>
      <c r="H4374" s="196"/>
      <c r="I4374" s="196"/>
      <c r="J4374" s="196"/>
      <c r="K4374" s="196"/>
      <c r="L4374"/>
      <c r="M4374" s="44"/>
      <c r="N4374" s="1"/>
      <c r="O4374"/>
      <c r="P4374"/>
      <c r="Q4374" s="44"/>
      <c r="R4374" s="1"/>
      <c r="S4374"/>
      <c r="T4374"/>
    </row>
    <row r="4375" spans="1:20" ht="14.4" x14ac:dyDescent="0.3">
      <c r="A4375"/>
      <c r="B4375" s="1"/>
      <c r="C4375"/>
      <c r="D4375"/>
      <c r="E4375"/>
      <c r="F4375"/>
      <c r="G4375" s="45"/>
      <c r="H4375" s="196"/>
      <c r="I4375" s="196"/>
      <c r="J4375" s="196"/>
      <c r="K4375" s="196"/>
      <c r="L4375"/>
      <c r="M4375" s="44"/>
      <c r="N4375" s="1"/>
      <c r="O4375"/>
      <c r="P4375"/>
      <c r="Q4375" s="44"/>
      <c r="R4375" s="1"/>
      <c r="S4375"/>
      <c r="T4375"/>
    </row>
    <row r="4376" spans="1:20" ht="14.4" x14ac:dyDescent="0.3">
      <c r="A4376"/>
      <c r="B4376" s="1"/>
      <c r="C4376"/>
      <c r="D4376"/>
      <c r="E4376"/>
      <c r="F4376"/>
      <c r="G4376" s="45"/>
      <c r="H4376" s="196"/>
      <c r="I4376" s="196"/>
      <c r="J4376" s="196"/>
      <c r="K4376" s="196"/>
      <c r="L4376"/>
      <c r="M4376" s="44"/>
      <c r="N4376" s="1"/>
      <c r="O4376"/>
      <c r="P4376"/>
      <c r="Q4376" s="44"/>
      <c r="R4376" s="1"/>
      <c r="S4376"/>
      <c r="T4376"/>
    </row>
    <row r="4377" spans="1:20" ht="14.4" x14ac:dyDescent="0.3">
      <c r="A4377"/>
      <c r="B4377" s="1"/>
      <c r="C4377"/>
      <c r="D4377"/>
      <c r="E4377"/>
      <c r="F4377"/>
      <c r="G4377" s="45"/>
      <c r="H4377" s="196"/>
      <c r="I4377" s="196"/>
      <c r="J4377" s="196"/>
      <c r="K4377" s="196"/>
      <c r="L4377"/>
      <c r="M4377" s="44"/>
      <c r="N4377" s="1"/>
      <c r="O4377"/>
      <c r="P4377"/>
      <c r="Q4377" s="44"/>
      <c r="R4377" s="1"/>
      <c r="S4377"/>
      <c r="T4377"/>
    </row>
    <row r="4378" spans="1:20" ht="14.4" x14ac:dyDescent="0.3">
      <c r="A4378"/>
      <c r="B4378" s="1"/>
      <c r="C4378"/>
      <c r="D4378"/>
      <c r="E4378"/>
      <c r="F4378"/>
      <c r="G4378" s="45"/>
      <c r="H4378" s="196"/>
      <c r="I4378" s="196"/>
      <c r="J4378" s="196"/>
      <c r="K4378" s="196"/>
      <c r="L4378"/>
      <c r="M4378" s="44"/>
      <c r="N4378" s="1"/>
      <c r="O4378"/>
      <c r="P4378"/>
      <c r="Q4378" s="44"/>
      <c r="R4378" s="1"/>
      <c r="S4378"/>
      <c r="T4378"/>
    </row>
    <row r="4379" spans="1:20" ht="14.4" x14ac:dyDescent="0.3">
      <c r="A4379"/>
      <c r="B4379" s="1"/>
      <c r="C4379"/>
      <c r="D4379"/>
      <c r="E4379"/>
      <c r="F4379"/>
      <c r="G4379" s="45"/>
      <c r="H4379" s="196"/>
      <c r="I4379" s="196"/>
      <c r="J4379" s="196"/>
      <c r="K4379" s="196"/>
      <c r="L4379"/>
      <c r="M4379" s="44"/>
      <c r="N4379" s="1"/>
      <c r="O4379"/>
      <c r="P4379"/>
      <c r="Q4379" s="44"/>
      <c r="R4379" s="1"/>
      <c r="S4379"/>
      <c r="T4379"/>
    </row>
    <row r="4380" spans="1:20" ht="14.4" x14ac:dyDescent="0.3">
      <c r="A4380"/>
      <c r="B4380" s="1"/>
      <c r="C4380"/>
      <c r="D4380"/>
      <c r="E4380"/>
      <c r="F4380"/>
      <c r="G4380" s="45"/>
      <c r="H4380" s="196"/>
      <c r="I4380" s="196"/>
      <c r="J4380" s="196"/>
      <c r="K4380" s="196"/>
      <c r="L4380"/>
      <c r="M4380" s="44"/>
      <c r="N4380" s="1"/>
      <c r="O4380"/>
      <c r="P4380"/>
      <c r="Q4380" s="44"/>
      <c r="R4380" s="1"/>
      <c r="S4380"/>
      <c r="T4380"/>
    </row>
    <row r="4381" spans="1:20" ht="14.4" x14ac:dyDescent="0.3">
      <c r="A4381"/>
      <c r="B4381" s="1"/>
      <c r="C4381"/>
      <c r="D4381"/>
      <c r="E4381"/>
      <c r="F4381"/>
      <c r="G4381" s="45"/>
      <c r="H4381" s="196"/>
      <c r="I4381" s="196"/>
      <c r="J4381" s="196"/>
      <c r="K4381" s="196"/>
      <c r="L4381"/>
      <c r="M4381" s="44"/>
      <c r="N4381" s="1"/>
      <c r="O4381"/>
      <c r="P4381"/>
      <c r="Q4381" s="44"/>
      <c r="R4381" s="1"/>
      <c r="S4381"/>
      <c r="T4381"/>
    </row>
    <row r="4382" spans="1:20" ht="14.4" x14ac:dyDescent="0.3">
      <c r="A4382"/>
      <c r="B4382" s="1"/>
      <c r="C4382"/>
      <c r="D4382"/>
      <c r="E4382"/>
      <c r="F4382"/>
      <c r="G4382" s="45"/>
      <c r="H4382" s="196"/>
      <c r="I4382" s="196"/>
      <c r="J4382" s="196"/>
      <c r="K4382" s="196"/>
      <c r="L4382"/>
      <c r="M4382" s="44"/>
      <c r="N4382" s="1"/>
      <c r="O4382"/>
      <c r="P4382"/>
      <c r="Q4382" s="44"/>
      <c r="R4382" s="1"/>
      <c r="S4382"/>
      <c r="T4382"/>
    </row>
    <row r="4383" spans="1:20" ht="14.4" x14ac:dyDescent="0.3">
      <c r="A4383"/>
      <c r="B4383" s="1"/>
      <c r="C4383"/>
      <c r="D4383"/>
      <c r="E4383"/>
      <c r="F4383"/>
      <c r="G4383" s="45"/>
      <c r="H4383" s="196"/>
      <c r="I4383" s="196"/>
      <c r="J4383" s="196"/>
      <c r="K4383" s="196"/>
      <c r="L4383"/>
      <c r="M4383" s="44"/>
      <c r="N4383" s="1"/>
      <c r="O4383"/>
      <c r="P4383"/>
      <c r="Q4383" s="44"/>
      <c r="R4383" s="1"/>
      <c r="S4383"/>
      <c r="T4383"/>
    </row>
    <row r="4384" spans="1:20" ht="14.4" x14ac:dyDescent="0.3">
      <c r="A4384"/>
      <c r="B4384" s="1"/>
      <c r="C4384"/>
      <c r="D4384"/>
      <c r="E4384"/>
      <c r="F4384"/>
      <c r="G4384" s="45"/>
      <c r="H4384" s="196"/>
      <c r="I4384" s="196"/>
      <c r="J4384" s="196"/>
      <c r="K4384" s="196"/>
      <c r="L4384"/>
      <c r="M4384" s="44"/>
      <c r="N4384" s="1"/>
      <c r="O4384"/>
      <c r="P4384"/>
      <c r="Q4384" s="44"/>
      <c r="R4384" s="1"/>
      <c r="S4384"/>
      <c r="T4384"/>
    </row>
    <row r="4385" spans="1:20" ht="14.4" x14ac:dyDescent="0.3">
      <c r="A4385"/>
      <c r="B4385" s="1"/>
      <c r="C4385"/>
      <c r="D4385"/>
      <c r="E4385"/>
      <c r="F4385"/>
      <c r="G4385" s="45"/>
      <c r="H4385" s="196"/>
      <c r="I4385" s="196"/>
      <c r="J4385" s="196"/>
      <c r="K4385" s="196"/>
      <c r="L4385"/>
      <c r="M4385" s="44"/>
      <c r="N4385" s="1"/>
      <c r="O4385"/>
      <c r="P4385"/>
      <c r="Q4385" s="44"/>
      <c r="R4385" s="1"/>
      <c r="S4385"/>
      <c r="T4385"/>
    </row>
    <row r="4386" spans="1:20" ht="14.4" x14ac:dyDescent="0.3">
      <c r="A4386"/>
      <c r="B4386" s="1"/>
      <c r="C4386"/>
      <c r="D4386"/>
      <c r="E4386"/>
      <c r="F4386"/>
      <c r="G4386" s="45"/>
      <c r="H4386" s="196"/>
      <c r="I4386" s="196"/>
      <c r="J4386" s="196"/>
      <c r="K4386" s="196"/>
      <c r="L4386"/>
      <c r="M4386" s="44"/>
      <c r="N4386" s="1"/>
      <c r="O4386"/>
      <c r="P4386"/>
      <c r="Q4386" s="44"/>
      <c r="R4386" s="1"/>
      <c r="S4386"/>
      <c r="T4386"/>
    </row>
    <row r="4387" spans="1:20" ht="14.4" x14ac:dyDescent="0.3">
      <c r="A4387"/>
      <c r="B4387" s="1"/>
      <c r="C4387"/>
      <c r="D4387"/>
      <c r="E4387"/>
      <c r="F4387"/>
      <c r="G4387" s="45"/>
      <c r="H4387" s="196"/>
      <c r="I4387" s="196"/>
      <c r="J4387" s="196"/>
      <c r="K4387" s="196"/>
      <c r="L4387"/>
      <c r="M4387" s="44"/>
      <c r="N4387" s="1"/>
      <c r="O4387"/>
      <c r="P4387"/>
      <c r="Q4387" s="44"/>
      <c r="R4387" s="1"/>
      <c r="S4387"/>
      <c r="T4387"/>
    </row>
    <row r="4388" spans="1:20" ht="14.4" x14ac:dyDescent="0.3">
      <c r="A4388"/>
      <c r="B4388" s="1"/>
      <c r="C4388"/>
      <c r="D4388"/>
      <c r="E4388"/>
      <c r="F4388"/>
      <c r="G4388" s="45"/>
      <c r="H4388" s="196"/>
      <c r="I4388" s="196"/>
      <c r="J4388" s="196"/>
      <c r="K4388" s="196"/>
      <c r="L4388"/>
      <c r="M4388" s="44"/>
      <c r="N4388" s="1"/>
      <c r="O4388"/>
      <c r="P4388"/>
      <c r="Q4388" s="44"/>
      <c r="R4388" s="1"/>
      <c r="S4388"/>
      <c r="T4388"/>
    </row>
    <row r="4389" spans="1:20" ht="14.4" x14ac:dyDescent="0.3">
      <c r="A4389"/>
      <c r="B4389" s="1"/>
      <c r="C4389"/>
      <c r="D4389"/>
      <c r="E4389"/>
      <c r="F4389"/>
      <c r="G4389" s="45"/>
      <c r="H4389" s="196"/>
      <c r="I4389" s="196"/>
      <c r="J4389" s="196"/>
      <c r="K4389" s="196"/>
      <c r="L4389"/>
      <c r="M4389" s="44"/>
      <c r="N4389" s="1"/>
      <c r="O4389"/>
      <c r="P4389"/>
      <c r="Q4389" s="44"/>
      <c r="R4389" s="1"/>
      <c r="S4389"/>
      <c r="T4389"/>
    </row>
    <row r="4390" spans="1:20" ht="14.4" x14ac:dyDescent="0.3">
      <c r="A4390"/>
      <c r="B4390" s="1"/>
      <c r="C4390"/>
      <c r="D4390"/>
      <c r="E4390"/>
      <c r="F4390"/>
      <c r="G4390" s="45"/>
      <c r="H4390" s="196"/>
      <c r="I4390" s="196"/>
      <c r="J4390" s="196"/>
      <c r="K4390" s="196"/>
      <c r="L4390"/>
      <c r="M4390" s="44"/>
      <c r="N4390" s="1"/>
      <c r="O4390"/>
      <c r="P4390"/>
      <c r="Q4390" s="44"/>
      <c r="R4390" s="1"/>
      <c r="S4390"/>
      <c r="T4390"/>
    </row>
    <row r="4391" spans="1:20" ht="14.4" x14ac:dyDescent="0.3">
      <c r="A4391"/>
      <c r="B4391" s="1"/>
      <c r="C4391"/>
      <c r="D4391"/>
      <c r="E4391"/>
      <c r="F4391"/>
      <c r="G4391" s="45"/>
      <c r="H4391" s="196"/>
      <c r="I4391" s="196"/>
      <c r="J4391" s="196"/>
      <c r="K4391" s="196"/>
      <c r="L4391"/>
      <c r="M4391" s="44"/>
      <c r="N4391" s="1"/>
      <c r="O4391"/>
      <c r="P4391"/>
      <c r="Q4391" s="44"/>
      <c r="R4391" s="1"/>
      <c r="S4391"/>
      <c r="T4391"/>
    </row>
    <row r="4392" spans="1:20" ht="14.4" x14ac:dyDescent="0.3">
      <c r="A4392"/>
      <c r="B4392" s="1"/>
      <c r="C4392"/>
      <c r="D4392"/>
      <c r="E4392"/>
      <c r="F4392"/>
      <c r="G4392" s="45"/>
      <c r="H4392" s="196"/>
      <c r="I4392" s="196"/>
      <c r="J4392" s="196"/>
      <c r="K4392" s="196"/>
      <c r="L4392"/>
      <c r="M4392" s="44"/>
      <c r="N4392" s="1"/>
      <c r="O4392"/>
      <c r="P4392"/>
      <c r="Q4392" s="44"/>
      <c r="R4392" s="1"/>
      <c r="S4392"/>
      <c r="T4392"/>
    </row>
    <row r="4393" spans="1:20" ht="14.4" x14ac:dyDescent="0.3">
      <c r="A4393"/>
      <c r="B4393" s="1"/>
      <c r="C4393"/>
      <c r="D4393"/>
      <c r="E4393"/>
      <c r="F4393"/>
      <c r="G4393" s="45"/>
      <c r="H4393" s="196"/>
      <c r="I4393" s="196"/>
      <c r="J4393" s="196"/>
      <c r="K4393" s="196"/>
      <c r="L4393"/>
      <c r="M4393" s="44"/>
      <c r="N4393" s="1"/>
      <c r="O4393"/>
      <c r="P4393"/>
      <c r="Q4393" s="44"/>
      <c r="R4393" s="1"/>
      <c r="S4393"/>
      <c r="T4393"/>
    </row>
    <row r="4394" spans="1:20" ht="14.4" x14ac:dyDescent="0.3">
      <c r="A4394"/>
      <c r="B4394" s="1"/>
      <c r="C4394"/>
      <c r="D4394"/>
      <c r="E4394"/>
      <c r="F4394"/>
      <c r="G4394" s="45"/>
      <c r="H4394" s="196"/>
      <c r="I4394" s="196"/>
      <c r="J4394" s="196"/>
      <c r="K4394" s="196"/>
      <c r="L4394"/>
      <c r="M4394" s="44"/>
      <c r="N4394" s="1"/>
      <c r="O4394"/>
      <c r="P4394"/>
      <c r="Q4394" s="44"/>
      <c r="R4394" s="1"/>
      <c r="S4394"/>
      <c r="T4394"/>
    </row>
    <row r="4395" spans="1:20" ht="14.4" x14ac:dyDescent="0.3">
      <c r="A4395"/>
      <c r="B4395" s="1"/>
      <c r="C4395"/>
      <c r="D4395"/>
      <c r="E4395"/>
      <c r="F4395"/>
      <c r="G4395" s="45"/>
      <c r="H4395" s="196"/>
      <c r="I4395" s="196"/>
      <c r="J4395" s="196"/>
      <c r="K4395" s="196"/>
      <c r="L4395"/>
      <c r="M4395" s="44"/>
      <c r="N4395" s="1"/>
      <c r="O4395"/>
      <c r="P4395"/>
      <c r="Q4395" s="44"/>
      <c r="R4395" s="1"/>
      <c r="S4395"/>
      <c r="T4395"/>
    </row>
    <row r="4396" spans="1:20" ht="14.4" x14ac:dyDescent="0.3">
      <c r="A4396"/>
      <c r="B4396" s="1"/>
      <c r="C4396"/>
      <c r="D4396"/>
      <c r="E4396"/>
      <c r="F4396"/>
      <c r="G4396" s="45"/>
      <c r="H4396" s="196"/>
      <c r="I4396" s="196"/>
      <c r="J4396" s="196"/>
      <c r="K4396" s="196"/>
      <c r="L4396"/>
      <c r="M4396" s="44"/>
      <c r="N4396" s="1"/>
      <c r="O4396"/>
      <c r="P4396"/>
      <c r="Q4396" s="44"/>
      <c r="R4396" s="1"/>
      <c r="S4396"/>
      <c r="T4396"/>
    </row>
    <row r="4397" spans="1:20" ht="14.4" x14ac:dyDescent="0.3">
      <c r="A4397"/>
      <c r="B4397" s="1"/>
      <c r="C4397"/>
      <c r="D4397"/>
      <c r="E4397"/>
      <c r="F4397"/>
      <c r="G4397" s="45"/>
      <c r="H4397" s="196"/>
      <c r="I4397" s="196"/>
      <c r="J4397" s="196"/>
      <c r="K4397" s="196"/>
      <c r="L4397"/>
      <c r="M4397" s="44"/>
      <c r="N4397" s="1"/>
      <c r="O4397"/>
      <c r="P4397"/>
      <c r="Q4397" s="44"/>
      <c r="R4397" s="1"/>
      <c r="S4397"/>
      <c r="T4397"/>
    </row>
    <row r="4398" spans="1:20" ht="14.4" x14ac:dyDescent="0.3">
      <c r="A4398"/>
      <c r="B4398" s="1"/>
      <c r="C4398"/>
      <c r="D4398"/>
      <c r="E4398"/>
      <c r="F4398"/>
      <c r="G4398" s="45"/>
      <c r="H4398" s="196"/>
      <c r="I4398" s="196"/>
      <c r="J4398" s="196"/>
      <c r="K4398" s="196"/>
      <c r="L4398"/>
      <c r="M4398" s="44"/>
      <c r="N4398" s="1"/>
      <c r="O4398"/>
      <c r="P4398"/>
      <c r="Q4398" s="44"/>
      <c r="R4398" s="1"/>
      <c r="S4398"/>
      <c r="T4398"/>
    </row>
    <row r="4399" spans="1:20" ht="14.4" x14ac:dyDescent="0.3">
      <c r="A4399"/>
      <c r="B4399" s="1"/>
      <c r="C4399"/>
      <c r="D4399"/>
      <c r="E4399"/>
      <c r="F4399"/>
      <c r="G4399" s="45"/>
      <c r="H4399" s="196"/>
      <c r="I4399" s="196"/>
      <c r="J4399" s="196"/>
      <c r="K4399" s="196"/>
      <c r="L4399"/>
      <c r="M4399" s="44"/>
      <c r="N4399" s="1"/>
      <c r="O4399"/>
      <c r="P4399"/>
      <c r="Q4399" s="44"/>
      <c r="R4399" s="1"/>
      <c r="S4399"/>
      <c r="T4399"/>
    </row>
    <row r="4400" spans="1:20" ht="14.4" x14ac:dyDescent="0.3">
      <c r="A4400"/>
      <c r="B4400" s="1"/>
      <c r="C4400"/>
      <c r="D4400"/>
      <c r="E4400"/>
      <c r="F4400"/>
      <c r="G4400" s="45"/>
      <c r="H4400" s="196"/>
      <c r="I4400" s="196"/>
      <c r="J4400" s="196"/>
      <c r="K4400" s="196"/>
      <c r="L4400"/>
      <c r="M4400" s="44"/>
      <c r="N4400" s="1"/>
      <c r="O4400"/>
      <c r="P4400"/>
      <c r="Q4400" s="44"/>
      <c r="R4400" s="1"/>
      <c r="S4400"/>
      <c r="T4400"/>
    </row>
    <row r="4401" spans="1:20" ht="14.4" x14ac:dyDescent="0.3">
      <c r="A4401"/>
      <c r="B4401" s="1"/>
      <c r="C4401"/>
      <c r="D4401"/>
      <c r="E4401"/>
      <c r="F4401"/>
      <c r="G4401" s="45"/>
      <c r="H4401" s="196"/>
      <c r="I4401" s="196"/>
      <c r="J4401" s="196"/>
      <c r="K4401" s="196"/>
      <c r="L4401"/>
      <c r="M4401" s="44"/>
      <c r="N4401" s="1"/>
      <c r="O4401"/>
      <c r="P4401"/>
      <c r="Q4401" s="44"/>
      <c r="R4401" s="1"/>
      <c r="S4401"/>
      <c r="T4401"/>
    </row>
    <row r="4402" spans="1:20" ht="14.4" x14ac:dyDescent="0.3">
      <c r="A4402"/>
      <c r="B4402" s="1"/>
      <c r="C4402"/>
      <c r="D4402"/>
      <c r="E4402"/>
      <c r="F4402"/>
      <c r="G4402" s="45"/>
      <c r="H4402" s="196"/>
      <c r="I4402" s="196"/>
      <c r="J4402" s="196"/>
      <c r="K4402" s="196"/>
      <c r="L4402"/>
      <c r="M4402" s="44"/>
      <c r="N4402" s="1"/>
      <c r="O4402"/>
      <c r="P4402"/>
      <c r="Q4402" s="44"/>
      <c r="R4402" s="1"/>
      <c r="S4402"/>
      <c r="T4402"/>
    </row>
    <row r="4403" spans="1:20" ht="14.4" x14ac:dyDescent="0.3">
      <c r="A4403"/>
      <c r="B4403" s="1"/>
      <c r="C4403"/>
      <c r="D4403"/>
      <c r="E4403"/>
      <c r="F4403"/>
      <c r="G4403" s="45"/>
      <c r="H4403" s="196"/>
      <c r="I4403" s="196"/>
      <c r="J4403" s="196"/>
      <c r="K4403" s="196"/>
      <c r="L4403"/>
      <c r="M4403" s="44"/>
      <c r="N4403" s="1"/>
      <c r="O4403"/>
      <c r="P4403"/>
      <c r="Q4403" s="44"/>
      <c r="R4403" s="1"/>
      <c r="S4403"/>
      <c r="T4403"/>
    </row>
    <row r="4404" spans="1:20" ht="14.4" x14ac:dyDescent="0.3">
      <c r="A4404"/>
      <c r="B4404" s="1"/>
      <c r="C4404"/>
      <c r="D4404"/>
      <c r="E4404"/>
      <c r="F4404"/>
      <c r="G4404" s="45"/>
      <c r="H4404" s="196"/>
      <c r="I4404" s="196"/>
      <c r="J4404" s="196"/>
      <c r="K4404" s="196"/>
      <c r="L4404"/>
      <c r="M4404" s="44"/>
      <c r="N4404" s="1"/>
      <c r="O4404"/>
      <c r="P4404"/>
      <c r="Q4404" s="44"/>
      <c r="R4404" s="1"/>
      <c r="S4404"/>
      <c r="T4404"/>
    </row>
    <row r="4405" spans="1:20" ht="14.4" x14ac:dyDescent="0.3">
      <c r="A4405"/>
      <c r="B4405" s="1"/>
      <c r="C4405"/>
      <c r="D4405"/>
      <c r="E4405"/>
      <c r="F4405"/>
      <c r="G4405" s="45"/>
      <c r="H4405" s="196"/>
      <c r="I4405" s="196"/>
      <c r="J4405" s="196"/>
      <c r="K4405" s="196"/>
      <c r="L4405"/>
      <c r="M4405" s="44"/>
      <c r="N4405" s="1"/>
      <c r="O4405"/>
      <c r="P4405"/>
      <c r="Q4405" s="44"/>
      <c r="R4405" s="1"/>
      <c r="S4405"/>
      <c r="T4405"/>
    </row>
    <row r="4406" spans="1:20" ht="14.4" x14ac:dyDescent="0.3">
      <c r="A4406"/>
      <c r="B4406" s="1"/>
      <c r="C4406"/>
      <c r="D4406"/>
      <c r="E4406"/>
      <c r="F4406"/>
      <c r="G4406" s="45"/>
      <c r="H4406" s="196"/>
      <c r="I4406" s="196"/>
      <c r="J4406" s="196"/>
      <c r="K4406" s="196"/>
      <c r="L4406"/>
      <c r="M4406" s="44"/>
      <c r="N4406" s="1"/>
      <c r="O4406"/>
      <c r="P4406"/>
      <c r="Q4406" s="44"/>
      <c r="R4406" s="1"/>
      <c r="S4406"/>
      <c r="T4406"/>
    </row>
    <row r="4407" spans="1:20" ht="14.4" x14ac:dyDescent="0.3">
      <c r="A4407"/>
      <c r="B4407" s="1"/>
      <c r="C4407"/>
      <c r="D4407"/>
      <c r="E4407"/>
      <c r="F4407"/>
      <c r="G4407" s="45"/>
      <c r="H4407" s="196"/>
      <c r="I4407" s="196"/>
      <c r="J4407" s="196"/>
      <c r="K4407" s="196"/>
      <c r="L4407"/>
      <c r="M4407" s="44"/>
      <c r="N4407" s="1"/>
      <c r="O4407"/>
      <c r="P4407"/>
      <c r="Q4407" s="44"/>
      <c r="R4407" s="1"/>
      <c r="S4407"/>
      <c r="T4407"/>
    </row>
    <row r="4408" spans="1:20" ht="14.4" x14ac:dyDescent="0.3">
      <c r="A4408"/>
      <c r="B4408" s="1"/>
      <c r="C4408"/>
      <c r="D4408"/>
      <c r="E4408"/>
      <c r="F4408"/>
      <c r="G4408" s="45"/>
      <c r="H4408" s="196"/>
      <c r="I4408" s="196"/>
      <c r="J4408" s="196"/>
      <c r="K4408" s="196"/>
      <c r="L4408"/>
      <c r="M4408" s="44"/>
      <c r="N4408" s="1"/>
      <c r="O4408"/>
      <c r="P4408"/>
      <c r="Q4408" s="44"/>
      <c r="R4408" s="1"/>
      <c r="S4408"/>
      <c r="T4408"/>
    </row>
    <row r="4409" spans="1:20" ht="14.4" x14ac:dyDescent="0.3">
      <c r="A4409"/>
      <c r="B4409" s="1"/>
      <c r="C4409"/>
      <c r="D4409"/>
      <c r="E4409"/>
      <c r="F4409"/>
      <c r="G4409" s="45"/>
      <c r="H4409" s="196"/>
      <c r="I4409" s="196"/>
      <c r="J4409" s="196"/>
      <c r="K4409" s="196"/>
      <c r="L4409"/>
      <c r="M4409" s="44"/>
      <c r="N4409" s="1"/>
      <c r="O4409"/>
      <c r="P4409"/>
      <c r="Q4409" s="44"/>
      <c r="R4409" s="1"/>
      <c r="S4409"/>
      <c r="T4409"/>
    </row>
    <row r="4410" spans="1:20" ht="14.4" x14ac:dyDescent="0.3">
      <c r="A4410"/>
      <c r="B4410" s="1"/>
      <c r="C4410"/>
      <c r="D4410"/>
      <c r="E4410"/>
      <c r="F4410"/>
      <c r="G4410" s="45"/>
      <c r="H4410" s="196"/>
      <c r="I4410" s="196"/>
      <c r="J4410" s="196"/>
      <c r="K4410" s="196"/>
      <c r="L4410"/>
      <c r="M4410" s="44"/>
      <c r="N4410" s="1"/>
      <c r="O4410"/>
      <c r="P4410"/>
      <c r="Q4410" s="44"/>
      <c r="R4410" s="1"/>
      <c r="S4410"/>
      <c r="T4410"/>
    </row>
    <row r="4411" spans="1:20" ht="14.4" x14ac:dyDescent="0.3">
      <c r="A4411"/>
      <c r="B4411" s="1"/>
      <c r="C4411"/>
      <c r="D4411"/>
      <c r="E4411"/>
      <c r="F4411"/>
      <c r="G4411" s="45"/>
      <c r="H4411" s="196"/>
      <c r="I4411" s="196"/>
      <c r="J4411" s="196"/>
      <c r="K4411" s="196"/>
      <c r="L4411"/>
      <c r="M4411" s="44"/>
      <c r="N4411" s="1"/>
      <c r="O4411"/>
      <c r="P4411"/>
      <c r="Q4411" s="44"/>
      <c r="R4411" s="1"/>
      <c r="S4411"/>
      <c r="T4411"/>
    </row>
    <row r="4412" spans="1:20" ht="14.4" x14ac:dyDescent="0.3">
      <c r="A4412"/>
      <c r="B4412" s="1"/>
      <c r="C4412"/>
      <c r="D4412"/>
      <c r="E4412"/>
      <c r="F4412"/>
      <c r="G4412" s="45"/>
      <c r="H4412" s="196"/>
      <c r="I4412" s="196"/>
      <c r="J4412" s="196"/>
      <c r="K4412" s="196"/>
      <c r="L4412"/>
      <c r="M4412" s="44"/>
      <c r="N4412" s="1"/>
      <c r="O4412"/>
      <c r="P4412"/>
      <c r="Q4412" s="44"/>
      <c r="R4412" s="1"/>
      <c r="S4412"/>
      <c r="T4412"/>
    </row>
    <row r="4413" spans="1:20" ht="14.4" x14ac:dyDescent="0.3">
      <c r="A4413"/>
      <c r="B4413" s="1"/>
      <c r="C4413"/>
      <c r="D4413"/>
      <c r="E4413"/>
      <c r="F4413"/>
      <c r="G4413" s="45"/>
      <c r="H4413" s="196"/>
      <c r="I4413" s="196"/>
      <c r="J4413" s="196"/>
      <c r="K4413" s="196"/>
      <c r="L4413"/>
      <c r="M4413" s="44"/>
      <c r="N4413" s="1"/>
      <c r="O4413"/>
      <c r="P4413"/>
      <c r="Q4413" s="44"/>
      <c r="R4413" s="1"/>
      <c r="S4413"/>
      <c r="T4413"/>
    </row>
    <row r="4414" spans="1:20" ht="14.4" x14ac:dyDescent="0.3">
      <c r="A4414"/>
      <c r="B4414" s="1"/>
      <c r="C4414"/>
      <c r="D4414"/>
      <c r="E4414"/>
      <c r="F4414"/>
      <c r="G4414" s="45"/>
      <c r="H4414" s="196"/>
      <c r="I4414" s="196"/>
      <c r="J4414" s="196"/>
      <c r="K4414" s="196"/>
      <c r="L4414"/>
      <c r="M4414" s="44"/>
      <c r="N4414" s="1"/>
      <c r="O4414"/>
      <c r="P4414"/>
      <c r="Q4414" s="44"/>
      <c r="R4414" s="1"/>
      <c r="S4414"/>
      <c r="T4414"/>
    </row>
    <row r="4415" spans="1:20" ht="14.4" x14ac:dyDescent="0.3">
      <c r="A4415"/>
      <c r="B4415" s="1"/>
      <c r="C4415"/>
      <c r="D4415"/>
      <c r="E4415"/>
      <c r="F4415"/>
      <c r="G4415" s="45"/>
      <c r="H4415" s="196"/>
      <c r="I4415" s="196"/>
      <c r="J4415" s="196"/>
      <c r="K4415" s="196"/>
      <c r="L4415"/>
      <c r="M4415" s="44"/>
      <c r="N4415" s="1"/>
      <c r="O4415"/>
      <c r="P4415"/>
      <c r="Q4415" s="44"/>
      <c r="R4415" s="1"/>
      <c r="S4415"/>
      <c r="T4415"/>
    </row>
    <row r="4416" spans="1:20" ht="14.4" x14ac:dyDescent="0.3">
      <c r="A4416"/>
      <c r="B4416" s="1"/>
      <c r="C4416"/>
      <c r="D4416"/>
      <c r="E4416"/>
      <c r="F4416"/>
      <c r="G4416" s="45"/>
      <c r="H4416" s="196"/>
      <c r="I4416" s="196"/>
      <c r="J4416" s="196"/>
      <c r="K4416" s="196"/>
      <c r="L4416"/>
      <c r="M4416" s="44"/>
      <c r="N4416" s="1"/>
      <c r="O4416"/>
      <c r="P4416"/>
      <c r="Q4416" s="44"/>
      <c r="R4416" s="1"/>
      <c r="S4416"/>
      <c r="T4416"/>
    </row>
    <row r="4417" spans="1:20" ht="14.4" x14ac:dyDescent="0.3">
      <c r="A4417"/>
      <c r="B4417" s="1"/>
      <c r="C4417"/>
      <c r="D4417"/>
      <c r="E4417"/>
      <c r="F4417"/>
      <c r="G4417" s="45"/>
      <c r="H4417" s="196"/>
      <c r="I4417" s="196"/>
      <c r="J4417" s="196"/>
      <c r="K4417" s="196"/>
      <c r="L4417"/>
      <c r="M4417" s="44"/>
      <c r="N4417" s="1"/>
      <c r="O4417"/>
      <c r="P4417"/>
      <c r="Q4417" s="44"/>
      <c r="R4417" s="1"/>
      <c r="S4417"/>
      <c r="T4417"/>
    </row>
    <row r="4418" spans="1:20" ht="14.4" x14ac:dyDescent="0.3">
      <c r="A4418"/>
      <c r="B4418" s="1"/>
      <c r="C4418"/>
      <c r="D4418"/>
      <c r="E4418"/>
      <c r="F4418"/>
      <c r="G4418" s="45"/>
      <c r="H4418" s="196"/>
      <c r="I4418" s="196"/>
      <c r="J4418" s="196"/>
      <c r="K4418" s="196"/>
      <c r="L4418"/>
      <c r="M4418" s="44"/>
      <c r="N4418" s="1"/>
      <c r="O4418"/>
      <c r="P4418"/>
      <c r="Q4418" s="44"/>
      <c r="R4418" s="1"/>
      <c r="S4418"/>
      <c r="T4418"/>
    </row>
    <row r="4419" spans="1:20" ht="14.4" x14ac:dyDescent="0.3">
      <c r="A4419"/>
      <c r="B4419" s="1"/>
      <c r="C4419"/>
      <c r="D4419"/>
      <c r="E4419"/>
      <c r="F4419"/>
      <c r="G4419" s="45"/>
      <c r="H4419" s="196"/>
      <c r="I4419" s="196"/>
      <c r="J4419" s="196"/>
      <c r="K4419" s="196"/>
      <c r="L4419"/>
      <c r="M4419" s="44"/>
      <c r="N4419" s="1"/>
      <c r="O4419"/>
      <c r="P4419"/>
      <c r="Q4419" s="44"/>
      <c r="R4419" s="1"/>
      <c r="S4419"/>
      <c r="T4419"/>
    </row>
    <row r="4420" spans="1:20" ht="14.4" x14ac:dyDescent="0.3">
      <c r="A4420"/>
      <c r="B4420" s="1"/>
      <c r="C4420"/>
      <c r="D4420"/>
      <c r="E4420"/>
      <c r="F4420"/>
      <c r="G4420" s="45"/>
      <c r="H4420" s="196"/>
      <c r="I4420" s="196"/>
      <c r="J4420" s="196"/>
      <c r="K4420" s="196"/>
      <c r="L4420"/>
      <c r="M4420" s="44"/>
      <c r="N4420" s="1"/>
      <c r="O4420"/>
      <c r="P4420"/>
      <c r="Q4420" s="44"/>
      <c r="R4420" s="1"/>
      <c r="S4420"/>
      <c r="T4420"/>
    </row>
    <row r="4421" spans="1:20" ht="14.4" x14ac:dyDescent="0.3">
      <c r="A4421"/>
      <c r="B4421" s="1"/>
      <c r="C4421"/>
      <c r="D4421"/>
      <c r="E4421"/>
      <c r="F4421"/>
      <c r="G4421" s="45"/>
      <c r="H4421" s="196"/>
      <c r="I4421" s="196"/>
      <c r="J4421" s="196"/>
      <c r="K4421" s="196"/>
      <c r="L4421"/>
      <c r="M4421" s="44"/>
      <c r="N4421" s="1"/>
      <c r="O4421"/>
      <c r="P4421"/>
      <c r="Q4421" s="44"/>
      <c r="R4421" s="1"/>
      <c r="S4421"/>
      <c r="T4421"/>
    </row>
    <row r="4422" spans="1:20" ht="14.4" x14ac:dyDescent="0.3">
      <c r="A4422"/>
      <c r="B4422" s="1"/>
      <c r="C4422"/>
      <c r="D4422"/>
      <c r="E4422"/>
      <c r="F4422"/>
      <c r="G4422" s="45"/>
      <c r="H4422" s="196"/>
      <c r="I4422" s="196"/>
      <c r="J4422" s="196"/>
      <c r="K4422" s="196"/>
      <c r="L4422"/>
      <c r="M4422" s="44"/>
      <c r="N4422" s="1"/>
      <c r="O4422"/>
      <c r="P4422"/>
      <c r="Q4422" s="44"/>
      <c r="R4422" s="1"/>
      <c r="S4422"/>
      <c r="T4422"/>
    </row>
    <row r="4423" spans="1:20" ht="14.4" x14ac:dyDescent="0.3">
      <c r="A4423"/>
      <c r="B4423" s="1"/>
      <c r="C4423"/>
      <c r="D4423"/>
      <c r="E4423"/>
      <c r="F4423"/>
      <c r="G4423" s="45"/>
      <c r="H4423" s="196"/>
      <c r="I4423" s="196"/>
      <c r="J4423" s="196"/>
      <c r="K4423" s="196"/>
      <c r="L4423"/>
      <c r="M4423" s="44"/>
      <c r="N4423" s="1"/>
      <c r="O4423"/>
      <c r="P4423"/>
      <c r="Q4423" s="44"/>
      <c r="R4423" s="1"/>
      <c r="S4423"/>
      <c r="T4423"/>
    </row>
    <row r="4424" spans="1:20" ht="14.4" x14ac:dyDescent="0.3">
      <c r="A4424"/>
      <c r="B4424" s="1"/>
      <c r="C4424"/>
      <c r="D4424"/>
      <c r="E4424"/>
      <c r="F4424"/>
      <c r="G4424" s="45"/>
      <c r="H4424" s="196"/>
      <c r="I4424" s="196"/>
      <c r="J4424" s="196"/>
      <c r="K4424" s="196"/>
      <c r="L4424"/>
      <c r="M4424" s="44"/>
      <c r="N4424" s="1"/>
      <c r="O4424"/>
      <c r="P4424"/>
      <c r="Q4424" s="44"/>
      <c r="R4424" s="1"/>
      <c r="S4424"/>
      <c r="T4424"/>
    </row>
    <row r="4425" spans="1:20" ht="14.4" x14ac:dyDescent="0.3">
      <c r="A4425"/>
      <c r="B4425" s="1"/>
      <c r="C4425"/>
      <c r="D4425"/>
      <c r="E4425"/>
      <c r="F4425"/>
      <c r="G4425" s="45"/>
      <c r="H4425" s="196"/>
      <c r="I4425" s="196"/>
      <c r="J4425" s="196"/>
      <c r="K4425" s="196"/>
      <c r="L4425"/>
      <c r="M4425" s="44"/>
      <c r="N4425" s="1"/>
      <c r="O4425"/>
      <c r="P4425"/>
      <c r="Q4425" s="44"/>
      <c r="R4425" s="1"/>
      <c r="S4425"/>
      <c r="T4425"/>
    </row>
    <row r="4426" spans="1:20" ht="14.4" x14ac:dyDescent="0.3">
      <c r="A4426"/>
      <c r="B4426" s="1"/>
      <c r="C4426"/>
      <c r="D4426"/>
      <c r="E4426"/>
      <c r="F4426"/>
      <c r="G4426" s="45"/>
      <c r="H4426" s="196"/>
      <c r="I4426" s="196"/>
      <c r="J4426" s="196"/>
      <c r="K4426" s="196"/>
      <c r="L4426"/>
      <c r="M4426" s="44"/>
      <c r="N4426" s="1"/>
      <c r="O4426"/>
      <c r="P4426"/>
      <c r="Q4426" s="44"/>
      <c r="R4426" s="1"/>
      <c r="S4426"/>
      <c r="T4426"/>
    </row>
    <row r="4427" spans="1:20" ht="14.4" x14ac:dyDescent="0.3">
      <c r="A4427"/>
      <c r="B4427" s="1"/>
      <c r="C4427"/>
      <c r="D4427"/>
      <c r="E4427"/>
      <c r="F4427"/>
      <c r="G4427" s="45"/>
      <c r="H4427" s="196"/>
      <c r="I4427" s="196"/>
      <c r="J4427" s="196"/>
      <c r="K4427" s="196"/>
      <c r="L4427"/>
      <c r="M4427" s="44"/>
      <c r="N4427" s="1"/>
      <c r="O4427"/>
      <c r="P4427"/>
      <c r="Q4427" s="44"/>
      <c r="R4427" s="1"/>
      <c r="S4427"/>
      <c r="T4427"/>
    </row>
    <row r="4428" spans="1:20" ht="14.4" x14ac:dyDescent="0.3">
      <c r="A4428"/>
      <c r="B4428" s="1"/>
      <c r="C4428"/>
      <c r="D4428"/>
      <c r="E4428"/>
      <c r="F4428"/>
      <c r="G4428" s="45"/>
      <c r="H4428" s="196"/>
      <c r="I4428" s="196"/>
      <c r="J4428" s="196"/>
      <c r="K4428" s="196"/>
      <c r="L4428"/>
      <c r="M4428" s="44"/>
      <c r="N4428" s="1"/>
      <c r="O4428"/>
      <c r="P4428"/>
      <c r="Q4428" s="44"/>
      <c r="R4428" s="1"/>
      <c r="S4428"/>
      <c r="T4428"/>
    </row>
    <row r="4429" spans="1:20" ht="14.4" x14ac:dyDescent="0.3">
      <c r="A4429"/>
      <c r="B4429" s="1"/>
      <c r="C4429"/>
      <c r="D4429"/>
      <c r="E4429"/>
      <c r="F4429"/>
      <c r="G4429" s="45"/>
      <c r="H4429" s="196"/>
      <c r="I4429" s="196"/>
      <c r="J4429" s="196"/>
      <c r="K4429" s="196"/>
      <c r="L4429"/>
      <c r="M4429" s="44"/>
      <c r="N4429" s="1"/>
      <c r="O4429"/>
      <c r="P4429"/>
      <c r="Q4429" s="44"/>
      <c r="R4429" s="1"/>
      <c r="S4429"/>
      <c r="T4429"/>
    </row>
    <row r="4430" spans="1:20" ht="14.4" x14ac:dyDescent="0.3">
      <c r="A4430"/>
      <c r="B4430" s="1"/>
      <c r="C4430"/>
      <c r="D4430"/>
      <c r="E4430"/>
      <c r="F4430"/>
      <c r="G4430" s="45"/>
      <c r="H4430" s="196"/>
      <c r="I4430" s="196"/>
      <c r="J4430" s="196"/>
      <c r="K4430" s="196"/>
      <c r="L4430"/>
      <c r="M4430" s="44"/>
      <c r="N4430" s="1"/>
      <c r="O4430"/>
      <c r="P4430"/>
      <c r="Q4430" s="44"/>
      <c r="R4430" s="1"/>
      <c r="S4430"/>
      <c r="T4430"/>
    </row>
    <row r="4431" spans="1:20" ht="14.4" x14ac:dyDescent="0.3">
      <c r="A4431"/>
      <c r="B4431" s="1"/>
      <c r="C4431"/>
      <c r="D4431"/>
      <c r="E4431"/>
      <c r="F4431"/>
      <c r="G4431" s="45"/>
      <c r="H4431" s="196"/>
      <c r="I4431" s="196"/>
      <c r="J4431" s="196"/>
      <c r="K4431" s="196"/>
      <c r="L4431"/>
      <c r="M4431" s="44"/>
      <c r="N4431" s="1"/>
      <c r="O4431"/>
      <c r="P4431"/>
      <c r="Q4431" s="44"/>
      <c r="R4431" s="1"/>
      <c r="S4431"/>
      <c r="T4431"/>
    </row>
    <row r="4432" spans="1:20" ht="14.4" x14ac:dyDescent="0.3">
      <c r="A4432"/>
      <c r="B4432" s="1"/>
      <c r="C4432"/>
      <c r="D4432"/>
      <c r="E4432"/>
      <c r="F4432"/>
      <c r="G4432" s="45"/>
      <c r="H4432" s="196"/>
      <c r="I4432" s="196"/>
      <c r="J4432" s="196"/>
      <c r="K4432" s="196"/>
      <c r="L4432"/>
      <c r="M4432" s="44"/>
      <c r="N4432" s="1"/>
      <c r="O4432"/>
      <c r="P4432"/>
      <c r="Q4432" s="44"/>
      <c r="R4432" s="1"/>
      <c r="S4432"/>
      <c r="T4432"/>
    </row>
    <row r="4433" spans="1:20" ht="14.4" x14ac:dyDescent="0.3">
      <c r="A4433"/>
      <c r="B4433" s="1"/>
      <c r="C4433"/>
      <c r="D4433"/>
      <c r="E4433"/>
      <c r="F4433"/>
      <c r="G4433" s="45"/>
      <c r="H4433" s="196"/>
      <c r="I4433" s="196"/>
      <c r="J4433" s="196"/>
      <c r="K4433" s="196"/>
      <c r="L4433"/>
      <c r="M4433" s="44"/>
      <c r="N4433" s="1"/>
      <c r="O4433"/>
      <c r="P4433"/>
      <c r="Q4433" s="44"/>
      <c r="R4433" s="1"/>
      <c r="S4433"/>
      <c r="T4433"/>
    </row>
    <row r="4434" spans="1:20" ht="14.4" x14ac:dyDescent="0.3">
      <c r="A4434"/>
      <c r="B4434" s="1"/>
      <c r="C4434"/>
      <c r="D4434"/>
      <c r="E4434"/>
      <c r="F4434"/>
      <c r="G4434" s="45"/>
      <c r="H4434" s="196"/>
      <c r="I4434" s="196"/>
      <c r="J4434" s="196"/>
      <c r="K4434" s="196"/>
      <c r="L4434"/>
      <c r="M4434" s="44"/>
      <c r="N4434" s="1"/>
      <c r="O4434"/>
      <c r="P4434"/>
      <c r="Q4434" s="44"/>
      <c r="R4434" s="1"/>
      <c r="S4434"/>
      <c r="T4434"/>
    </row>
    <row r="4435" spans="1:20" ht="14.4" x14ac:dyDescent="0.3">
      <c r="A4435"/>
      <c r="B4435" s="1"/>
      <c r="C4435"/>
      <c r="D4435"/>
      <c r="E4435"/>
      <c r="F4435"/>
      <c r="G4435" s="45"/>
      <c r="H4435" s="196"/>
      <c r="I4435" s="196"/>
      <c r="J4435" s="196"/>
      <c r="K4435" s="196"/>
      <c r="L4435"/>
      <c r="M4435" s="44"/>
      <c r="N4435" s="1"/>
      <c r="O4435"/>
      <c r="P4435"/>
      <c r="Q4435" s="44"/>
      <c r="R4435" s="1"/>
      <c r="S4435"/>
      <c r="T4435"/>
    </row>
    <row r="4436" spans="1:20" ht="14.4" x14ac:dyDescent="0.3">
      <c r="A4436"/>
      <c r="B4436" s="1"/>
      <c r="C4436"/>
      <c r="D4436"/>
      <c r="E4436"/>
      <c r="F4436"/>
      <c r="G4436" s="45"/>
      <c r="H4436" s="196"/>
      <c r="I4436" s="196"/>
      <c r="J4436" s="196"/>
      <c r="K4436" s="196"/>
      <c r="L4436"/>
      <c r="M4436" s="44"/>
      <c r="N4436" s="1"/>
      <c r="O4436"/>
      <c r="P4436"/>
      <c r="Q4436" s="44"/>
      <c r="R4436" s="1"/>
      <c r="S4436"/>
      <c r="T4436"/>
    </row>
    <row r="4437" spans="1:20" ht="14.4" x14ac:dyDescent="0.3">
      <c r="A4437"/>
      <c r="B4437" s="1"/>
      <c r="C4437"/>
      <c r="D4437"/>
      <c r="E4437"/>
      <c r="F4437"/>
      <c r="G4437" s="45"/>
      <c r="H4437" s="196"/>
      <c r="I4437" s="196"/>
      <c r="J4437" s="196"/>
      <c r="K4437" s="196"/>
      <c r="L4437"/>
      <c r="M4437" s="44"/>
      <c r="N4437" s="1"/>
      <c r="O4437"/>
      <c r="P4437"/>
      <c r="Q4437" s="44"/>
      <c r="R4437" s="1"/>
      <c r="S4437"/>
      <c r="T4437"/>
    </row>
    <row r="4438" spans="1:20" ht="14.4" x14ac:dyDescent="0.3">
      <c r="A4438"/>
      <c r="B4438" s="1"/>
      <c r="C4438"/>
      <c r="D4438"/>
      <c r="E4438"/>
      <c r="F4438"/>
      <c r="G4438" s="45"/>
      <c r="H4438" s="196"/>
      <c r="I4438" s="196"/>
      <c r="J4438" s="196"/>
      <c r="K4438" s="196"/>
      <c r="L4438"/>
      <c r="M4438" s="44"/>
      <c r="N4438" s="1"/>
      <c r="O4438"/>
      <c r="P4438"/>
      <c r="Q4438" s="44"/>
      <c r="R4438" s="1"/>
      <c r="S4438"/>
      <c r="T4438"/>
    </row>
    <row r="4439" spans="1:20" ht="14.4" x14ac:dyDescent="0.3">
      <c r="A4439"/>
      <c r="B4439" s="1"/>
      <c r="C4439"/>
      <c r="D4439"/>
      <c r="E4439"/>
      <c r="F4439"/>
      <c r="G4439" s="45"/>
      <c r="H4439" s="196"/>
      <c r="I4439" s="196"/>
      <c r="J4439" s="196"/>
      <c r="K4439" s="196"/>
      <c r="L4439"/>
      <c r="M4439" s="44"/>
      <c r="N4439" s="1"/>
      <c r="O4439"/>
      <c r="P4439"/>
      <c r="Q4439" s="44"/>
      <c r="R4439" s="1"/>
      <c r="S4439"/>
      <c r="T4439"/>
    </row>
    <row r="4440" spans="1:20" ht="14.4" x14ac:dyDescent="0.3">
      <c r="A4440"/>
      <c r="B4440" s="1"/>
      <c r="C4440"/>
      <c r="D4440"/>
      <c r="E4440"/>
      <c r="F4440"/>
      <c r="G4440" s="45"/>
      <c r="H4440" s="196"/>
      <c r="I4440" s="196"/>
      <c r="J4440" s="196"/>
      <c r="K4440" s="196"/>
      <c r="L4440"/>
      <c r="M4440" s="44"/>
      <c r="N4440" s="1"/>
      <c r="O4440"/>
      <c r="P4440"/>
      <c r="Q4440" s="44"/>
      <c r="R4440" s="1"/>
      <c r="S4440"/>
      <c r="T4440"/>
    </row>
    <row r="4441" spans="1:20" ht="14.4" x14ac:dyDescent="0.3">
      <c r="A4441"/>
      <c r="B4441" s="1"/>
      <c r="C4441"/>
      <c r="D4441"/>
      <c r="E4441"/>
      <c r="F4441"/>
      <c r="G4441" s="45"/>
      <c r="H4441" s="196"/>
      <c r="I4441" s="196"/>
      <c r="J4441" s="196"/>
      <c r="K4441" s="196"/>
      <c r="L4441"/>
      <c r="M4441" s="44"/>
      <c r="N4441" s="1"/>
      <c r="O4441"/>
      <c r="P4441"/>
      <c r="Q4441" s="44"/>
      <c r="R4441" s="1"/>
      <c r="S4441"/>
      <c r="T4441"/>
    </row>
    <row r="4442" spans="1:20" ht="14.4" x14ac:dyDescent="0.3">
      <c r="A4442"/>
      <c r="B4442" s="1"/>
      <c r="C4442"/>
      <c r="D4442"/>
      <c r="E4442"/>
      <c r="F4442"/>
      <c r="G4442" s="45"/>
      <c r="H4442" s="196"/>
      <c r="I4442" s="196"/>
      <c r="J4442" s="196"/>
      <c r="K4442" s="196"/>
      <c r="L4442"/>
      <c r="M4442" s="44"/>
      <c r="N4442" s="1"/>
      <c r="O4442"/>
      <c r="P4442"/>
      <c r="Q4442" s="44"/>
      <c r="R4442" s="1"/>
      <c r="S4442"/>
      <c r="T4442"/>
    </row>
    <row r="4443" spans="1:20" ht="14.4" x14ac:dyDescent="0.3">
      <c r="A4443"/>
      <c r="B4443" s="1"/>
      <c r="C4443"/>
      <c r="D4443"/>
      <c r="E4443"/>
      <c r="F4443"/>
      <c r="G4443" s="45"/>
      <c r="H4443" s="196"/>
      <c r="I4443" s="196"/>
      <c r="J4443" s="196"/>
      <c r="K4443" s="196"/>
      <c r="L4443"/>
      <c r="M4443" s="44"/>
      <c r="N4443" s="1"/>
      <c r="O4443"/>
      <c r="P4443"/>
      <c r="Q4443" s="44"/>
      <c r="R4443" s="1"/>
      <c r="S4443"/>
      <c r="T4443"/>
    </row>
    <row r="4444" spans="1:20" ht="14.4" x14ac:dyDescent="0.3">
      <c r="A4444"/>
      <c r="B4444" s="1"/>
      <c r="C4444"/>
      <c r="D4444"/>
      <c r="E4444"/>
      <c r="F4444"/>
      <c r="G4444" s="45"/>
      <c r="H4444" s="196"/>
      <c r="I4444" s="196"/>
      <c r="J4444" s="196"/>
      <c r="K4444" s="196"/>
      <c r="L4444"/>
      <c r="M4444" s="44"/>
      <c r="N4444" s="1"/>
      <c r="O4444"/>
      <c r="P4444"/>
      <c r="Q4444" s="44"/>
      <c r="R4444" s="1"/>
      <c r="S4444"/>
      <c r="T4444"/>
    </row>
    <row r="4445" spans="1:20" ht="14.4" x14ac:dyDescent="0.3">
      <c r="A4445"/>
      <c r="B4445" s="1"/>
      <c r="C4445"/>
      <c r="D4445"/>
      <c r="E4445"/>
      <c r="F4445"/>
      <c r="G4445" s="45"/>
      <c r="H4445" s="196"/>
      <c r="I4445" s="196"/>
      <c r="J4445" s="196"/>
      <c r="K4445" s="196"/>
      <c r="L4445"/>
      <c r="M4445" s="44"/>
      <c r="N4445" s="1"/>
      <c r="O4445"/>
      <c r="P4445"/>
      <c r="Q4445" s="44"/>
      <c r="R4445" s="1"/>
      <c r="S4445"/>
      <c r="T4445"/>
    </row>
    <row r="4446" spans="1:20" ht="14.4" x14ac:dyDescent="0.3">
      <c r="A4446"/>
      <c r="B4446" s="1"/>
      <c r="C4446"/>
      <c r="D4446"/>
      <c r="E4446"/>
      <c r="F4446"/>
      <c r="G4446" s="45"/>
      <c r="H4446" s="196"/>
      <c r="I4446" s="196"/>
      <c r="J4446" s="196"/>
      <c r="K4446" s="196"/>
      <c r="L4446"/>
      <c r="M4446" s="44"/>
      <c r="N4446" s="1"/>
      <c r="O4446"/>
      <c r="P4446"/>
      <c r="Q4446" s="44"/>
      <c r="R4446" s="1"/>
      <c r="S4446"/>
      <c r="T4446"/>
    </row>
    <row r="4447" spans="1:20" ht="14.4" x14ac:dyDescent="0.3">
      <c r="A4447"/>
      <c r="B4447" s="1"/>
      <c r="C4447"/>
      <c r="D4447"/>
      <c r="E4447"/>
      <c r="F4447"/>
      <c r="G4447" s="45"/>
      <c r="H4447" s="196"/>
      <c r="I4447" s="196"/>
      <c r="J4447" s="196"/>
      <c r="K4447" s="196"/>
      <c r="L4447"/>
      <c r="M4447" s="44"/>
      <c r="N4447" s="1"/>
      <c r="O4447"/>
      <c r="P4447"/>
      <c r="Q4447" s="44"/>
      <c r="R4447" s="1"/>
      <c r="S4447"/>
      <c r="T4447"/>
    </row>
    <row r="4448" spans="1:20" ht="14.4" x14ac:dyDescent="0.3">
      <c r="A4448"/>
      <c r="B4448" s="1"/>
      <c r="C4448"/>
      <c r="D4448"/>
      <c r="E4448"/>
      <c r="F4448"/>
      <c r="G4448" s="45"/>
      <c r="H4448" s="196"/>
      <c r="I4448" s="196"/>
      <c r="J4448" s="196"/>
      <c r="K4448" s="196"/>
      <c r="L4448"/>
      <c r="M4448" s="44"/>
      <c r="N4448" s="1"/>
      <c r="O4448"/>
      <c r="P4448"/>
      <c r="Q4448" s="44"/>
      <c r="R4448" s="1"/>
      <c r="S4448"/>
      <c r="T4448"/>
    </row>
    <row r="4449" spans="1:20" ht="14.4" x14ac:dyDescent="0.3">
      <c r="A4449"/>
      <c r="B4449" s="1"/>
      <c r="C4449"/>
      <c r="D4449"/>
      <c r="E4449"/>
      <c r="F4449"/>
      <c r="G4449" s="45"/>
      <c r="H4449" s="196"/>
      <c r="I4449" s="196"/>
      <c r="J4449" s="196"/>
      <c r="K4449" s="196"/>
      <c r="L4449"/>
      <c r="M4449" s="44"/>
      <c r="N4449" s="1"/>
      <c r="O4449"/>
      <c r="P4449"/>
      <c r="Q4449" s="44"/>
      <c r="R4449" s="1"/>
      <c r="S4449"/>
      <c r="T4449"/>
    </row>
    <row r="4450" spans="1:20" ht="14.4" x14ac:dyDescent="0.3">
      <c r="A4450"/>
      <c r="B4450" s="1"/>
      <c r="C4450"/>
      <c r="D4450"/>
      <c r="E4450"/>
      <c r="F4450"/>
      <c r="G4450" s="45"/>
      <c r="H4450" s="196"/>
      <c r="I4450" s="196"/>
      <c r="J4450" s="196"/>
      <c r="K4450" s="196"/>
      <c r="L4450"/>
      <c r="M4450" s="44"/>
      <c r="N4450" s="1"/>
      <c r="O4450"/>
      <c r="P4450"/>
      <c r="Q4450" s="44"/>
      <c r="R4450" s="1"/>
      <c r="S4450"/>
      <c r="T4450"/>
    </row>
    <row r="4451" spans="1:20" ht="14.4" x14ac:dyDescent="0.3">
      <c r="A4451"/>
      <c r="B4451" s="1"/>
      <c r="C4451"/>
      <c r="D4451"/>
      <c r="E4451"/>
      <c r="F4451"/>
      <c r="G4451" s="45"/>
      <c r="H4451" s="196"/>
      <c r="I4451" s="196"/>
      <c r="J4451" s="196"/>
      <c r="K4451" s="196"/>
      <c r="L4451"/>
      <c r="M4451" s="44"/>
      <c r="N4451" s="1"/>
      <c r="O4451"/>
      <c r="P4451"/>
      <c r="Q4451" s="44"/>
      <c r="R4451" s="1"/>
      <c r="S4451"/>
      <c r="T4451"/>
    </row>
    <row r="4452" spans="1:20" ht="14.4" x14ac:dyDescent="0.3">
      <c r="A4452"/>
      <c r="B4452" s="1"/>
      <c r="C4452"/>
      <c r="D4452"/>
      <c r="E4452"/>
      <c r="F4452"/>
      <c r="G4452" s="45"/>
      <c r="H4452" s="196"/>
      <c r="I4452" s="196"/>
      <c r="J4452" s="196"/>
      <c r="K4452" s="196"/>
      <c r="L4452"/>
      <c r="M4452" s="44"/>
      <c r="N4452" s="1"/>
      <c r="O4452"/>
      <c r="P4452"/>
      <c r="Q4452" s="44"/>
      <c r="R4452" s="1"/>
      <c r="S4452"/>
      <c r="T4452"/>
    </row>
    <row r="4453" spans="1:20" ht="14.4" x14ac:dyDescent="0.3">
      <c r="A4453"/>
      <c r="B4453" s="1"/>
      <c r="C4453"/>
      <c r="D4453"/>
      <c r="E4453"/>
      <c r="F4453"/>
      <c r="G4453" s="45"/>
      <c r="H4453" s="196"/>
      <c r="I4453" s="196"/>
      <c r="J4453" s="196"/>
      <c r="K4453" s="196"/>
      <c r="L4453"/>
      <c r="M4453" s="44"/>
      <c r="N4453" s="1"/>
      <c r="O4453"/>
      <c r="P4453"/>
      <c r="Q4453" s="44"/>
      <c r="R4453" s="1"/>
      <c r="S4453"/>
      <c r="T4453"/>
    </row>
    <row r="4454" spans="1:20" ht="14.4" x14ac:dyDescent="0.3">
      <c r="A4454"/>
      <c r="B4454" s="1"/>
      <c r="C4454"/>
      <c r="D4454"/>
      <c r="E4454"/>
      <c r="F4454"/>
      <c r="G4454" s="45"/>
      <c r="H4454" s="196"/>
      <c r="I4454" s="196"/>
      <c r="J4454" s="196"/>
      <c r="K4454" s="196"/>
      <c r="L4454"/>
      <c r="M4454" s="44"/>
      <c r="N4454" s="1"/>
      <c r="O4454"/>
      <c r="P4454"/>
      <c r="Q4454" s="44"/>
      <c r="R4454" s="1"/>
      <c r="S4454"/>
      <c r="T4454"/>
    </row>
    <row r="4455" spans="1:20" ht="14.4" x14ac:dyDescent="0.3">
      <c r="A4455"/>
      <c r="B4455" s="1"/>
      <c r="C4455"/>
      <c r="D4455"/>
      <c r="E4455"/>
      <c r="F4455"/>
      <c r="G4455" s="45"/>
      <c r="H4455" s="196"/>
      <c r="I4455" s="196"/>
      <c r="J4455" s="196"/>
      <c r="K4455" s="196"/>
      <c r="L4455"/>
      <c r="M4455" s="44"/>
      <c r="N4455" s="1"/>
      <c r="O4455"/>
      <c r="P4455"/>
      <c r="Q4455" s="44"/>
      <c r="R4455" s="1"/>
      <c r="S4455"/>
      <c r="T4455"/>
    </row>
    <row r="4456" spans="1:20" ht="14.4" x14ac:dyDescent="0.3">
      <c r="A4456"/>
      <c r="B4456" s="1"/>
      <c r="C4456"/>
      <c r="D4456"/>
      <c r="E4456"/>
      <c r="F4456"/>
      <c r="G4456" s="45"/>
      <c r="H4456" s="196"/>
      <c r="I4456" s="196"/>
      <c r="J4456" s="196"/>
      <c r="K4456" s="196"/>
      <c r="L4456"/>
      <c r="M4456" s="44"/>
      <c r="N4456" s="1"/>
      <c r="O4456"/>
      <c r="P4456"/>
      <c r="Q4456" s="44"/>
      <c r="R4456" s="1"/>
      <c r="S4456"/>
      <c r="T4456"/>
    </row>
    <row r="4457" spans="1:20" ht="14.4" x14ac:dyDescent="0.3">
      <c r="A4457"/>
      <c r="B4457" s="1"/>
      <c r="C4457"/>
      <c r="D4457"/>
      <c r="E4457"/>
      <c r="F4457"/>
      <c r="G4457" s="45"/>
      <c r="H4457" s="196"/>
      <c r="I4457" s="196"/>
      <c r="J4457" s="196"/>
      <c r="K4457" s="196"/>
      <c r="L4457"/>
      <c r="M4457" s="44"/>
      <c r="N4457" s="1"/>
      <c r="O4457"/>
      <c r="P4457"/>
      <c r="Q4457" s="44"/>
      <c r="R4457" s="1"/>
      <c r="S4457"/>
      <c r="T4457"/>
    </row>
    <row r="4458" spans="1:20" ht="14.4" x14ac:dyDescent="0.3">
      <c r="A4458"/>
      <c r="B4458" s="1"/>
      <c r="C4458"/>
      <c r="D4458"/>
      <c r="E4458"/>
      <c r="F4458"/>
      <c r="G4458" s="45"/>
      <c r="H4458" s="196"/>
      <c r="I4458" s="196"/>
      <c r="J4458" s="196"/>
      <c r="K4458" s="196"/>
      <c r="L4458"/>
      <c r="M4458" s="44"/>
      <c r="N4458" s="1"/>
      <c r="O4458"/>
      <c r="P4458"/>
      <c r="Q4458" s="44"/>
      <c r="R4458" s="1"/>
      <c r="S4458"/>
      <c r="T4458"/>
    </row>
    <row r="4459" spans="1:20" ht="14.4" x14ac:dyDescent="0.3">
      <c r="A4459"/>
      <c r="B4459" s="1"/>
      <c r="C4459"/>
      <c r="D4459"/>
      <c r="E4459"/>
      <c r="F4459"/>
      <c r="G4459" s="45"/>
      <c r="H4459" s="196"/>
      <c r="I4459" s="196"/>
      <c r="J4459" s="196"/>
      <c r="K4459" s="196"/>
      <c r="L4459"/>
      <c r="M4459" s="44"/>
      <c r="N4459" s="1"/>
      <c r="O4459"/>
      <c r="P4459"/>
      <c r="Q4459" s="44"/>
      <c r="R4459" s="1"/>
      <c r="S4459"/>
      <c r="T4459"/>
    </row>
    <row r="4460" spans="1:20" ht="14.4" x14ac:dyDescent="0.3">
      <c r="A4460"/>
      <c r="B4460" s="1"/>
      <c r="C4460"/>
      <c r="D4460"/>
      <c r="E4460"/>
      <c r="F4460"/>
      <c r="G4460" s="45"/>
      <c r="H4460" s="196"/>
      <c r="I4460" s="196"/>
      <c r="J4460" s="196"/>
      <c r="K4460" s="196"/>
      <c r="L4460"/>
      <c r="M4460" s="44"/>
      <c r="N4460" s="1"/>
      <c r="O4460"/>
      <c r="P4460"/>
      <c r="Q4460" s="44"/>
      <c r="R4460" s="1"/>
      <c r="S4460"/>
      <c r="T4460"/>
    </row>
    <row r="4461" spans="1:20" ht="14.4" x14ac:dyDescent="0.3">
      <c r="A4461"/>
      <c r="B4461" s="1"/>
      <c r="C4461"/>
      <c r="D4461"/>
      <c r="E4461"/>
      <c r="F4461"/>
      <c r="G4461" s="45"/>
      <c r="H4461" s="196"/>
      <c r="I4461" s="196"/>
      <c r="J4461" s="196"/>
      <c r="K4461" s="196"/>
      <c r="L4461"/>
      <c r="M4461" s="44"/>
      <c r="N4461" s="1"/>
      <c r="O4461"/>
      <c r="P4461"/>
      <c r="Q4461" s="44"/>
      <c r="R4461" s="1"/>
      <c r="S4461"/>
      <c r="T4461"/>
    </row>
    <row r="4462" spans="1:20" ht="14.4" x14ac:dyDescent="0.3">
      <c r="A4462"/>
      <c r="B4462" s="1"/>
      <c r="C4462"/>
      <c r="D4462"/>
      <c r="E4462"/>
      <c r="F4462"/>
      <c r="G4462" s="45"/>
      <c r="H4462" s="196"/>
      <c r="I4462" s="196"/>
      <c r="J4462" s="196"/>
      <c r="K4462" s="196"/>
      <c r="L4462"/>
      <c r="M4462" s="44"/>
      <c r="N4462" s="1"/>
      <c r="O4462"/>
      <c r="P4462"/>
      <c r="Q4462" s="44"/>
      <c r="R4462" s="1"/>
      <c r="S4462"/>
      <c r="T4462"/>
    </row>
    <row r="4463" spans="1:20" ht="14.4" x14ac:dyDescent="0.3">
      <c r="A4463"/>
      <c r="B4463" s="1"/>
      <c r="C4463"/>
      <c r="D4463"/>
      <c r="E4463"/>
      <c r="F4463"/>
      <c r="G4463" s="45"/>
      <c r="H4463" s="196"/>
      <c r="I4463" s="196"/>
      <c r="J4463" s="196"/>
      <c r="K4463" s="196"/>
      <c r="L4463"/>
      <c r="M4463" s="44"/>
      <c r="N4463" s="1"/>
      <c r="O4463"/>
      <c r="P4463"/>
      <c r="Q4463" s="44"/>
      <c r="R4463" s="1"/>
      <c r="S4463"/>
      <c r="T4463"/>
    </row>
    <row r="4464" spans="1:20" ht="14.4" x14ac:dyDescent="0.3">
      <c r="A4464"/>
      <c r="B4464" s="1"/>
      <c r="C4464"/>
      <c r="D4464"/>
      <c r="E4464"/>
      <c r="F4464"/>
      <c r="G4464" s="45"/>
      <c r="H4464" s="196"/>
      <c r="I4464" s="196"/>
      <c r="J4464" s="196"/>
      <c r="K4464" s="196"/>
      <c r="L4464"/>
      <c r="M4464" s="44"/>
      <c r="N4464" s="1"/>
      <c r="O4464"/>
      <c r="P4464"/>
      <c r="Q4464" s="44"/>
      <c r="R4464" s="1"/>
      <c r="S4464"/>
      <c r="T4464"/>
    </row>
    <row r="4465" spans="1:20" ht="14.4" x14ac:dyDescent="0.3">
      <c r="A4465"/>
      <c r="B4465" s="1"/>
      <c r="C4465"/>
      <c r="D4465"/>
      <c r="E4465"/>
      <c r="F4465"/>
      <c r="G4465" s="45"/>
      <c r="H4465" s="196"/>
      <c r="I4465" s="196"/>
      <c r="J4465" s="196"/>
      <c r="K4465" s="196"/>
      <c r="L4465"/>
      <c r="M4465" s="44"/>
      <c r="N4465" s="1"/>
      <c r="O4465"/>
      <c r="P4465"/>
      <c r="Q4465" s="44"/>
      <c r="R4465" s="1"/>
      <c r="S4465"/>
      <c r="T4465"/>
    </row>
    <row r="4466" spans="1:20" ht="14.4" x14ac:dyDescent="0.3">
      <c r="A4466"/>
      <c r="B4466" s="1"/>
      <c r="C4466"/>
      <c r="D4466"/>
      <c r="E4466"/>
      <c r="F4466"/>
      <c r="G4466" s="45"/>
      <c r="H4466" s="196"/>
      <c r="I4466" s="196"/>
      <c r="J4466" s="196"/>
      <c r="K4466" s="196"/>
      <c r="L4466"/>
      <c r="M4466" s="44"/>
      <c r="N4466" s="1"/>
      <c r="O4466"/>
      <c r="P4466"/>
      <c r="Q4466" s="44"/>
      <c r="R4466" s="1"/>
      <c r="S4466"/>
      <c r="T4466"/>
    </row>
    <row r="4467" spans="1:20" ht="14.4" x14ac:dyDescent="0.3">
      <c r="A4467"/>
      <c r="B4467" s="1"/>
      <c r="C4467"/>
      <c r="D4467"/>
      <c r="E4467"/>
      <c r="F4467"/>
      <c r="G4467" s="45"/>
      <c r="H4467" s="196"/>
      <c r="I4467" s="196"/>
      <c r="J4467" s="196"/>
      <c r="K4467" s="196"/>
      <c r="L4467"/>
      <c r="M4467" s="44"/>
      <c r="N4467" s="1"/>
      <c r="O4467"/>
      <c r="P4467"/>
      <c r="Q4467" s="44"/>
      <c r="R4467" s="1"/>
      <c r="S4467"/>
      <c r="T4467"/>
    </row>
    <row r="4468" spans="1:20" ht="14.4" x14ac:dyDescent="0.3">
      <c r="A4468"/>
      <c r="B4468" s="1"/>
      <c r="C4468"/>
      <c r="D4468"/>
      <c r="E4468"/>
      <c r="F4468"/>
      <c r="G4468" s="45"/>
      <c r="H4468" s="196"/>
      <c r="I4468" s="196"/>
      <c r="J4468" s="196"/>
      <c r="K4468" s="196"/>
      <c r="L4468"/>
      <c r="M4468" s="44"/>
      <c r="N4468" s="1"/>
      <c r="O4468"/>
      <c r="P4468"/>
      <c r="Q4468" s="44"/>
      <c r="R4468" s="1"/>
      <c r="S4468"/>
      <c r="T4468"/>
    </row>
    <row r="4469" spans="1:20" ht="14.4" x14ac:dyDescent="0.3">
      <c r="A4469"/>
      <c r="B4469" s="1"/>
      <c r="C4469"/>
      <c r="D4469"/>
      <c r="E4469"/>
      <c r="F4469"/>
      <c r="G4469" s="45"/>
      <c r="H4469" s="196"/>
      <c r="I4469" s="196"/>
      <c r="J4469" s="196"/>
      <c r="K4469" s="196"/>
      <c r="L4469"/>
      <c r="M4469" s="44"/>
      <c r="N4469" s="1"/>
      <c r="O4469"/>
      <c r="P4469"/>
      <c r="Q4469" s="44"/>
      <c r="R4469" s="1"/>
      <c r="S4469"/>
      <c r="T4469"/>
    </row>
    <row r="4470" spans="1:20" ht="14.4" x14ac:dyDescent="0.3">
      <c r="A4470"/>
      <c r="B4470" s="1"/>
      <c r="C4470"/>
      <c r="D4470"/>
      <c r="E4470"/>
      <c r="F4470"/>
      <c r="G4470" s="45"/>
      <c r="H4470" s="196"/>
      <c r="I4470" s="196"/>
      <c r="J4470" s="196"/>
      <c r="K4470" s="196"/>
      <c r="L4470"/>
      <c r="M4470" s="44"/>
      <c r="N4470" s="1"/>
      <c r="O4470"/>
      <c r="P4470"/>
      <c r="Q4470" s="44"/>
      <c r="R4470" s="1"/>
      <c r="S4470"/>
      <c r="T4470"/>
    </row>
    <row r="4471" spans="1:20" ht="14.4" x14ac:dyDescent="0.3">
      <c r="A4471"/>
      <c r="B4471" s="1"/>
      <c r="C4471"/>
      <c r="D4471"/>
      <c r="E4471"/>
      <c r="F4471"/>
      <c r="G4471" s="45"/>
      <c r="H4471" s="196"/>
      <c r="I4471" s="196"/>
      <c r="J4471" s="196"/>
      <c r="K4471" s="196"/>
      <c r="L4471"/>
      <c r="M4471" s="44"/>
      <c r="N4471" s="1"/>
      <c r="O4471"/>
      <c r="P4471"/>
      <c r="Q4471" s="44"/>
      <c r="R4471" s="1"/>
      <c r="S4471"/>
      <c r="T4471"/>
    </row>
    <row r="4472" spans="1:20" ht="14.4" x14ac:dyDescent="0.3">
      <c r="A4472"/>
      <c r="B4472" s="1"/>
      <c r="C4472"/>
      <c r="D4472"/>
      <c r="E4472"/>
      <c r="F4472"/>
      <c r="G4472" s="45"/>
      <c r="H4472" s="196"/>
      <c r="I4472" s="196"/>
      <c r="J4472" s="196"/>
      <c r="K4472" s="196"/>
      <c r="L4472"/>
      <c r="M4472" s="44"/>
      <c r="N4472" s="1"/>
      <c r="O4472"/>
      <c r="P4472"/>
      <c r="Q4472" s="44"/>
      <c r="R4472" s="1"/>
      <c r="S4472"/>
      <c r="T4472"/>
    </row>
    <row r="4473" spans="1:20" ht="14.4" x14ac:dyDescent="0.3">
      <c r="A4473"/>
      <c r="B4473" s="1"/>
      <c r="C4473"/>
      <c r="D4473"/>
      <c r="E4473"/>
      <c r="F4473"/>
      <c r="G4473" s="45"/>
      <c r="H4473" s="196"/>
      <c r="I4473" s="196"/>
      <c r="J4473" s="196"/>
      <c r="K4473" s="196"/>
      <c r="L4473"/>
      <c r="M4473" s="44"/>
      <c r="N4473" s="1"/>
      <c r="O4473"/>
      <c r="P4473"/>
      <c r="Q4473" s="44"/>
      <c r="R4473" s="1"/>
      <c r="S4473"/>
      <c r="T4473"/>
    </row>
    <row r="4474" spans="1:20" ht="14.4" x14ac:dyDescent="0.3">
      <c r="A4474"/>
      <c r="B4474" s="1"/>
      <c r="C4474"/>
      <c r="D4474"/>
      <c r="E4474"/>
      <c r="F4474"/>
      <c r="G4474" s="45"/>
      <c r="H4474" s="196"/>
      <c r="I4474" s="196"/>
      <c r="J4474" s="196"/>
      <c r="K4474" s="196"/>
      <c r="L4474"/>
      <c r="M4474" s="44"/>
      <c r="N4474" s="1"/>
      <c r="O4474"/>
      <c r="P4474"/>
      <c r="Q4474" s="44"/>
      <c r="R4474" s="1"/>
      <c r="S4474"/>
      <c r="T4474"/>
    </row>
    <row r="4475" spans="1:20" ht="14.4" x14ac:dyDescent="0.3">
      <c r="A4475"/>
      <c r="B4475" s="1"/>
      <c r="C4475"/>
      <c r="D4475"/>
      <c r="E4475"/>
      <c r="F4475"/>
      <c r="G4475" s="45"/>
      <c r="H4475" s="196"/>
      <c r="I4475" s="196"/>
      <c r="J4475" s="196"/>
      <c r="K4475" s="196"/>
      <c r="L4475"/>
      <c r="M4475" s="44"/>
      <c r="N4475" s="1"/>
      <c r="O4475"/>
      <c r="P4475"/>
      <c r="Q4475" s="44"/>
      <c r="R4475" s="1"/>
      <c r="S4475"/>
      <c r="T4475"/>
    </row>
    <row r="4476" spans="1:20" ht="14.4" x14ac:dyDescent="0.3">
      <c r="A4476"/>
      <c r="B4476" s="1"/>
      <c r="C4476"/>
      <c r="D4476"/>
      <c r="E4476"/>
      <c r="F4476"/>
      <c r="G4476" s="45"/>
      <c r="H4476" s="196"/>
      <c r="I4476" s="196"/>
      <c r="J4476" s="196"/>
      <c r="K4476" s="196"/>
      <c r="L4476"/>
      <c r="M4476" s="44"/>
      <c r="N4476" s="1"/>
      <c r="O4476"/>
      <c r="P4476"/>
      <c r="Q4476" s="44"/>
      <c r="R4476" s="1"/>
      <c r="S4476"/>
      <c r="T4476"/>
    </row>
    <row r="4477" spans="1:20" ht="14.4" x14ac:dyDescent="0.3">
      <c r="A4477"/>
      <c r="B4477" s="1"/>
      <c r="C4477"/>
      <c r="D4477"/>
      <c r="E4477"/>
      <c r="F4477"/>
      <c r="G4477" s="45"/>
      <c r="H4477" s="196"/>
      <c r="I4477" s="196"/>
      <c r="J4477" s="196"/>
      <c r="K4477" s="196"/>
      <c r="L4477"/>
      <c r="M4477" s="44"/>
      <c r="N4477" s="1"/>
      <c r="O4477"/>
      <c r="P4477"/>
      <c r="Q4477" s="44"/>
      <c r="R4477" s="1"/>
      <c r="S4477"/>
      <c r="T4477"/>
    </row>
    <row r="4478" spans="1:20" ht="14.4" x14ac:dyDescent="0.3">
      <c r="A4478"/>
      <c r="B4478" s="1"/>
      <c r="C4478"/>
      <c r="D4478"/>
      <c r="E4478"/>
      <c r="F4478"/>
      <c r="G4478" s="45"/>
      <c r="H4478" s="196"/>
      <c r="I4478" s="196"/>
      <c r="J4478" s="196"/>
      <c r="K4478" s="196"/>
      <c r="L4478"/>
      <c r="M4478" s="44"/>
      <c r="N4478" s="1"/>
      <c r="O4478"/>
      <c r="P4478"/>
      <c r="Q4478" s="44"/>
      <c r="R4478" s="1"/>
      <c r="S4478"/>
      <c r="T4478"/>
    </row>
    <row r="4479" spans="1:20" ht="14.4" x14ac:dyDescent="0.3">
      <c r="A4479"/>
      <c r="B4479" s="1"/>
      <c r="C4479"/>
      <c r="D4479"/>
      <c r="E4479"/>
      <c r="F4479"/>
      <c r="G4479" s="45"/>
      <c r="H4479" s="196"/>
      <c r="I4479" s="196"/>
      <c r="J4479" s="196"/>
      <c r="K4479" s="196"/>
      <c r="L4479"/>
      <c r="M4479" s="44"/>
      <c r="N4479" s="1"/>
      <c r="O4479"/>
      <c r="P4479"/>
      <c r="Q4479" s="44"/>
      <c r="R4479" s="1"/>
      <c r="S4479"/>
      <c r="T4479"/>
    </row>
    <row r="4480" spans="1:20" ht="14.4" x14ac:dyDescent="0.3">
      <c r="A4480"/>
      <c r="B4480" s="1"/>
      <c r="C4480"/>
      <c r="D4480"/>
      <c r="E4480"/>
      <c r="F4480"/>
      <c r="G4480" s="45"/>
      <c r="H4480" s="196"/>
      <c r="I4480" s="196"/>
      <c r="J4480" s="196"/>
      <c r="K4480" s="196"/>
      <c r="L4480"/>
      <c r="M4480" s="44"/>
      <c r="N4480" s="1"/>
      <c r="O4480"/>
      <c r="P4480"/>
      <c r="Q4480" s="44"/>
      <c r="R4480" s="1"/>
      <c r="S4480"/>
      <c r="T4480"/>
    </row>
    <row r="4481" spans="1:20" ht="14.4" x14ac:dyDescent="0.3">
      <c r="A4481"/>
      <c r="B4481" s="1"/>
      <c r="C4481"/>
      <c r="D4481"/>
      <c r="E4481"/>
      <c r="F4481"/>
      <c r="G4481" s="45"/>
      <c r="H4481" s="196"/>
      <c r="I4481" s="196"/>
      <c r="J4481" s="196"/>
      <c r="K4481" s="196"/>
      <c r="L4481"/>
      <c r="M4481" s="44"/>
      <c r="N4481" s="1"/>
      <c r="O4481"/>
      <c r="P4481"/>
      <c r="Q4481" s="44"/>
      <c r="R4481" s="1"/>
      <c r="S4481"/>
      <c r="T4481"/>
    </row>
    <row r="4482" spans="1:20" ht="14.4" x14ac:dyDescent="0.3">
      <c r="A4482"/>
      <c r="B4482" s="1"/>
      <c r="C4482"/>
      <c r="D4482"/>
      <c r="E4482"/>
      <c r="F4482"/>
      <c r="G4482" s="45"/>
      <c r="H4482" s="196"/>
      <c r="I4482" s="196"/>
      <c r="J4482" s="196"/>
      <c r="K4482" s="196"/>
      <c r="L4482"/>
      <c r="M4482" s="44"/>
      <c r="N4482" s="1"/>
      <c r="O4482"/>
      <c r="P4482"/>
      <c r="Q4482" s="44"/>
      <c r="R4482" s="1"/>
      <c r="S4482"/>
      <c r="T4482"/>
    </row>
    <row r="4483" spans="1:20" ht="14.4" x14ac:dyDescent="0.3">
      <c r="A4483"/>
      <c r="B4483" s="1"/>
      <c r="C4483"/>
      <c r="D4483"/>
      <c r="E4483"/>
      <c r="F4483"/>
      <c r="G4483" s="45"/>
      <c r="H4483" s="196"/>
      <c r="I4483" s="196"/>
      <c r="J4483" s="196"/>
      <c r="K4483" s="196"/>
      <c r="L4483"/>
      <c r="M4483" s="44"/>
      <c r="N4483" s="1"/>
      <c r="O4483"/>
      <c r="P4483"/>
      <c r="Q4483" s="44"/>
      <c r="R4483" s="1"/>
      <c r="S4483"/>
      <c r="T4483"/>
    </row>
    <row r="4484" spans="1:20" ht="14.4" x14ac:dyDescent="0.3">
      <c r="A4484"/>
      <c r="B4484" s="1"/>
      <c r="C4484"/>
      <c r="D4484"/>
      <c r="E4484"/>
      <c r="F4484"/>
      <c r="G4484" s="45"/>
      <c r="H4484" s="196"/>
      <c r="I4484" s="196"/>
      <c r="J4484" s="196"/>
      <c r="K4484" s="196"/>
      <c r="L4484"/>
      <c r="M4484" s="44"/>
      <c r="N4484" s="1"/>
      <c r="O4484"/>
      <c r="P4484"/>
      <c r="Q4484" s="44"/>
      <c r="R4484" s="1"/>
      <c r="S4484"/>
      <c r="T4484"/>
    </row>
    <row r="4485" spans="1:20" ht="14.4" x14ac:dyDescent="0.3">
      <c r="A4485"/>
      <c r="B4485" s="1"/>
      <c r="C4485"/>
      <c r="D4485"/>
      <c r="E4485"/>
      <c r="F4485"/>
      <c r="G4485" s="45"/>
      <c r="H4485" s="196"/>
      <c r="I4485" s="196"/>
      <c r="J4485" s="196"/>
      <c r="K4485" s="196"/>
      <c r="L4485"/>
      <c r="M4485" s="44"/>
      <c r="N4485" s="1"/>
      <c r="O4485"/>
      <c r="P4485"/>
      <c r="Q4485" s="44"/>
      <c r="R4485" s="1"/>
      <c r="S4485"/>
      <c r="T4485"/>
    </row>
    <row r="4486" spans="1:20" ht="14.4" x14ac:dyDescent="0.3">
      <c r="A4486"/>
      <c r="B4486" s="1"/>
      <c r="C4486"/>
      <c r="D4486"/>
      <c r="E4486"/>
      <c r="F4486"/>
      <c r="G4486" s="45"/>
      <c r="H4486" s="196"/>
      <c r="I4486" s="196"/>
      <c r="J4486" s="196"/>
      <c r="K4486" s="196"/>
      <c r="L4486"/>
      <c r="M4486" s="44"/>
      <c r="N4486" s="1"/>
      <c r="O4486"/>
      <c r="P4486"/>
      <c r="Q4486" s="44"/>
      <c r="R4486" s="1"/>
      <c r="S4486"/>
      <c r="T4486"/>
    </row>
    <row r="4487" spans="1:20" ht="14.4" x14ac:dyDescent="0.3">
      <c r="A4487"/>
      <c r="B4487" s="1"/>
      <c r="C4487"/>
      <c r="D4487"/>
      <c r="E4487"/>
      <c r="F4487"/>
      <c r="G4487" s="45"/>
      <c r="H4487" s="196"/>
      <c r="I4487" s="196"/>
      <c r="J4487" s="196"/>
      <c r="K4487" s="196"/>
      <c r="L4487"/>
      <c r="M4487" s="44"/>
      <c r="N4487" s="1"/>
      <c r="O4487"/>
      <c r="P4487"/>
      <c r="Q4487" s="44"/>
      <c r="R4487" s="1"/>
      <c r="S4487"/>
      <c r="T4487"/>
    </row>
    <row r="4488" spans="1:20" ht="14.4" x14ac:dyDescent="0.3">
      <c r="A4488"/>
      <c r="B4488" s="1"/>
      <c r="C4488"/>
      <c r="D4488"/>
      <c r="E4488"/>
      <c r="F4488"/>
      <c r="G4488" s="45"/>
      <c r="H4488" s="196"/>
      <c r="I4488" s="196"/>
      <c r="J4488" s="196"/>
      <c r="K4488" s="196"/>
      <c r="L4488"/>
      <c r="M4488" s="44"/>
      <c r="N4488" s="1"/>
      <c r="O4488"/>
      <c r="P4488"/>
      <c r="Q4488" s="44"/>
      <c r="R4488" s="1"/>
      <c r="S4488"/>
      <c r="T4488"/>
    </row>
    <row r="4489" spans="1:20" ht="14.4" x14ac:dyDescent="0.3">
      <c r="A4489"/>
      <c r="B4489" s="1"/>
      <c r="C4489"/>
      <c r="D4489"/>
      <c r="E4489"/>
      <c r="F4489"/>
      <c r="G4489" s="45"/>
      <c r="H4489" s="196"/>
      <c r="I4489" s="196"/>
      <c r="J4489" s="196"/>
      <c r="K4489" s="196"/>
      <c r="L4489"/>
      <c r="M4489" s="44"/>
      <c r="N4489" s="1"/>
      <c r="O4489"/>
      <c r="P4489"/>
      <c r="Q4489" s="44"/>
      <c r="R4489" s="1"/>
      <c r="S4489"/>
      <c r="T4489"/>
    </row>
    <row r="4490" spans="1:20" ht="14.4" x14ac:dyDescent="0.3">
      <c r="A4490"/>
      <c r="B4490" s="1"/>
      <c r="C4490"/>
      <c r="D4490"/>
      <c r="E4490"/>
      <c r="F4490"/>
      <c r="G4490" s="45"/>
      <c r="H4490" s="196"/>
      <c r="I4490" s="196"/>
      <c r="J4490" s="196"/>
      <c r="K4490" s="196"/>
      <c r="L4490"/>
      <c r="M4490" s="44"/>
      <c r="N4490" s="1"/>
      <c r="O4490"/>
      <c r="P4490"/>
      <c r="Q4490" s="44"/>
      <c r="R4490" s="1"/>
      <c r="S4490"/>
      <c r="T4490"/>
    </row>
    <row r="4491" spans="1:20" ht="14.4" x14ac:dyDescent="0.3">
      <c r="A4491"/>
      <c r="B4491" s="1"/>
      <c r="C4491"/>
      <c r="D4491"/>
      <c r="E4491"/>
      <c r="F4491"/>
      <c r="G4491" s="45"/>
      <c r="H4491" s="196"/>
      <c r="I4491" s="196"/>
      <c r="J4491" s="196"/>
      <c r="K4491" s="196"/>
      <c r="L4491"/>
      <c r="M4491" s="44"/>
      <c r="N4491" s="1"/>
      <c r="O4491"/>
      <c r="P4491"/>
      <c r="Q4491" s="44"/>
      <c r="R4491" s="1"/>
      <c r="S4491"/>
      <c r="T4491"/>
    </row>
    <row r="4492" spans="1:20" ht="14.4" x14ac:dyDescent="0.3">
      <c r="A4492"/>
      <c r="B4492" s="1"/>
      <c r="C4492"/>
      <c r="D4492"/>
      <c r="E4492"/>
      <c r="F4492"/>
      <c r="G4492" s="45"/>
      <c r="H4492" s="196"/>
      <c r="I4492" s="196"/>
      <c r="J4492" s="196"/>
      <c r="K4492" s="196"/>
      <c r="L4492"/>
      <c r="M4492" s="44"/>
      <c r="N4492" s="1"/>
      <c r="O4492"/>
      <c r="P4492"/>
      <c r="Q4492" s="44"/>
      <c r="R4492" s="1"/>
      <c r="S4492"/>
      <c r="T4492"/>
    </row>
    <row r="4493" spans="1:20" ht="14.4" x14ac:dyDescent="0.3">
      <c r="A4493"/>
      <c r="B4493" s="1"/>
      <c r="C4493"/>
      <c r="D4493"/>
      <c r="E4493"/>
      <c r="F4493"/>
      <c r="G4493" s="45"/>
      <c r="H4493" s="196"/>
      <c r="I4493" s="196"/>
      <c r="J4493" s="196"/>
      <c r="K4493" s="196"/>
      <c r="L4493"/>
      <c r="M4493" s="44"/>
      <c r="N4493" s="1"/>
      <c r="O4493"/>
      <c r="P4493"/>
      <c r="Q4493" s="44"/>
      <c r="R4493" s="1"/>
      <c r="S4493"/>
      <c r="T4493"/>
    </row>
    <row r="4494" spans="1:20" ht="14.4" x14ac:dyDescent="0.3">
      <c r="A4494"/>
      <c r="B4494" s="1"/>
      <c r="C4494"/>
      <c r="D4494"/>
      <c r="E4494"/>
      <c r="F4494"/>
      <c r="G4494" s="45"/>
      <c r="H4494" s="196"/>
      <c r="I4494" s="196"/>
      <c r="J4494" s="196"/>
      <c r="K4494" s="196"/>
      <c r="L4494"/>
      <c r="M4494" s="44"/>
      <c r="N4494" s="1"/>
      <c r="O4494"/>
      <c r="P4494"/>
      <c r="Q4494" s="44"/>
      <c r="R4494" s="1"/>
      <c r="S4494"/>
      <c r="T4494"/>
    </row>
    <row r="4495" spans="1:20" ht="14.4" x14ac:dyDescent="0.3">
      <c r="A4495"/>
      <c r="B4495" s="1"/>
      <c r="C4495"/>
      <c r="D4495"/>
      <c r="E4495"/>
      <c r="F4495"/>
      <c r="G4495" s="45"/>
      <c r="H4495" s="196"/>
      <c r="I4495" s="196"/>
      <c r="J4495" s="196"/>
      <c r="K4495" s="196"/>
      <c r="L4495"/>
      <c r="M4495" s="44"/>
      <c r="N4495" s="1"/>
      <c r="O4495"/>
      <c r="P4495"/>
      <c r="Q4495" s="44"/>
      <c r="R4495" s="1"/>
      <c r="S4495"/>
      <c r="T4495"/>
    </row>
    <row r="4496" spans="1:20" ht="14.4" x14ac:dyDescent="0.3">
      <c r="A4496"/>
      <c r="B4496" s="1"/>
      <c r="C4496"/>
      <c r="D4496"/>
      <c r="E4496"/>
      <c r="F4496"/>
      <c r="G4496" s="45"/>
      <c r="H4496" s="196"/>
      <c r="I4496" s="196"/>
      <c r="J4496" s="196"/>
      <c r="K4496" s="196"/>
      <c r="L4496"/>
      <c r="M4496" s="44"/>
      <c r="N4496" s="1"/>
      <c r="O4496"/>
      <c r="P4496"/>
      <c r="Q4496" s="44"/>
      <c r="R4496" s="1"/>
      <c r="S4496"/>
      <c r="T4496"/>
    </row>
    <row r="4497" spans="1:20" ht="14.4" x14ac:dyDescent="0.3">
      <c r="A4497"/>
      <c r="B4497" s="1"/>
      <c r="C4497"/>
      <c r="D4497"/>
      <c r="E4497"/>
      <c r="F4497"/>
      <c r="G4497" s="45"/>
      <c r="H4497" s="196"/>
      <c r="I4497" s="196"/>
      <c r="J4497" s="196"/>
      <c r="K4497" s="196"/>
      <c r="L4497"/>
      <c r="M4497" s="44"/>
      <c r="N4497" s="1"/>
      <c r="O4497"/>
      <c r="P4497"/>
      <c r="Q4497" s="44"/>
      <c r="R4497" s="1"/>
      <c r="S4497"/>
      <c r="T4497"/>
    </row>
    <row r="4498" spans="1:20" ht="14.4" x14ac:dyDescent="0.3">
      <c r="A4498"/>
      <c r="B4498" s="1"/>
      <c r="C4498"/>
      <c r="D4498"/>
      <c r="E4498"/>
      <c r="F4498"/>
      <c r="G4498" s="45"/>
      <c r="H4498" s="196"/>
      <c r="I4498" s="196"/>
      <c r="J4498" s="196"/>
      <c r="K4498" s="196"/>
      <c r="L4498"/>
      <c r="M4498" s="44"/>
      <c r="N4498" s="1"/>
      <c r="O4498"/>
      <c r="P4498"/>
      <c r="Q4498" s="44"/>
      <c r="R4498" s="1"/>
      <c r="S4498"/>
      <c r="T4498"/>
    </row>
    <row r="4499" spans="1:20" ht="14.4" x14ac:dyDescent="0.3">
      <c r="A4499"/>
      <c r="B4499" s="1"/>
      <c r="C4499"/>
      <c r="D4499"/>
      <c r="E4499"/>
      <c r="F4499"/>
      <c r="G4499" s="45"/>
      <c r="H4499" s="196"/>
      <c r="I4499" s="196"/>
      <c r="J4499" s="196"/>
      <c r="K4499" s="196"/>
      <c r="L4499"/>
      <c r="M4499" s="44"/>
      <c r="N4499" s="1"/>
      <c r="O4499"/>
      <c r="P4499"/>
      <c r="Q4499" s="44"/>
      <c r="R4499" s="1"/>
      <c r="S4499"/>
      <c r="T4499"/>
    </row>
    <row r="4500" spans="1:20" ht="14.4" x14ac:dyDescent="0.3">
      <c r="A4500"/>
      <c r="B4500" s="1"/>
      <c r="C4500"/>
      <c r="D4500"/>
      <c r="E4500"/>
      <c r="F4500"/>
      <c r="G4500" s="45"/>
      <c r="H4500" s="196"/>
      <c r="I4500" s="196"/>
      <c r="J4500" s="196"/>
      <c r="K4500" s="196"/>
      <c r="L4500"/>
      <c r="M4500" s="44"/>
      <c r="N4500" s="1"/>
      <c r="O4500"/>
      <c r="P4500"/>
      <c r="Q4500" s="44"/>
      <c r="R4500" s="1"/>
      <c r="S4500"/>
      <c r="T4500"/>
    </row>
    <row r="4501" spans="1:20" ht="14.4" x14ac:dyDescent="0.3">
      <c r="A4501"/>
      <c r="B4501" s="1"/>
      <c r="C4501"/>
      <c r="D4501"/>
      <c r="E4501"/>
      <c r="F4501"/>
      <c r="G4501" s="45"/>
      <c r="H4501" s="196"/>
      <c r="I4501" s="196"/>
      <c r="J4501" s="196"/>
      <c r="K4501" s="196"/>
      <c r="L4501"/>
      <c r="M4501" s="44"/>
      <c r="N4501" s="1"/>
      <c r="O4501"/>
      <c r="P4501"/>
      <c r="Q4501" s="44"/>
      <c r="R4501" s="1"/>
      <c r="S4501"/>
      <c r="T4501"/>
    </row>
    <row r="4502" spans="1:20" ht="14.4" x14ac:dyDescent="0.3">
      <c r="A4502"/>
      <c r="B4502" s="1"/>
      <c r="C4502"/>
      <c r="D4502"/>
      <c r="E4502"/>
      <c r="F4502"/>
      <c r="G4502" s="45"/>
      <c r="H4502" s="196"/>
      <c r="I4502" s="196"/>
      <c r="J4502" s="196"/>
      <c r="K4502" s="196"/>
      <c r="L4502"/>
      <c r="M4502" s="44"/>
      <c r="N4502" s="1"/>
      <c r="O4502"/>
      <c r="P4502"/>
      <c r="Q4502" s="44"/>
      <c r="R4502" s="1"/>
      <c r="S4502"/>
      <c r="T4502"/>
    </row>
    <row r="4503" spans="1:20" ht="14.4" x14ac:dyDescent="0.3">
      <c r="A4503"/>
      <c r="B4503" s="1"/>
      <c r="C4503"/>
      <c r="D4503"/>
      <c r="E4503"/>
      <c r="F4503"/>
      <c r="G4503" s="45"/>
      <c r="H4503" s="196"/>
      <c r="I4503" s="196"/>
      <c r="J4503" s="196"/>
      <c r="K4503" s="196"/>
      <c r="L4503"/>
      <c r="M4503" s="44"/>
      <c r="N4503" s="1"/>
      <c r="O4503"/>
      <c r="P4503"/>
      <c r="Q4503" s="44"/>
      <c r="R4503" s="1"/>
      <c r="S4503"/>
      <c r="T4503"/>
    </row>
    <row r="4504" spans="1:20" ht="14.4" x14ac:dyDescent="0.3">
      <c r="A4504"/>
      <c r="B4504" s="1"/>
      <c r="C4504"/>
      <c r="D4504"/>
      <c r="E4504"/>
      <c r="F4504"/>
      <c r="G4504" s="45"/>
      <c r="H4504" s="196"/>
      <c r="I4504" s="196"/>
      <c r="J4504" s="196"/>
      <c r="K4504" s="196"/>
      <c r="L4504"/>
      <c r="M4504" s="44"/>
      <c r="N4504" s="1"/>
      <c r="O4504"/>
      <c r="P4504"/>
      <c r="Q4504" s="44"/>
      <c r="R4504" s="1"/>
      <c r="S4504"/>
      <c r="T4504"/>
    </row>
    <row r="4505" spans="1:20" ht="14.4" x14ac:dyDescent="0.3">
      <c r="A4505"/>
      <c r="B4505" s="1"/>
      <c r="C4505"/>
      <c r="D4505"/>
      <c r="E4505"/>
      <c r="F4505"/>
      <c r="G4505" s="45"/>
      <c r="H4505" s="196"/>
      <c r="I4505" s="196"/>
      <c r="J4505" s="196"/>
      <c r="K4505" s="196"/>
      <c r="L4505"/>
      <c r="M4505" s="44"/>
      <c r="N4505" s="1"/>
      <c r="O4505"/>
      <c r="P4505"/>
      <c r="Q4505" s="44"/>
      <c r="R4505" s="1"/>
      <c r="S4505"/>
      <c r="T4505"/>
    </row>
    <row r="4506" spans="1:20" ht="14.4" x14ac:dyDescent="0.3">
      <c r="A4506"/>
      <c r="B4506" s="1"/>
      <c r="C4506"/>
      <c r="D4506"/>
      <c r="E4506"/>
      <c r="F4506"/>
      <c r="G4506" s="45"/>
      <c r="H4506" s="196"/>
      <c r="I4506" s="196"/>
      <c r="J4506" s="196"/>
      <c r="K4506" s="196"/>
      <c r="L4506"/>
      <c r="M4506" s="44"/>
      <c r="N4506" s="1"/>
      <c r="O4506"/>
      <c r="P4506"/>
      <c r="Q4506" s="44"/>
      <c r="R4506" s="1"/>
      <c r="S4506"/>
      <c r="T4506"/>
    </row>
    <row r="4507" spans="1:20" ht="14.4" x14ac:dyDescent="0.3">
      <c r="A4507"/>
      <c r="B4507" s="1"/>
      <c r="C4507"/>
      <c r="D4507"/>
      <c r="E4507"/>
      <c r="F4507"/>
      <c r="G4507" s="45"/>
      <c r="H4507" s="196"/>
      <c r="I4507" s="196"/>
      <c r="J4507" s="196"/>
      <c r="K4507" s="196"/>
      <c r="L4507"/>
      <c r="M4507" s="44"/>
      <c r="N4507" s="1"/>
      <c r="O4507"/>
      <c r="P4507"/>
      <c r="Q4507" s="44"/>
      <c r="R4507" s="1"/>
      <c r="S4507"/>
      <c r="T4507"/>
    </row>
    <row r="4508" spans="1:20" ht="14.4" x14ac:dyDescent="0.3">
      <c r="A4508"/>
      <c r="B4508" s="1"/>
      <c r="C4508"/>
      <c r="D4508"/>
      <c r="E4508"/>
      <c r="F4508"/>
      <c r="G4508" s="45"/>
      <c r="H4508" s="196"/>
      <c r="I4508" s="196"/>
      <c r="J4508" s="196"/>
      <c r="K4508" s="196"/>
      <c r="L4508"/>
      <c r="M4508" s="44"/>
      <c r="N4508" s="1"/>
      <c r="O4508"/>
      <c r="P4508"/>
      <c r="Q4508" s="44"/>
      <c r="R4508" s="1"/>
      <c r="S4508"/>
      <c r="T4508"/>
    </row>
    <row r="4509" spans="1:20" ht="14.4" x14ac:dyDescent="0.3">
      <c r="A4509"/>
      <c r="B4509" s="1"/>
      <c r="C4509"/>
      <c r="D4509"/>
      <c r="E4509"/>
      <c r="F4509"/>
      <c r="G4509" s="45"/>
      <c r="H4509" s="196"/>
      <c r="I4509" s="196"/>
      <c r="J4509" s="196"/>
      <c r="K4509" s="196"/>
      <c r="L4509"/>
      <c r="M4509" s="44"/>
      <c r="N4509" s="1"/>
      <c r="O4509"/>
      <c r="P4509"/>
      <c r="Q4509" s="44"/>
      <c r="R4509" s="1"/>
      <c r="S4509"/>
      <c r="T4509"/>
    </row>
    <row r="4510" spans="1:20" ht="14.4" x14ac:dyDescent="0.3">
      <c r="A4510"/>
      <c r="B4510" s="1"/>
      <c r="C4510"/>
      <c r="D4510"/>
      <c r="E4510"/>
      <c r="F4510"/>
      <c r="G4510" s="45"/>
      <c r="H4510" s="196"/>
      <c r="I4510" s="196"/>
      <c r="J4510" s="196"/>
      <c r="K4510" s="196"/>
      <c r="L4510"/>
      <c r="M4510" s="44"/>
      <c r="N4510" s="1"/>
      <c r="O4510"/>
      <c r="P4510"/>
      <c r="Q4510" s="44"/>
      <c r="R4510" s="1"/>
      <c r="S4510"/>
      <c r="T4510"/>
    </row>
    <row r="4511" spans="1:20" ht="14.4" x14ac:dyDescent="0.3">
      <c r="A4511"/>
      <c r="B4511" s="1"/>
      <c r="C4511"/>
      <c r="D4511"/>
      <c r="E4511"/>
      <c r="F4511"/>
      <c r="G4511" s="45"/>
      <c r="H4511" s="196"/>
      <c r="I4511" s="196"/>
      <c r="J4511" s="196"/>
      <c r="K4511" s="196"/>
      <c r="L4511"/>
      <c r="M4511" s="44"/>
      <c r="N4511" s="1"/>
      <c r="O4511"/>
      <c r="P4511"/>
      <c r="Q4511" s="44"/>
      <c r="R4511" s="1"/>
      <c r="S4511"/>
      <c r="T4511"/>
    </row>
    <row r="4512" spans="1:20" ht="14.4" x14ac:dyDescent="0.3">
      <c r="A4512"/>
      <c r="B4512" s="1"/>
      <c r="C4512"/>
      <c r="D4512"/>
      <c r="E4512"/>
      <c r="F4512"/>
      <c r="G4512" s="45"/>
      <c r="H4512" s="196"/>
      <c r="I4512" s="196"/>
      <c r="J4512" s="196"/>
      <c r="K4512" s="196"/>
      <c r="L4512"/>
      <c r="M4512" s="44"/>
      <c r="N4512" s="1"/>
      <c r="O4512"/>
      <c r="P4512"/>
      <c r="Q4512" s="44"/>
      <c r="R4512" s="1"/>
      <c r="S4512"/>
      <c r="T4512"/>
    </row>
    <row r="4513" spans="1:20" ht="14.4" x14ac:dyDescent="0.3">
      <c r="A4513"/>
      <c r="B4513" s="1"/>
      <c r="C4513"/>
      <c r="D4513"/>
      <c r="E4513"/>
      <c r="F4513"/>
      <c r="G4513" s="45"/>
      <c r="H4513" s="196"/>
      <c r="I4513" s="196"/>
      <c r="J4513" s="196"/>
      <c r="K4513" s="196"/>
      <c r="L4513"/>
      <c r="M4513" s="44"/>
      <c r="N4513" s="1"/>
      <c r="O4513"/>
      <c r="P4513"/>
      <c r="Q4513" s="44"/>
      <c r="R4513" s="1"/>
      <c r="S4513"/>
      <c r="T4513"/>
    </row>
    <row r="4514" spans="1:20" ht="14.4" x14ac:dyDescent="0.3">
      <c r="A4514"/>
      <c r="B4514" s="1"/>
      <c r="C4514"/>
      <c r="D4514"/>
      <c r="E4514"/>
      <c r="F4514"/>
      <c r="G4514" s="45"/>
      <c r="H4514" s="196"/>
      <c r="I4514" s="196"/>
      <c r="J4514" s="196"/>
      <c r="K4514" s="196"/>
      <c r="L4514"/>
      <c r="M4514" s="44"/>
      <c r="N4514" s="1"/>
      <c r="O4514"/>
      <c r="P4514"/>
      <c r="Q4514" s="44"/>
      <c r="R4514" s="1"/>
      <c r="S4514"/>
      <c r="T4514"/>
    </row>
    <row r="4515" spans="1:20" ht="14.4" x14ac:dyDescent="0.3">
      <c r="A4515"/>
      <c r="B4515" s="1"/>
      <c r="C4515"/>
      <c r="D4515"/>
      <c r="E4515"/>
      <c r="F4515"/>
      <c r="G4515" s="45"/>
      <c r="H4515" s="196"/>
      <c r="I4515" s="196"/>
      <c r="J4515" s="196"/>
      <c r="K4515" s="196"/>
      <c r="L4515"/>
      <c r="M4515" s="44"/>
      <c r="N4515" s="1"/>
      <c r="O4515"/>
      <c r="P4515"/>
      <c r="Q4515" s="44"/>
      <c r="R4515" s="1"/>
      <c r="S4515"/>
      <c r="T4515"/>
    </row>
    <row r="4516" spans="1:20" ht="14.4" x14ac:dyDescent="0.3">
      <c r="A4516"/>
      <c r="B4516" s="1"/>
      <c r="C4516"/>
      <c r="D4516"/>
      <c r="E4516"/>
      <c r="F4516"/>
      <c r="G4516" s="45"/>
      <c r="H4516" s="196"/>
      <c r="I4516" s="196"/>
      <c r="J4516" s="196"/>
      <c r="K4516" s="196"/>
      <c r="L4516"/>
      <c r="M4516" s="44"/>
      <c r="N4516" s="1"/>
      <c r="O4516"/>
      <c r="P4516"/>
      <c r="Q4516" s="44"/>
      <c r="R4516" s="1"/>
      <c r="S4516"/>
      <c r="T4516"/>
    </row>
    <row r="4517" spans="1:20" ht="14.4" x14ac:dyDescent="0.3">
      <c r="A4517"/>
      <c r="B4517" s="1"/>
      <c r="C4517"/>
      <c r="D4517"/>
      <c r="E4517"/>
      <c r="F4517"/>
      <c r="G4517" s="45"/>
      <c r="H4517" s="196"/>
      <c r="I4517" s="196"/>
      <c r="J4517" s="196"/>
      <c r="K4517" s="196"/>
      <c r="L4517"/>
      <c r="M4517" s="44"/>
      <c r="N4517" s="1"/>
      <c r="O4517"/>
      <c r="P4517"/>
      <c r="Q4517" s="44"/>
      <c r="R4517" s="1"/>
      <c r="S4517"/>
      <c r="T4517"/>
    </row>
    <row r="4518" spans="1:20" ht="14.4" x14ac:dyDescent="0.3">
      <c r="A4518"/>
      <c r="B4518" s="1"/>
      <c r="C4518"/>
      <c r="D4518"/>
      <c r="E4518"/>
      <c r="F4518"/>
      <c r="G4518" s="45"/>
      <c r="H4518" s="196"/>
      <c r="I4518" s="196"/>
      <c r="J4518" s="196"/>
      <c r="K4518" s="196"/>
      <c r="L4518"/>
      <c r="M4518" s="44"/>
      <c r="N4518" s="1"/>
      <c r="O4518"/>
      <c r="P4518"/>
      <c r="Q4518" s="44"/>
      <c r="R4518" s="1"/>
      <c r="S4518"/>
      <c r="T4518"/>
    </row>
    <row r="4519" spans="1:20" ht="14.4" x14ac:dyDescent="0.3">
      <c r="A4519"/>
      <c r="B4519" s="1"/>
      <c r="C4519"/>
      <c r="D4519"/>
      <c r="E4519"/>
      <c r="F4519"/>
      <c r="G4519" s="45"/>
      <c r="H4519" s="196"/>
      <c r="I4519" s="196"/>
      <c r="J4519" s="196"/>
      <c r="K4519" s="196"/>
      <c r="L4519"/>
      <c r="M4519" s="44"/>
      <c r="N4519" s="1"/>
      <c r="O4519"/>
      <c r="P4519"/>
      <c r="Q4519" s="44"/>
      <c r="R4519" s="1"/>
      <c r="S4519"/>
      <c r="T4519"/>
    </row>
    <row r="4520" spans="1:20" ht="14.4" x14ac:dyDescent="0.3">
      <c r="A4520"/>
      <c r="B4520" s="1"/>
      <c r="C4520"/>
      <c r="D4520"/>
      <c r="E4520"/>
      <c r="F4520"/>
      <c r="G4520" s="45"/>
      <c r="H4520" s="196"/>
      <c r="I4520" s="196"/>
      <c r="J4520" s="196"/>
      <c r="K4520" s="196"/>
      <c r="L4520"/>
      <c r="M4520" s="44"/>
      <c r="N4520" s="1"/>
      <c r="O4520"/>
      <c r="P4520"/>
      <c r="Q4520" s="44"/>
      <c r="R4520" s="1"/>
      <c r="S4520"/>
      <c r="T4520"/>
    </row>
    <row r="4521" spans="1:20" ht="14.4" x14ac:dyDescent="0.3">
      <c r="A4521"/>
      <c r="B4521" s="1"/>
      <c r="C4521"/>
      <c r="D4521"/>
      <c r="E4521"/>
      <c r="F4521"/>
      <c r="G4521" s="45"/>
      <c r="H4521" s="196"/>
      <c r="I4521" s="196"/>
      <c r="J4521" s="196"/>
      <c r="K4521" s="196"/>
      <c r="L4521"/>
      <c r="M4521" s="44"/>
      <c r="N4521" s="1"/>
      <c r="O4521"/>
      <c r="P4521"/>
      <c r="Q4521" s="44"/>
      <c r="R4521" s="1"/>
      <c r="S4521"/>
      <c r="T4521"/>
    </row>
    <row r="4522" spans="1:20" ht="14.4" x14ac:dyDescent="0.3">
      <c r="A4522"/>
      <c r="B4522" s="1"/>
      <c r="C4522"/>
      <c r="D4522"/>
      <c r="E4522"/>
      <c r="F4522"/>
      <c r="G4522" s="45"/>
      <c r="H4522" s="196"/>
      <c r="I4522" s="196"/>
      <c r="J4522" s="196"/>
      <c r="K4522" s="196"/>
      <c r="L4522"/>
      <c r="M4522" s="44"/>
      <c r="N4522" s="1"/>
      <c r="O4522"/>
      <c r="P4522"/>
      <c r="Q4522" s="44"/>
      <c r="R4522" s="1"/>
      <c r="S4522"/>
      <c r="T4522"/>
    </row>
    <row r="4523" spans="1:20" ht="14.4" x14ac:dyDescent="0.3">
      <c r="A4523"/>
      <c r="B4523" s="1"/>
      <c r="C4523"/>
      <c r="D4523"/>
      <c r="E4523"/>
      <c r="F4523"/>
      <c r="G4523" s="45"/>
      <c r="H4523" s="196"/>
      <c r="I4523" s="196"/>
      <c r="J4523" s="196"/>
      <c r="K4523" s="196"/>
      <c r="L4523"/>
      <c r="M4523" s="44"/>
      <c r="N4523" s="1"/>
      <c r="O4523"/>
      <c r="P4523"/>
      <c r="Q4523" s="44"/>
      <c r="R4523" s="1"/>
      <c r="S4523"/>
      <c r="T4523"/>
    </row>
    <row r="4524" spans="1:20" ht="14.4" x14ac:dyDescent="0.3">
      <c r="A4524"/>
      <c r="B4524" s="1"/>
      <c r="C4524"/>
      <c r="D4524"/>
      <c r="E4524"/>
      <c r="F4524"/>
      <c r="G4524" s="45"/>
      <c r="H4524" s="196"/>
      <c r="I4524" s="196"/>
      <c r="J4524" s="196"/>
      <c r="K4524" s="196"/>
      <c r="L4524"/>
      <c r="M4524" s="44"/>
      <c r="N4524" s="1"/>
      <c r="O4524"/>
      <c r="P4524"/>
      <c r="Q4524" s="44"/>
      <c r="R4524" s="1"/>
      <c r="S4524"/>
      <c r="T4524"/>
    </row>
    <row r="4525" spans="1:20" ht="14.4" x14ac:dyDescent="0.3">
      <c r="A4525"/>
      <c r="B4525" s="1"/>
      <c r="C4525"/>
      <c r="D4525"/>
      <c r="E4525"/>
      <c r="F4525"/>
      <c r="G4525" s="45"/>
      <c r="H4525" s="196"/>
      <c r="I4525" s="196"/>
      <c r="J4525" s="196"/>
      <c r="K4525" s="196"/>
      <c r="L4525"/>
      <c r="M4525" s="44"/>
      <c r="N4525" s="1"/>
      <c r="O4525"/>
      <c r="P4525"/>
      <c r="Q4525" s="44"/>
      <c r="R4525" s="1"/>
      <c r="S4525"/>
      <c r="T4525"/>
    </row>
    <row r="4526" spans="1:20" ht="14.4" x14ac:dyDescent="0.3">
      <c r="A4526"/>
      <c r="B4526" s="1"/>
      <c r="C4526"/>
      <c r="D4526"/>
      <c r="E4526"/>
      <c r="F4526"/>
      <c r="G4526" s="45"/>
      <c r="H4526" s="196"/>
      <c r="I4526" s="196"/>
      <c r="J4526" s="196"/>
      <c r="K4526" s="196"/>
      <c r="L4526"/>
      <c r="M4526" s="44"/>
      <c r="N4526" s="1"/>
      <c r="O4526"/>
      <c r="P4526"/>
      <c r="Q4526" s="44"/>
      <c r="R4526" s="1"/>
      <c r="S4526"/>
      <c r="T4526"/>
    </row>
    <row r="4527" spans="1:20" ht="14.4" x14ac:dyDescent="0.3">
      <c r="A4527"/>
      <c r="B4527" s="1"/>
      <c r="C4527"/>
      <c r="D4527"/>
      <c r="E4527"/>
      <c r="F4527"/>
      <c r="G4527" s="45"/>
      <c r="H4527" s="196"/>
      <c r="I4527" s="196"/>
      <c r="J4527" s="196"/>
      <c r="K4527" s="196"/>
      <c r="L4527"/>
      <c r="M4527" s="44"/>
      <c r="N4527" s="1"/>
      <c r="O4527"/>
      <c r="P4527"/>
      <c r="Q4527" s="44"/>
      <c r="R4527" s="1"/>
      <c r="S4527"/>
      <c r="T4527"/>
    </row>
    <row r="4528" spans="1:20" ht="14.4" x14ac:dyDescent="0.3">
      <c r="A4528"/>
      <c r="B4528" s="1"/>
      <c r="C4528"/>
      <c r="D4528"/>
      <c r="E4528"/>
      <c r="F4528"/>
      <c r="G4528" s="45"/>
      <c r="H4528" s="196"/>
      <c r="I4528" s="196"/>
      <c r="J4528" s="196"/>
      <c r="K4528" s="196"/>
      <c r="L4528"/>
      <c r="M4528" s="44"/>
      <c r="N4528" s="1"/>
      <c r="O4528"/>
      <c r="P4528"/>
      <c r="Q4528" s="44"/>
      <c r="R4528" s="1"/>
      <c r="S4528"/>
      <c r="T4528"/>
    </row>
    <row r="4529" spans="1:20" ht="14.4" x14ac:dyDescent="0.3">
      <c r="A4529"/>
      <c r="B4529" s="1"/>
      <c r="C4529"/>
      <c r="D4529"/>
      <c r="E4529"/>
      <c r="F4529"/>
      <c r="G4529" s="45"/>
      <c r="H4529" s="196"/>
      <c r="I4529" s="196"/>
      <c r="J4529" s="196"/>
      <c r="K4529" s="196"/>
      <c r="L4529"/>
      <c r="M4529" s="44"/>
      <c r="N4529" s="1"/>
      <c r="O4529"/>
      <c r="P4529"/>
      <c r="Q4529" s="44"/>
      <c r="R4529" s="1"/>
      <c r="S4529"/>
      <c r="T4529"/>
    </row>
    <row r="4530" spans="1:20" ht="14.4" x14ac:dyDescent="0.3">
      <c r="A4530"/>
      <c r="B4530" s="1"/>
      <c r="C4530"/>
      <c r="D4530"/>
      <c r="E4530"/>
      <c r="F4530"/>
      <c r="G4530" s="45"/>
      <c r="H4530" s="196"/>
      <c r="I4530" s="196"/>
      <c r="J4530" s="196"/>
      <c r="K4530" s="196"/>
      <c r="L4530"/>
      <c r="M4530" s="44"/>
      <c r="N4530" s="1"/>
      <c r="O4530"/>
      <c r="P4530"/>
      <c r="Q4530" s="44"/>
      <c r="R4530" s="1"/>
      <c r="S4530"/>
      <c r="T4530"/>
    </row>
    <row r="4531" spans="1:20" ht="14.4" x14ac:dyDescent="0.3">
      <c r="A4531"/>
      <c r="B4531" s="1"/>
      <c r="C4531"/>
      <c r="D4531"/>
      <c r="E4531"/>
      <c r="F4531"/>
      <c r="G4531" s="45"/>
      <c r="H4531" s="196"/>
      <c r="I4531" s="196"/>
      <c r="J4531" s="196"/>
      <c r="K4531" s="196"/>
      <c r="L4531"/>
      <c r="M4531" s="44"/>
      <c r="N4531" s="1"/>
      <c r="O4531"/>
      <c r="P4531"/>
      <c r="Q4531" s="44"/>
      <c r="R4531" s="1"/>
      <c r="S4531"/>
      <c r="T4531"/>
    </row>
    <row r="4532" spans="1:20" ht="14.4" x14ac:dyDescent="0.3">
      <c r="A4532"/>
      <c r="B4532" s="1"/>
      <c r="C4532"/>
      <c r="D4532"/>
      <c r="E4532"/>
      <c r="F4532"/>
      <c r="G4532" s="45"/>
      <c r="H4532" s="196"/>
      <c r="I4532" s="196"/>
      <c r="J4532" s="196"/>
      <c r="K4532" s="196"/>
      <c r="L4532"/>
      <c r="M4532" s="44"/>
      <c r="N4532" s="1"/>
      <c r="O4532"/>
      <c r="P4532"/>
      <c r="Q4532" s="44"/>
      <c r="R4532" s="1"/>
      <c r="S4532"/>
      <c r="T4532"/>
    </row>
    <row r="4533" spans="1:20" ht="14.4" x14ac:dyDescent="0.3">
      <c r="A4533"/>
      <c r="B4533" s="1"/>
      <c r="C4533"/>
      <c r="D4533"/>
      <c r="E4533"/>
      <c r="F4533"/>
      <c r="G4533" s="45"/>
      <c r="H4533" s="196"/>
      <c r="I4533" s="196"/>
      <c r="J4533" s="196"/>
      <c r="K4533" s="196"/>
      <c r="L4533"/>
      <c r="M4533" s="44"/>
      <c r="N4533" s="1"/>
      <c r="O4533"/>
      <c r="P4533"/>
      <c r="Q4533" s="44"/>
      <c r="R4533" s="1"/>
      <c r="S4533"/>
      <c r="T4533"/>
    </row>
    <row r="4534" spans="1:20" ht="14.4" x14ac:dyDescent="0.3">
      <c r="A4534"/>
      <c r="B4534" s="1"/>
      <c r="C4534"/>
      <c r="D4534"/>
      <c r="E4534"/>
      <c r="F4534"/>
      <c r="G4534" s="45"/>
      <c r="H4534" s="196"/>
      <c r="I4534" s="196"/>
      <c r="J4534" s="196"/>
      <c r="K4534" s="196"/>
      <c r="L4534"/>
      <c r="M4534" s="44"/>
      <c r="N4534" s="1"/>
      <c r="O4534"/>
      <c r="P4534"/>
      <c r="Q4534" s="44"/>
      <c r="R4534" s="1"/>
      <c r="S4534"/>
      <c r="T4534"/>
    </row>
    <row r="4535" spans="1:20" ht="14.4" x14ac:dyDescent="0.3">
      <c r="A4535"/>
      <c r="B4535" s="1"/>
      <c r="C4535"/>
      <c r="D4535"/>
      <c r="E4535"/>
      <c r="F4535"/>
      <c r="G4535" s="45"/>
      <c r="H4535" s="196"/>
      <c r="I4535" s="196"/>
      <c r="J4535" s="196"/>
      <c r="K4535" s="196"/>
      <c r="L4535"/>
      <c r="M4535" s="44"/>
      <c r="N4535" s="1"/>
      <c r="O4535"/>
      <c r="P4535"/>
      <c r="Q4535" s="44"/>
      <c r="R4535" s="1"/>
      <c r="S4535"/>
      <c r="T4535"/>
    </row>
    <row r="4536" spans="1:20" ht="14.4" x14ac:dyDescent="0.3">
      <c r="A4536"/>
      <c r="B4536" s="1"/>
      <c r="C4536"/>
      <c r="D4536"/>
      <c r="E4536"/>
      <c r="F4536"/>
      <c r="G4536" s="45"/>
      <c r="H4536" s="196"/>
      <c r="I4536" s="196"/>
      <c r="J4536" s="196"/>
      <c r="K4536" s="196"/>
      <c r="L4536"/>
      <c r="M4536" s="44"/>
      <c r="N4536" s="1"/>
      <c r="O4536"/>
      <c r="P4536"/>
      <c r="Q4536" s="44"/>
      <c r="R4536" s="1"/>
      <c r="S4536"/>
      <c r="T4536"/>
    </row>
    <row r="4537" spans="1:20" ht="14.4" x14ac:dyDescent="0.3">
      <c r="A4537"/>
      <c r="B4537" s="1"/>
      <c r="C4537"/>
      <c r="D4537"/>
      <c r="E4537"/>
      <c r="F4537"/>
      <c r="G4537" s="45"/>
      <c r="H4537" s="196"/>
      <c r="I4537" s="196"/>
      <c r="J4537" s="196"/>
      <c r="K4537" s="196"/>
      <c r="L4537"/>
      <c r="M4537" s="44"/>
      <c r="N4537" s="1"/>
      <c r="O4537"/>
      <c r="P4537"/>
      <c r="Q4537" s="44"/>
      <c r="R4537" s="1"/>
      <c r="S4537"/>
      <c r="T4537"/>
    </row>
    <row r="4538" spans="1:20" ht="14.4" x14ac:dyDescent="0.3">
      <c r="A4538"/>
      <c r="B4538" s="1"/>
      <c r="C4538"/>
      <c r="D4538"/>
      <c r="E4538"/>
      <c r="F4538"/>
      <c r="G4538" s="45"/>
      <c r="H4538" s="196"/>
      <c r="I4538" s="196"/>
      <c r="J4538" s="196"/>
      <c r="K4538" s="196"/>
      <c r="L4538"/>
      <c r="M4538" s="44"/>
      <c r="N4538" s="1"/>
      <c r="O4538"/>
      <c r="P4538"/>
      <c r="Q4538" s="44"/>
      <c r="R4538" s="1"/>
      <c r="S4538"/>
      <c r="T4538"/>
    </row>
    <row r="4539" spans="1:20" ht="14.4" x14ac:dyDescent="0.3">
      <c r="A4539"/>
      <c r="B4539" s="1"/>
      <c r="C4539"/>
      <c r="D4539"/>
      <c r="E4539"/>
      <c r="F4539"/>
      <c r="G4539" s="45"/>
      <c r="H4539" s="196"/>
      <c r="I4539" s="196"/>
      <c r="J4539" s="196"/>
      <c r="K4539" s="196"/>
      <c r="L4539"/>
      <c r="M4539" s="44"/>
      <c r="N4539" s="1"/>
      <c r="O4539"/>
      <c r="P4539"/>
      <c r="Q4539" s="44"/>
      <c r="R4539" s="1"/>
      <c r="S4539"/>
      <c r="T4539"/>
    </row>
    <row r="4540" spans="1:20" ht="14.4" x14ac:dyDescent="0.3">
      <c r="A4540"/>
      <c r="B4540" s="1"/>
      <c r="C4540"/>
      <c r="D4540"/>
      <c r="E4540"/>
      <c r="F4540"/>
      <c r="G4540" s="45"/>
      <c r="H4540" s="196"/>
      <c r="I4540" s="196"/>
      <c r="J4540" s="196"/>
      <c r="K4540" s="196"/>
      <c r="L4540"/>
      <c r="M4540" s="44"/>
      <c r="N4540" s="1"/>
      <c r="O4540"/>
      <c r="P4540"/>
      <c r="Q4540" s="44"/>
      <c r="R4540" s="1"/>
      <c r="S4540"/>
      <c r="T4540"/>
    </row>
    <row r="4541" spans="1:20" ht="14.4" x14ac:dyDescent="0.3">
      <c r="A4541"/>
      <c r="B4541" s="1"/>
      <c r="C4541"/>
      <c r="D4541"/>
      <c r="E4541"/>
      <c r="F4541"/>
      <c r="G4541" s="45"/>
      <c r="H4541" s="196"/>
      <c r="I4541" s="196"/>
      <c r="J4541" s="196"/>
      <c r="K4541" s="196"/>
      <c r="L4541"/>
      <c r="M4541" s="44"/>
      <c r="N4541" s="1"/>
      <c r="O4541"/>
      <c r="P4541"/>
      <c r="Q4541" s="44"/>
      <c r="R4541" s="1"/>
      <c r="S4541"/>
      <c r="T4541"/>
    </row>
    <row r="4542" spans="1:20" ht="14.4" x14ac:dyDescent="0.3">
      <c r="A4542"/>
      <c r="B4542" s="1"/>
      <c r="C4542"/>
      <c r="D4542"/>
      <c r="E4542"/>
      <c r="F4542"/>
      <c r="G4542" s="45"/>
      <c r="H4542" s="196"/>
      <c r="I4542" s="196"/>
      <c r="J4542" s="196"/>
      <c r="K4542" s="196"/>
      <c r="L4542"/>
      <c r="M4542" s="44"/>
      <c r="N4542" s="1"/>
      <c r="O4542"/>
      <c r="P4542"/>
      <c r="Q4542" s="44"/>
      <c r="R4542" s="1"/>
      <c r="S4542"/>
      <c r="T4542"/>
    </row>
    <row r="4543" spans="1:20" ht="14.4" x14ac:dyDescent="0.3">
      <c r="A4543"/>
      <c r="B4543" s="1"/>
      <c r="C4543"/>
      <c r="D4543"/>
      <c r="E4543"/>
      <c r="F4543"/>
      <c r="G4543" s="45"/>
      <c r="H4543" s="196"/>
      <c r="I4543" s="196"/>
      <c r="J4543" s="196"/>
      <c r="K4543" s="196"/>
      <c r="L4543"/>
      <c r="M4543" s="44"/>
      <c r="N4543" s="1"/>
      <c r="O4543"/>
      <c r="P4543"/>
      <c r="Q4543" s="44"/>
      <c r="R4543" s="1"/>
      <c r="S4543"/>
      <c r="T4543"/>
    </row>
    <row r="4544" spans="1:20" ht="14.4" x14ac:dyDescent="0.3">
      <c r="A4544"/>
      <c r="B4544" s="1"/>
      <c r="C4544"/>
      <c r="D4544"/>
      <c r="E4544"/>
      <c r="F4544"/>
      <c r="G4544" s="45"/>
      <c r="H4544" s="196"/>
      <c r="I4544" s="196"/>
      <c r="J4544" s="196"/>
      <c r="K4544" s="196"/>
      <c r="L4544"/>
      <c r="M4544" s="44"/>
      <c r="N4544" s="1"/>
      <c r="O4544"/>
      <c r="P4544"/>
      <c r="Q4544" s="44"/>
      <c r="R4544" s="1"/>
      <c r="S4544"/>
      <c r="T4544"/>
    </row>
    <row r="4545" spans="1:20" ht="14.4" x14ac:dyDescent="0.3">
      <c r="A4545"/>
      <c r="B4545" s="1"/>
      <c r="C4545"/>
      <c r="D4545"/>
      <c r="E4545"/>
      <c r="F4545"/>
      <c r="G4545" s="45"/>
      <c r="H4545" s="196"/>
      <c r="I4545" s="196"/>
      <c r="J4545" s="196"/>
      <c r="K4545" s="196"/>
      <c r="L4545"/>
      <c r="M4545" s="44"/>
      <c r="N4545" s="1"/>
      <c r="O4545"/>
      <c r="P4545"/>
      <c r="Q4545" s="44"/>
      <c r="R4545" s="1"/>
      <c r="S4545"/>
      <c r="T4545"/>
    </row>
    <row r="4546" spans="1:20" ht="14.4" x14ac:dyDescent="0.3">
      <c r="A4546"/>
      <c r="B4546" s="1"/>
      <c r="C4546"/>
      <c r="D4546"/>
      <c r="E4546"/>
      <c r="F4546"/>
      <c r="G4546" s="45"/>
      <c r="H4546" s="196"/>
      <c r="I4546" s="196"/>
      <c r="J4546" s="196"/>
      <c r="K4546" s="196"/>
      <c r="L4546"/>
      <c r="M4546" s="44"/>
      <c r="N4546" s="1"/>
      <c r="O4546"/>
      <c r="P4546"/>
      <c r="Q4546" s="44"/>
      <c r="R4546" s="1"/>
      <c r="S4546"/>
      <c r="T4546"/>
    </row>
    <row r="4547" spans="1:20" ht="14.4" x14ac:dyDescent="0.3">
      <c r="A4547"/>
      <c r="B4547" s="1"/>
      <c r="C4547"/>
      <c r="D4547"/>
      <c r="E4547"/>
      <c r="F4547"/>
      <c r="G4547" s="45"/>
      <c r="H4547" s="196"/>
      <c r="I4547" s="196"/>
      <c r="J4547" s="196"/>
      <c r="K4547" s="196"/>
      <c r="L4547"/>
      <c r="M4547" s="44"/>
      <c r="N4547" s="1"/>
      <c r="O4547"/>
      <c r="P4547"/>
      <c r="Q4547" s="44"/>
      <c r="R4547" s="1"/>
      <c r="S4547"/>
      <c r="T4547"/>
    </row>
    <row r="4548" spans="1:20" ht="14.4" x14ac:dyDescent="0.3">
      <c r="A4548"/>
      <c r="B4548" s="1"/>
      <c r="C4548"/>
      <c r="D4548"/>
      <c r="E4548"/>
      <c r="F4548"/>
      <c r="G4548" s="45"/>
      <c r="H4548" s="196"/>
      <c r="I4548" s="196"/>
      <c r="J4548" s="196"/>
      <c r="K4548" s="196"/>
      <c r="L4548"/>
      <c r="M4548" s="44"/>
      <c r="N4548" s="1"/>
      <c r="O4548"/>
      <c r="P4548"/>
      <c r="Q4548" s="44"/>
      <c r="R4548" s="1"/>
      <c r="S4548"/>
      <c r="T4548"/>
    </row>
    <row r="4549" spans="1:20" ht="14.4" x14ac:dyDescent="0.3">
      <c r="A4549"/>
      <c r="B4549" s="1"/>
      <c r="C4549"/>
      <c r="D4549"/>
      <c r="E4549"/>
      <c r="F4549"/>
      <c r="G4549" s="45"/>
      <c r="H4549" s="196"/>
      <c r="I4549" s="196"/>
      <c r="J4549" s="196"/>
      <c r="K4549" s="196"/>
      <c r="L4549"/>
      <c r="M4549" s="44"/>
      <c r="N4549" s="1"/>
      <c r="O4549"/>
      <c r="P4549"/>
      <c r="Q4549" s="44"/>
      <c r="R4549" s="1"/>
      <c r="S4549"/>
      <c r="T4549"/>
    </row>
    <row r="4550" spans="1:20" ht="14.4" x14ac:dyDescent="0.3">
      <c r="A4550"/>
      <c r="B4550" s="1"/>
      <c r="C4550"/>
      <c r="D4550"/>
      <c r="E4550"/>
      <c r="F4550"/>
      <c r="G4550" s="45"/>
      <c r="H4550" s="196"/>
      <c r="I4550" s="196"/>
      <c r="J4550" s="196"/>
      <c r="K4550" s="196"/>
      <c r="L4550"/>
      <c r="M4550" s="44"/>
      <c r="N4550" s="1"/>
      <c r="O4550"/>
      <c r="P4550"/>
      <c r="Q4550" s="44"/>
      <c r="R4550" s="1"/>
      <c r="S4550"/>
      <c r="T4550"/>
    </row>
    <row r="4551" spans="1:20" ht="14.4" x14ac:dyDescent="0.3">
      <c r="A4551"/>
      <c r="B4551" s="1"/>
      <c r="C4551"/>
      <c r="D4551"/>
      <c r="E4551"/>
      <c r="F4551"/>
      <c r="G4551" s="45"/>
      <c r="H4551" s="196"/>
      <c r="I4551" s="196"/>
      <c r="J4551" s="196"/>
      <c r="K4551" s="196"/>
      <c r="L4551"/>
      <c r="M4551" s="44"/>
      <c r="N4551" s="1"/>
      <c r="O4551"/>
      <c r="P4551"/>
      <c r="Q4551" s="44"/>
      <c r="R4551" s="1"/>
      <c r="S4551"/>
      <c r="T4551"/>
    </row>
    <row r="4552" spans="1:20" ht="14.4" x14ac:dyDescent="0.3">
      <c r="A4552"/>
      <c r="B4552" s="1"/>
      <c r="C4552"/>
      <c r="D4552"/>
      <c r="E4552"/>
      <c r="F4552"/>
      <c r="G4552" s="45"/>
      <c r="H4552" s="196"/>
      <c r="I4552" s="196"/>
      <c r="J4552" s="196"/>
      <c r="K4552" s="196"/>
      <c r="L4552"/>
      <c r="M4552" s="44"/>
      <c r="N4552" s="1"/>
      <c r="O4552"/>
      <c r="P4552"/>
      <c r="Q4552" s="44"/>
      <c r="R4552" s="1"/>
      <c r="S4552"/>
      <c r="T4552"/>
    </row>
    <row r="4553" spans="1:20" ht="14.4" x14ac:dyDescent="0.3">
      <c r="A4553"/>
      <c r="B4553" s="1"/>
      <c r="C4553"/>
      <c r="D4553"/>
      <c r="E4553"/>
      <c r="F4553"/>
      <c r="G4553" s="45"/>
      <c r="H4553" s="196"/>
      <c r="I4553" s="196"/>
      <c r="J4553" s="196"/>
      <c r="K4553" s="196"/>
      <c r="L4553"/>
      <c r="M4553" s="44"/>
      <c r="N4553" s="1"/>
      <c r="O4553"/>
      <c r="P4553"/>
      <c r="Q4553" s="44"/>
      <c r="R4553" s="1"/>
      <c r="S4553"/>
      <c r="T4553"/>
    </row>
    <row r="4554" spans="1:20" ht="14.4" x14ac:dyDescent="0.3">
      <c r="A4554"/>
      <c r="B4554" s="1"/>
      <c r="C4554"/>
      <c r="D4554"/>
      <c r="E4554"/>
      <c r="F4554"/>
      <c r="G4554" s="45"/>
      <c r="H4554" s="196"/>
      <c r="I4554" s="196"/>
      <c r="J4554" s="196"/>
      <c r="K4554" s="196"/>
      <c r="L4554"/>
      <c r="M4554" s="44"/>
      <c r="N4554" s="1"/>
      <c r="O4554"/>
      <c r="P4554"/>
      <c r="Q4554" s="44"/>
      <c r="R4554" s="1"/>
      <c r="S4554"/>
      <c r="T4554"/>
    </row>
    <row r="4555" spans="1:20" ht="14.4" x14ac:dyDescent="0.3">
      <c r="A4555"/>
      <c r="B4555" s="1"/>
      <c r="C4555"/>
      <c r="D4555"/>
      <c r="E4555"/>
      <c r="F4555"/>
      <c r="G4555" s="45"/>
      <c r="H4555" s="196"/>
      <c r="I4555" s="196"/>
      <c r="J4555" s="196"/>
      <c r="K4555" s="196"/>
      <c r="L4555"/>
      <c r="M4555" s="44"/>
      <c r="N4555" s="1"/>
      <c r="O4555"/>
      <c r="P4555"/>
      <c r="Q4555" s="44"/>
      <c r="R4555" s="1"/>
      <c r="S4555"/>
      <c r="T4555"/>
    </row>
    <row r="4556" spans="1:20" ht="14.4" x14ac:dyDescent="0.3">
      <c r="A4556"/>
      <c r="B4556" s="1"/>
      <c r="C4556"/>
      <c r="D4556"/>
      <c r="E4556"/>
      <c r="F4556"/>
      <c r="G4556" s="45"/>
      <c r="H4556" s="196"/>
      <c r="I4556" s="196"/>
      <c r="J4556" s="196"/>
      <c r="K4556" s="196"/>
      <c r="L4556"/>
      <c r="M4556" s="44"/>
      <c r="N4556" s="1"/>
      <c r="O4556"/>
      <c r="P4556"/>
      <c r="Q4556" s="44"/>
      <c r="R4556" s="1"/>
      <c r="S4556"/>
      <c r="T4556"/>
    </row>
    <row r="4557" spans="1:20" ht="14.4" x14ac:dyDescent="0.3">
      <c r="A4557"/>
      <c r="B4557" s="1"/>
      <c r="C4557"/>
      <c r="D4557"/>
      <c r="E4557"/>
      <c r="F4557"/>
      <c r="G4557" s="45"/>
      <c r="H4557" s="196"/>
      <c r="I4557" s="196"/>
      <c r="J4557" s="196"/>
      <c r="K4557" s="196"/>
      <c r="L4557"/>
      <c r="M4557" s="44"/>
      <c r="N4557" s="1"/>
      <c r="O4557"/>
      <c r="P4557"/>
      <c r="Q4557" s="44"/>
      <c r="R4557" s="1"/>
      <c r="S4557"/>
      <c r="T4557"/>
    </row>
    <row r="4558" spans="1:20" ht="14.4" x14ac:dyDescent="0.3">
      <c r="A4558"/>
      <c r="B4558" s="1"/>
      <c r="C4558"/>
      <c r="D4558"/>
      <c r="E4558"/>
      <c r="F4558"/>
      <c r="G4558" s="45"/>
      <c r="H4558" s="196"/>
      <c r="I4558" s="196"/>
      <c r="J4558" s="196"/>
      <c r="K4558" s="196"/>
      <c r="L4558"/>
      <c r="M4558" s="44"/>
      <c r="N4558" s="1"/>
      <c r="O4558"/>
      <c r="P4558"/>
      <c r="Q4558" s="44"/>
      <c r="R4558" s="1"/>
      <c r="S4558"/>
      <c r="T4558"/>
    </row>
    <row r="4559" spans="1:20" ht="14.4" x14ac:dyDescent="0.3">
      <c r="A4559"/>
      <c r="B4559" s="1"/>
      <c r="C4559"/>
      <c r="D4559"/>
      <c r="E4559"/>
      <c r="F4559"/>
      <c r="G4559" s="45"/>
      <c r="H4559" s="196"/>
      <c r="I4559" s="196"/>
      <c r="J4559" s="196"/>
      <c r="K4559" s="196"/>
      <c r="L4559"/>
      <c r="M4559" s="44"/>
      <c r="N4559" s="1"/>
      <c r="O4559"/>
      <c r="P4559"/>
      <c r="Q4559" s="44"/>
      <c r="R4559" s="1"/>
      <c r="S4559"/>
      <c r="T4559"/>
    </row>
    <row r="4560" spans="1:20" ht="14.4" x14ac:dyDescent="0.3">
      <c r="A4560"/>
      <c r="B4560" s="1"/>
      <c r="C4560"/>
      <c r="D4560"/>
      <c r="E4560"/>
      <c r="F4560"/>
      <c r="G4560" s="45"/>
      <c r="H4560" s="196"/>
      <c r="I4560" s="196"/>
      <c r="J4560" s="196"/>
      <c r="K4560" s="196"/>
      <c r="L4560"/>
      <c r="M4560" s="44"/>
      <c r="N4560" s="1"/>
      <c r="O4560"/>
      <c r="P4560"/>
      <c r="Q4560" s="44"/>
      <c r="R4560" s="1"/>
      <c r="S4560"/>
      <c r="T4560"/>
    </row>
    <row r="4561" spans="1:20" ht="14.4" x14ac:dyDescent="0.3">
      <c r="A4561"/>
      <c r="B4561" s="1"/>
      <c r="C4561"/>
      <c r="D4561"/>
      <c r="E4561"/>
      <c r="F4561"/>
      <c r="G4561" s="45"/>
      <c r="H4561" s="196"/>
      <c r="I4561" s="196"/>
      <c r="J4561" s="196"/>
      <c r="K4561" s="196"/>
      <c r="L4561"/>
      <c r="M4561" s="44"/>
      <c r="N4561" s="1"/>
      <c r="O4561"/>
      <c r="P4561"/>
      <c r="Q4561" s="44"/>
      <c r="R4561" s="1"/>
      <c r="S4561"/>
      <c r="T4561"/>
    </row>
    <row r="4562" spans="1:20" ht="14.4" x14ac:dyDescent="0.3">
      <c r="A4562"/>
      <c r="B4562" s="1"/>
      <c r="C4562"/>
      <c r="D4562"/>
      <c r="E4562"/>
      <c r="F4562"/>
      <c r="G4562" s="45"/>
      <c r="H4562" s="196"/>
      <c r="I4562" s="196"/>
      <c r="J4562" s="196"/>
      <c r="K4562" s="196"/>
      <c r="L4562"/>
      <c r="M4562" s="44"/>
      <c r="N4562" s="1"/>
      <c r="O4562"/>
      <c r="P4562"/>
      <c r="Q4562" s="44"/>
      <c r="R4562" s="1"/>
      <c r="S4562"/>
      <c r="T4562"/>
    </row>
    <row r="4563" spans="1:20" ht="14.4" x14ac:dyDescent="0.3">
      <c r="A4563"/>
      <c r="B4563" s="1"/>
      <c r="C4563"/>
      <c r="D4563"/>
      <c r="E4563"/>
      <c r="F4563"/>
      <c r="G4563" s="45"/>
      <c r="H4563" s="196"/>
      <c r="I4563" s="196"/>
      <c r="J4563" s="196"/>
      <c r="K4563" s="196"/>
      <c r="L4563"/>
      <c r="M4563" s="44"/>
      <c r="N4563" s="1"/>
      <c r="O4563"/>
      <c r="P4563"/>
      <c r="Q4563" s="44"/>
      <c r="R4563" s="1"/>
      <c r="S4563"/>
      <c r="T4563"/>
    </row>
    <row r="4564" spans="1:20" ht="14.4" x14ac:dyDescent="0.3">
      <c r="A4564"/>
      <c r="B4564" s="1"/>
      <c r="C4564"/>
      <c r="D4564"/>
      <c r="E4564"/>
      <c r="F4564"/>
      <c r="G4564" s="45"/>
      <c r="H4564" s="196"/>
      <c r="I4564" s="196"/>
      <c r="J4564" s="196"/>
      <c r="K4564" s="196"/>
      <c r="L4564"/>
      <c r="M4564" s="44"/>
      <c r="N4564" s="1"/>
      <c r="O4564"/>
      <c r="P4564"/>
      <c r="Q4564" s="44"/>
      <c r="R4564" s="1"/>
      <c r="S4564"/>
      <c r="T4564"/>
    </row>
    <row r="4565" spans="1:20" ht="14.4" x14ac:dyDescent="0.3">
      <c r="A4565"/>
      <c r="B4565" s="1"/>
      <c r="C4565"/>
      <c r="D4565"/>
      <c r="E4565"/>
      <c r="F4565"/>
      <c r="G4565" s="45"/>
      <c r="H4565" s="196"/>
      <c r="I4565" s="196"/>
      <c r="J4565" s="196"/>
      <c r="K4565" s="196"/>
      <c r="L4565"/>
      <c r="M4565" s="44"/>
      <c r="N4565" s="1"/>
      <c r="O4565"/>
      <c r="P4565"/>
      <c r="Q4565" s="44"/>
      <c r="R4565" s="1"/>
      <c r="S4565"/>
      <c r="T4565"/>
    </row>
    <row r="4566" spans="1:20" ht="14.4" x14ac:dyDescent="0.3">
      <c r="A4566"/>
      <c r="B4566" s="1"/>
      <c r="C4566"/>
      <c r="D4566"/>
      <c r="E4566"/>
      <c r="F4566"/>
      <c r="G4566" s="45"/>
      <c r="H4566" s="196"/>
      <c r="I4566" s="196"/>
      <c r="J4566" s="196"/>
      <c r="K4566" s="196"/>
      <c r="L4566"/>
      <c r="M4566" s="44"/>
      <c r="N4566" s="1"/>
      <c r="O4566"/>
      <c r="P4566"/>
      <c r="Q4566" s="44"/>
      <c r="R4566" s="1"/>
      <c r="S4566"/>
      <c r="T4566"/>
    </row>
    <row r="4567" spans="1:20" ht="14.4" x14ac:dyDescent="0.3">
      <c r="A4567"/>
      <c r="B4567" s="1"/>
      <c r="C4567"/>
      <c r="D4567"/>
      <c r="E4567"/>
      <c r="F4567"/>
      <c r="G4567" s="45"/>
      <c r="H4567" s="196"/>
      <c r="I4567" s="196"/>
      <c r="J4567" s="196"/>
      <c r="K4567" s="196"/>
      <c r="L4567"/>
      <c r="M4567" s="44"/>
      <c r="N4567" s="1"/>
      <c r="O4567"/>
      <c r="P4567"/>
      <c r="Q4567" s="44"/>
      <c r="R4567" s="1"/>
      <c r="S4567"/>
      <c r="T4567"/>
    </row>
    <row r="4568" spans="1:20" ht="14.4" x14ac:dyDescent="0.3">
      <c r="A4568"/>
      <c r="B4568" s="1"/>
      <c r="C4568"/>
      <c r="D4568"/>
      <c r="E4568"/>
      <c r="F4568"/>
      <c r="G4568" s="45"/>
      <c r="H4568" s="196"/>
      <c r="I4568" s="196"/>
      <c r="J4568" s="196"/>
      <c r="K4568" s="196"/>
      <c r="L4568"/>
      <c r="M4568" s="44"/>
      <c r="N4568" s="1"/>
      <c r="O4568"/>
      <c r="P4568"/>
      <c r="Q4568" s="44"/>
      <c r="R4568" s="1"/>
      <c r="S4568"/>
      <c r="T4568"/>
    </row>
    <row r="4569" spans="1:20" ht="14.4" x14ac:dyDescent="0.3">
      <c r="A4569"/>
      <c r="B4569" s="1"/>
      <c r="C4569"/>
      <c r="D4569"/>
      <c r="E4569"/>
      <c r="F4569"/>
      <c r="G4569" s="45"/>
      <c r="H4569" s="196"/>
      <c r="I4569" s="196"/>
      <c r="J4569" s="196"/>
      <c r="K4569" s="196"/>
      <c r="L4569"/>
      <c r="M4569" s="44"/>
      <c r="N4569" s="1"/>
      <c r="O4569"/>
      <c r="P4569"/>
      <c r="Q4569" s="44"/>
      <c r="R4569" s="1"/>
      <c r="S4569"/>
      <c r="T4569"/>
    </row>
    <row r="4570" spans="1:20" ht="14.4" x14ac:dyDescent="0.3">
      <c r="A4570"/>
      <c r="B4570" s="1"/>
      <c r="C4570"/>
      <c r="D4570"/>
      <c r="E4570"/>
      <c r="F4570"/>
      <c r="G4570" s="45"/>
      <c r="H4570" s="196"/>
      <c r="I4570" s="196"/>
      <c r="J4570" s="196"/>
      <c r="K4570" s="196"/>
      <c r="L4570"/>
      <c r="M4570" s="44"/>
      <c r="N4570" s="1"/>
      <c r="O4570"/>
      <c r="P4570"/>
      <c r="Q4570" s="44"/>
      <c r="R4570" s="1"/>
      <c r="S4570"/>
      <c r="T4570"/>
    </row>
    <row r="4571" spans="1:20" ht="14.4" x14ac:dyDescent="0.3">
      <c r="A4571"/>
      <c r="B4571" s="1"/>
      <c r="C4571"/>
      <c r="D4571"/>
      <c r="E4571"/>
      <c r="F4571"/>
      <c r="G4571" s="45"/>
      <c r="H4571" s="196"/>
      <c r="I4571" s="196"/>
      <c r="J4571" s="196"/>
      <c r="K4571" s="196"/>
      <c r="L4571"/>
      <c r="M4571" s="44"/>
      <c r="N4571" s="1"/>
      <c r="O4571"/>
      <c r="P4571"/>
      <c r="Q4571" s="44"/>
      <c r="R4571" s="1"/>
      <c r="S4571"/>
      <c r="T4571"/>
    </row>
    <row r="4572" spans="1:20" ht="14.4" x14ac:dyDescent="0.3">
      <c r="A4572"/>
      <c r="B4572" s="1"/>
      <c r="C4572"/>
      <c r="D4572"/>
      <c r="E4572"/>
      <c r="F4572"/>
      <c r="G4572" s="45"/>
      <c r="H4572" s="196"/>
      <c r="I4572" s="196"/>
      <c r="J4572" s="196"/>
      <c r="K4572" s="196"/>
      <c r="L4572"/>
      <c r="M4572" s="44"/>
      <c r="N4572" s="1"/>
      <c r="O4572"/>
      <c r="P4572"/>
      <c r="Q4572" s="44"/>
      <c r="R4572" s="1"/>
      <c r="S4572"/>
      <c r="T4572"/>
    </row>
    <row r="4573" spans="1:20" ht="14.4" x14ac:dyDescent="0.3">
      <c r="A4573"/>
      <c r="B4573" s="1"/>
      <c r="C4573"/>
      <c r="D4573"/>
      <c r="E4573"/>
      <c r="F4573"/>
      <c r="G4573" s="45"/>
      <c r="H4573" s="196"/>
      <c r="I4573" s="196"/>
      <c r="J4573" s="196"/>
      <c r="K4573" s="196"/>
      <c r="L4573"/>
      <c r="M4573" s="44"/>
      <c r="N4573" s="1"/>
      <c r="O4573"/>
      <c r="P4573"/>
      <c r="Q4573" s="44"/>
      <c r="R4573" s="1"/>
      <c r="S4573"/>
      <c r="T4573"/>
    </row>
    <row r="4574" spans="1:20" ht="14.4" x14ac:dyDescent="0.3">
      <c r="A4574"/>
      <c r="B4574" s="1"/>
      <c r="C4574"/>
      <c r="D4574"/>
      <c r="E4574"/>
      <c r="F4574"/>
      <c r="G4574" s="45"/>
      <c r="H4574" s="196"/>
      <c r="I4574" s="196"/>
      <c r="J4574" s="196"/>
      <c r="K4574" s="196"/>
      <c r="L4574"/>
      <c r="M4574" s="44"/>
      <c r="N4574" s="1"/>
      <c r="O4574"/>
      <c r="P4574"/>
      <c r="Q4574" s="44"/>
      <c r="R4574" s="1"/>
      <c r="S4574"/>
      <c r="T4574"/>
    </row>
    <row r="4575" spans="1:20" ht="14.4" x14ac:dyDescent="0.3">
      <c r="A4575"/>
      <c r="B4575" s="1"/>
      <c r="C4575"/>
      <c r="D4575"/>
      <c r="E4575"/>
      <c r="F4575"/>
      <c r="G4575" s="45"/>
      <c r="H4575" s="196"/>
      <c r="I4575" s="196"/>
      <c r="J4575" s="196"/>
      <c r="K4575" s="196"/>
      <c r="L4575"/>
      <c r="M4575" s="44"/>
      <c r="N4575" s="1"/>
      <c r="O4575"/>
      <c r="P4575"/>
      <c r="Q4575" s="44"/>
      <c r="R4575" s="1"/>
      <c r="S4575"/>
      <c r="T4575"/>
    </row>
    <row r="4576" spans="1:20" ht="14.4" x14ac:dyDescent="0.3">
      <c r="A4576"/>
      <c r="B4576" s="1"/>
      <c r="C4576"/>
      <c r="D4576"/>
      <c r="E4576"/>
      <c r="F4576"/>
      <c r="G4576" s="45"/>
      <c r="H4576" s="196"/>
      <c r="I4576" s="196"/>
      <c r="J4576" s="196"/>
      <c r="K4576" s="196"/>
      <c r="L4576"/>
      <c r="M4576" s="44"/>
      <c r="N4576" s="1"/>
      <c r="O4576"/>
      <c r="P4576"/>
      <c r="Q4576" s="44"/>
      <c r="R4576" s="1"/>
      <c r="S4576"/>
      <c r="T4576"/>
    </row>
    <row r="4577" spans="1:20" ht="14.4" x14ac:dyDescent="0.3">
      <c r="A4577"/>
      <c r="B4577" s="1"/>
      <c r="C4577"/>
      <c r="D4577"/>
      <c r="E4577"/>
      <c r="F4577"/>
      <c r="G4577" s="45"/>
      <c r="H4577" s="196"/>
      <c r="I4577" s="196"/>
      <c r="J4577" s="196"/>
      <c r="K4577" s="196"/>
      <c r="L4577"/>
      <c r="M4577" s="44"/>
      <c r="N4577" s="1"/>
      <c r="O4577"/>
      <c r="P4577"/>
      <c r="Q4577" s="44"/>
      <c r="R4577" s="1"/>
      <c r="S4577"/>
      <c r="T4577"/>
    </row>
    <row r="4578" spans="1:20" ht="14.4" x14ac:dyDescent="0.3">
      <c r="A4578"/>
      <c r="B4578" s="1"/>
      <c r="C4578"/>
      <c r="D4578"/>
      <c r="E4578"/>
      <c r="F4578"/>
      <c r="G4578" s="45"/>
      <c r="H4578" s="196"/>
      <c r="I4578" s="196"/>
      <c r="J4578" s="196"/>
      <c r="K4578" s="196"/>
      <c r="L4578"/>
      <c r="M4578" s="44"/>
      <c r="N4578" s="1"/>
      <c r="O4578"/>
      <c r="P4578"/>
      <c r="Q4578" s="44"/>
      <c r="R4578" s="1"/>
      <c r="S4578"/>
      <c r="T4578"/>
    </row>
    <row r="4579" spans="1:20" ht="14.4" x14ac:dyDescent="0.3">
      <c r="A4579"/>
      <c r="B4579" s="1"/>
      <c r="C4579"/>
      <c r="D4579"/>
      <c r="E4579"/>
      <c r="F4579"/>
      <c r="G4579" s="45"/>
      <c r="H4579" s="196"/>
      <c r="I4579" s="196"/>
      <c r="J4579" s="196"/>
      <c r="K4579" s="196"/>
      <c r="L4579"/>
      <c r="M4579" s="44"/>
      <c r="N4579" s="1"/>
      <c r="O4579"/>
      <c r="P4579"/>
      <c r="Q4579" s="44"/>
      <c r="R4579" s="1"/>
      <c r="S4579"/>
      <c r="T4579"/>
    </row>
    <row r="4580" spans="1:20" ht="14.4" x14ac:dyDescent="0.3">
      <c r="A4580"/>
      <c r="B4580" s="1"/>
      <c r="C4580"/>
      <c r="D4580"/>
      <c r="E4580"/>
      <c r="F4580"/>
      <c r="G4580" s="45"/>
      <c r="H4580" s="196"/>
      <c r="I4580" s="196"/>
      <c r="J4580" s="196"/>
      <c r="K4580" s="196"/>
      <c r="L4580"/>
      <c r="M4580" s="44"/>
      <c r="N4580" s="1"/>
      <c r="O4580"/>
      <c r="P4580"/>
      <c r="Q4580" s="44"/>
      <c r="R4580" s="1"/>
      <c r="S4580"/>
      <c r="T4580"/>
    </row>
    <row r="4581" spans="1:20" ht="14.4" x14ac:dyDescent="0.3">
      <c r="A4581"/>
      <c r="B4581" s="1"/>
      <c r="C4581"/>
      <c r="D4581"/>
      <c r="E4581"/>
      <c r="F4581"/>
      <c r="G4581" s="45"/>
      <c r="H4581" s="196"/>
      <c r="I4581" s="196"/>
      <c r="J4581" s="196"/>
      <c r="K4581" s="196"/>
      <c r="L4581"/>
      <c r="M4581" s="44"/>
      <c r="N4581" s="1"/>
      <c r="O4581"/>
      <c r="P4581"/>
      <c r="Q4581" s="44"/>
      <c r="R4581" s="1"/>
      <c r="S4581"/>
      <c r="T4581"/>
    </row>
    <row r="4582" spans="1:20" ht="14.4" x14ac:dyDescent="0.3">
      <c r="A4582"/>
      <c r="B4582" s="1"/>
      <c r="C4582"/>
      <c r="D4582"/>
      <c r="E4582"/>
      <c r="F4582"/>
      <c r="G4582" s="45"/>
      <c r="H4582" s="196"/>
      <c r="I4582" s="196"/>
      <c r="J4582" s="196"/>
      <c r="K4582" s="196"/>
      <c r="L4582"/>
      <c r="M4582" s="44"/>
      <c r="N4582" s="1"/>
      <c r="O4582"/>
      <c r="P4582"/>
      <c r="Q4582" s="44"/>
      <c r="R4582" s="1"/>
      <c r="S4582"/>
      <c r="T4582"/>
    </row>
    <row r="4583" spans="1:20" ht="14.4" x14ac:dyDescent="0.3">
      <c r="A4583"/>
      <c r="B4583" s="1"/>
      <c r="C4583"/>
      <c r="D4583"/>
      <c r="E4583"/>
      <c r="F4583"/>
      <c r="G4583" s="45"/>
      <c r="H4583" s="196"/>
      <c r="I4583" s="196"/>
      <c r="J4583" s="196"/>
      <c r="K4583" s="196"/>
      <c r="L4583"/>
      <c r="M4583" s="44"/>
      <c r="N4583" s="1"/>
      <c r="O4583"/>
      <c r="P4583"/>
      <c r="Q4583" s="44"/>
      <c r="R4583" s="1"/>
      <c r="S4583"/>
      <c r="T4583"/>
    </row>
    <row r="4584" spans="1:20" ht="14.4" x14ac:dyDescent="0.3">
      <c r="A4584"/>
      <c r="B4584" s="1"/>
      <c r="C4584"/>
      <c r="D4584"/>
      <c r="E4584"/>
      <c r="F4584"/>
      <c r="G4584" s="45"/>
      <c r="H4584" s="196"/>
      <c r="I4584" s="196"/>
      <c r="J4584" s="196"/>
      <c r="K4584" s="196"/>
      <c r="L4584"/>
      <c r="M4584" s="44"/>
      <c r="N4584" s="1"/>
      <c r="O4584"/>
      <c r="P4584"/>
      <c r="Q4584" s="44"/>
      <c r="R4584" s="1"/>
      <c r="S4584"/>
      <c r="T4584"/>
    </row>
    <row r="4585" spans="1:20" ht="14.4" x14ac:dyDescent="0.3">
      <c r="A4585"/>
      <c r="B4585" s="1"/>
      <c r="C4585"/>
      <c r="D4585"/>
      <c r="E4585"/>
      <c r="F4585"/>
      <c r="G4585" s="45"/>
      <c r="H4585" s="196"/>
      <c r="I4585" s="196"/>
      <c r="J4585" s="196"/>
      <c r="K4585" s="196"/>
      <c r="L4585"/>
      <c r="M4585" s="44"/>
      <c r="N4585" s="1"/>
      <c r="O4585"/>
      <c r="P4585"/>
      <c r="Q4585" s="44"/>
      <c r="R4585" s="1"/>
      <c r="S4585"/>
      <c r="T4585"/>
    </row>
    <row r="4586" spans="1:20" ht="14.4" x14ac:dyDescent="0.3">
      <c r="A4586"/>
      <c r="B4586" s="1"/>
      <c r="C4586"/>
      <c r="D4586"/>
      <c r="E4586"/>
      <c r="F4586"/>
      <c r="G4586" s="45"/>
      <c r="H4586" s="196"/>
      <c r="I4586" s="196"/>
      <c r="J4586" s="196"/>
      <c r="K4586" s="196"/>
      <c r="L4586"/>
      <c r="M4586" s="44"/>
      <c r="N4586" s="1"/>
      <c r="O4586"/>
      <c r="P4586"/>
      <c r="Q4586" s="44"/>
      <c r="R4586" s="1"/>
      <c r="S4586"/>
      <c r="T4586"/>
    </row>
    <row r="4587" spans="1:20" ht="14.4" x14ac:dyDescent="0.3">
      <c r="A4587"/>
      <c r="B4587" s="1"/>
      <c r="C4587"/>
      <c r="D4587"/>
      <c r="E4587"/>
      <c r="F4587"/>
      <c r="G4587" s="45"/>
      <c r="H4587" s="196"/>
      <c r="I4587" s="196"/>
      <c r="J4587" s="196"/>
      <c r="K4587" s="196"/>
      <c r="L4587"/>
      <c r="M4587" s="44"/>
      <c r="N4587" s="1"/>
      <c r="O4587"/>
      <c r="P4587"/>
      <c r="Q4587" s="44"/>
      <c r="R4587" s="1"/>
      <c r="S4587"/>
      <c r="T4587"/>
    </row>
    <row r="4588" spans="1:20" ht="14.4" x14ac:dyDescent="0.3">
      <c r="A4588"/>
      <c r="B4588" s="1"/>
      <c r="C4588"/>
      <c r="D4588"/>
      <c r="E4588"/>
      <c r="F4588"/>
      <c r="G4588" s="45"/>
      <c r="H4588" s="196"/>
      <c r="I4588" s="196"/>
      <c r="J4588" s="196"/>
      <c r="K4588" s="196"/>
      <c r="L4588"/>
      <c r="M4588" s="44"/>
      <c r="N4588" s="1"/>
      <c r="O4588"/>
      <c r="P4588"/>
      <c r="Q4588" s="44"/>
      <c r="R4588" s="1"/>
      <c r="S4588"/>
      <c r="T4588"/>
    </row>
    <row r="4589" spans="1:20" ht="14.4" x14ac:dyDescent="0.3">
      <c r="A4589"/>
      <c r="B4589" s="1"/>
      <c r="C4589"/>
      <c r="D4589"/>
      <c r="E4589"/>
      <c r="F4589"/>
      <c r="G4589" s="45"/>
      <c r="H4589" s="196"/>
      <c r="I4589" s="196"/>
      <c r="J4589" s="196"/>
      <c r="K4589" s="196"/>
      <c r="L4589"/>
      <c r="M4589" s="44"/>
      <c r="N4589" s="1"/>
      <c r="O4589"/>
      <c r="P4589"/>
      <c r="Q4589" s="44"/>
      <c r="R4589" s="1"/>
      <c r="S4589"/>
      <c r="T4589"/>
    </row>
    <row r="4590" spans="1:20" ht="14.4" x14ac:dyDescent="0.3">
      <c r="A4590"/>
      <c r="B4590" s="1"/>
      <c r="C4590"/>
      <c r="D4590"/>
      <c r="E4590"/>
      <c r="F4590"/>
      <c r="G4590" s="45"/>
      <c r="H4590" s="196"/>
      <c r="I4590" s="196"/>
      <c r="J4590" s="196"/>
      <c r="K4590" s="196"/>
      <c r="L4590"/>
      <c r="M4590" s="44"/>
      <c r="N4590" s="1"/>
      <c r="O4590"/>
      <c r="P4590"/>
      <c r="Q4590" s="44"/>
      <c r="R4590" s="1"/>
      <c r="S4590"/>
      <c r="T4590"/>
    </row>
    <row r="4591" spans="1:20" ht="14.4" x14ac:dyDescent="0.3">
      <c r="A4591"/>
      <c r="B4591" s="1"/>
      <c r="C4591"/>
      <c r="D4591"/>
      <c r="E4591"/>
      <c r="F4591"/>
      <c r="G4591" s="45"/>
      <c r="H4591" s="196"/>
      <c r="I4591" s="196"/>
      <c r="J4591" s="196"/>
      <c r="K4591" s="196"/>
      <c r="L4591"/>
      <c r="M4591" s="44"/>
      <c r="N4591" s="1"/>
      <c r="O4591"/>
      <c r="P4591"/>
      <c r="Q4591" s="44"/>
      <c r="R4591" s="1"/>
      <c r="S4591"/>
      <c r="T4591"/>
    </row>
    <row r="4592" spans="1:20" ht="14.4" x14ac:dyDescent="0.3">
      <c r="A4592"/>
      <c r="B4592" s="1"/>
      <c r="C4592"/>
      <c r="D4592"/>
      <c r="E4592"/>
      <c r="F4592"/>
      <c r="G4592" s="45"/>
      <c r="H4592" s="196"/>
      <c r="I4592" s="196"/>
      <c r="J4592" s="196"/>
      <c r="K4592" s="196"/>
      <c r="L4592"/>
      <c r="M4592" s="44"/>
      <c r="N4592" s="1"/>
      <c r="O4592"/>
      <c r="P4592"/>
      <c r="Q4592" s="44"/>
      <c r="R4592" s="1"/>
      <c r="S4592"/>
      <c r="T4592"/>
    </row>
    <row r="4593" spans="1:20" ht="14.4" x14ac:dyDescent="0.3">
      <c r="A4593"/>
      <c r="B4593" s="1"/>
      <c r="C4593"/>
      <c r="D4593"/>
      <c r="E4593"/>
      <c r="F4593"/>
      <c r="G4593" s="45"/>
      <c r="H4593" s="196"/>
      <c r="I4593" s="196"/>
      <c r="J4593" s="196"/>
      <c r="K4593" s="196"/>
      <c r="L4593"/>
      <c r="M4593" s="44"/>
      <c r="N4593" s="1"/>
      <c r="O4593"/>
      <c r="P4593"/>
      <c r="Q4593" s="44"/>
      <c r="R4593" s="1"/>
      <c r="S4593"/>
      <c r="T4593"/>
    </row>
    <row r="4594" spans="1:20" ht="14.4" x14ac:dyDescent="0.3">
      <c r="A4594"/>
      <c r="B4594" s="1"/>
      <c r="C4594"/>
      <c r="D4594"/>
      <c r="E4594"/>
      <c r="F4594"/>
      <c r="G4594" s="45"/>
      <c r="H4594" s="196"/>
      <c r="I4594" s="196"/>
      <c r="J4594" s="196"/>
      <c r="K4594" s="196"/>
      <c r="L4594"/>
      <c r="M4594" s="44"/>
      <c r="N4594" s="1"/>
      <c r="O4594"/>
      <c r="P4594"/>
      <c r="Q4594" s="44"/>
      <c r="R4594" s="1"/>
      <c r="S4594"/>
      <c r="T4594"/>
    </row>
    <row r="4595" spans="1:20" ht="14.4" x14ac:dyDescent="0.3">
      <c r="A4595"/>
      <c r="B4595" s="1"/>
      <c r="C4595"/>
      <c r="D4595"/>
      <c r="E4595"/>
      <c r="F4595"/>
      <c r="G4595" s="45"/>
      <c r="H4595" s="196"/>
      <c r="I4595" s="196"/>
      <c r="J4595" s="196"/>
      <c r="K4595" s="196"/>
      <c r="L4595"/>
      <c r="M4595" s="44"/>
      <c r="N4595" s="1"/>
      <c r="O4595"/>
      <c r="P4595"/>
      <c r="Q4595" s="44"/>
      <c r="R4595" s="1"/>
      <c r="S4595"/>
      <c r="T4595"/>
    </row>
    <row r="4596" spans="1:20" ht="14.4" x14ac:dyDescent="0.3">
      <c r="A4596"/>
      <c r="B4596" s="1"/>
      <c r="C4596"/>
      <c r="D4596"/>
      <c r="E4596"/>
      <c r="F4596"/>
      <c r="G4596" s="45"/>
      <c r="H4596" s="196"/>
      <c r="I4596" s="196"/>
      <c r="J4596" s="196"/>
      <c r="K4596" s="196"/>
      <c r="L4596"/>
      <c r="M4596" s="44"/>
      <c r="N4596" s="1"/>
      <c r="O4596"/>
      <c r="P4596"/>
      <c r="Q4596" s="44"/>
      <c r="R4596" s="1"/>
      <c r="S4596"/>
      <c r="T4596"/>
    </row>
    <row r="4597" spans="1:20" ht="14.4" x14ac:dyDescent="0.3">
      <c r="A4597"/>
      <c r="B4597" s="1"/>
      <c r="C4597"/>
      <c r="D4597"/>
      <c r="E4597"/>
      <c r="F4597"/>
      <c r="G4597" s="45"/>
      <c r="H4597" s="196"/>
      <c r="I4597" s="196"/>
      <c r="J4597" s="196"/>
      <c r="K4597" s="196"/>
      <c r="L4597"/>
      <c r="M4597" s="44"/>
      <c r="N4597" s="1"/>
      <c r="O4597"/>
      <c r="P4597"/>
      <c r="Q4597" s="44"/>
      <c r="R4597" s="1"/>
      <c r="S4597"/>
      <c r="T4597"/>
    </row>
    <row r="4598" spans="1:20" ht="14.4" x14ac:dyDescent="0.3">
      <c r="A4598"/>
      <c r="B4598" s="1"/>
      <c r="C4598"/>
      <c r="D4598"/>
      <c r="E4598"/>
      <c r="F4598"/>
      <c r="G4598" s="45"/>
      <c r="H4598" s="196"/>
      <c r="I4598" s="196"/>
      <c r="J4598" s="196"/>
      <c r="K4598" s="196"/>
      <c r="L4598"/>
      <c r="M4598" s="44"/>
      <c r="N4598" s="1"/>
      <c r="O4598"/>
      <c r="P4598"/>
      <c r="Q4598" s="44"/>
      <c r="R4598" s="1"/>
      <c r="S4598"/>
      <c r="T4598"/>
    </row>
    <row r="4599" spans="1:20" ht="14.4" x14ac:dyDescent="0.3">
      <c r="A4599"/>
      <c r="B4599" s="1"/>
      <c r="C4599"/>
      <c r="D4599"/>
      <c r="E4599"/>
      <c r="F4599"/>
      <c r="G4599" s="45"/>
      <c r="H4599" s="196"/>
      <c r="I4599" s="196"/>
      <c r="J4599" s="196"/>
      <c r="K4599" s="196"/>
      <c r="L4599"/>
      <c r="M4599" s="44"/>
      <c r="N4599" s="1"/>
      <c r="O4599"/>
      <c r="P4599"/>
      <c r="Q4599" s="44"/>
      <c r="R4599" s="1"/>
      <c r="S4599"/>
      <c r="T4599"/>
    </row>
    <row r="4600" spans="1:20" ht="14.4" x14ac:dyDescent="0.3">
      <c r="A4600"/>
      <c r="B4600" s="1"/>
      <c r="C4600"/>
      <c r="D4600"/>
      <c r="E4600"/>
      <c r="F4600"/>
      <c r="G4600" s="45"/>
      <c r="H4600" s="196"/>
      <c r="I4600" s="196"/>
      <c r="J4600" s="196"/>
      <c r="K4600" s="196"/>
      <c r="L4600"/>
      <c r="M4600" s="44"/>
      <c r="N4600" s="1"/>
      <c r="O4600"/>
      <c r="P4600"/>
      <c r="Q4600" s="44"/>
      <c r="R4600" s="1"/>
      <c r="S4600"/>
      <c r="T4600"/>
    </row>
    <row r="4601" spans="1:20" ht="14.4" x14ac:dyDescent="0.3">
      <c r="A4601"/>
      <c r="B4601" s="1"/>
      <c r="C4601"/>
      <c r="D4601"/>
      <c r="E4601"/>
      <c r="F4601"/>
      <c r="G4601" s="45"/>
      <c r="H4601" s="196"/>
      <c r="I4601" s="196"/>
      <c r="J4601" s="196"/>
      <c r="K4601" s="196"/>
      <c r="L4601"/>
      <c r="M4601" s="44"/>
      <c r="N4601" s="1"/>
      <c r="O4601"/>
      <c r="P4601"/>
      <c r="Q4601" s="44"/>
      <c r="R4601" s="1"/>
      <c r="S4601"/>
      <c r="T4601"/>
    </row>
    <row r="4602" spans="1:20" ht="14.4" x14ac:dyDescent="0.3">
      <c r="A4602"/>
      <c r="B4602" s="1"/>
      <c r="C4602"/>
      <c r="D4602"/>
      <c r="E4602"/>
      <c r="F4602"/>
      <c r="G4602" s="45"/>
      <c r="H4602" s="196"/>
      <c r="I4602" s="196"/>
      <c r="J4602" s="196"/>
      <c r="K4602" s="196"/>
      <c r="L4602"/>
      <c r="M4602" s="44"/>
      <c r="N4602" s="1"/>
      <c r="O4602"/>
      <c r="P4602"/>
      <c r="Q4602" s="44"/>
      <c r="R4602" s="1"/>
      <c r="S4602"/>
      <c r="T4602"/>
    </row>
    <row r="4603" spans="1:20" ht="14.4" x14ac:dyDescent="0.3">
      <c r="A4603"/>
      <c r="B4603" s="1"/>
      <c r="C4603"/>
      <c r="D4603"/>
      <c r="E4603"/>
      <c r="F4603"/>
      <c r="G4603" s="45"/>
      <c r="H4603" s="196"/>
      <c r="I4603" s="196"/>
      <c r="J4603" s="196"/>
      <c r="K4603" s="196"/>
      <c r="L4603"/>
      <c r="M4603" s="44"/>
      <c r="N4603" s="1"/>
      <c r="O4603"/>
      <c r="P4603"/>
      <c r="Q4603" s="44"/>
      <c r="R4603" s="1"/>
      <c r="S4603"/>
      <c r="T4603"/>
    </row>
    <row r="4604" spans="1:20" ht="14.4" x14ac:dyDescent="0.3">
      <c r="A4604"/>
      <c r="B4604" s="1"/>
      <c r="C4604"/>
      <c r="D4604"/>
      <c r="E4604"/>
      <c r="F4604"/>
      <c r="G4604" s="45"/>
      <c r="H4604" s="196"/>
      <c r="I4604" s="196"/>
      <c r="J4604" s="196"/>
      <c r="K4604" s="196"/>
      <c r="L4604"/>
      <c r="M4604" s="44"/>
      <c r="N4604" s="1"/>
      <c r="O4604"/>
      <c r="P4604"/>
      <c r="Q4604" s="44"/>
      <c r="R4604" s="1"/>
      <c r="S4604"/>
      <c r="T4604"/>
    </row>
    <row r="4605" spans="1:20" ht="14.4" x14ac:dyDescent="0.3">
      <c r="A4605"/>
      <c r="B4605" s="1"/>
      <c r="C4605"/>
      <c r="D4605"/>
      <c r="E4605"/>
      <c r="F4605"/>
      <c r="G4605" s="45"/>
      <c r="H4605" s="196"/>
      <c r="I4605" s="196"/>
      <c r="J4605" s="196"/>
      <c r="K4605" s="196"/>
      <c r="L4605"/>
      <c r="M4605" s="44"/>
      <c r="N4605" s="1"/>
      <c r="O4605"/>
      <c r="P4605"/>
      <c r="Q4605" s="44"/>
      <c r="R4605" s="1"/>
      <c r="S4605"/>
      <c r="T4605"/>
    </row>
    <row r="4606" spans="1:20" ht="14.4" x14ac:dyDescent="0.3">
      <c r="A4606"/>
      <c r="B4606" s="1"/>
      <c r="C4606"/>
      <c r="D4606"/>
      <c r="E4606"/>
      <c r="F4606"/>
      <c r="G4606" s="45"/>
      <c r="H4606" s="196"/>
      <c r="I4606" s="196"/>
      <c r="J4606" s="196"/>
      <c r="K4606" s="196"/>
      <c r="L4606"/>
      <c r="M4606" s="44"/>
      <c r="N4606" s="1"/>
      <c r="O4606"/>
      <c r="P4606"/>
      <c r="Q4606" s="44"/>
      <c r="R4606" s="1"/>
      <c r="S4606"/>
      <c r="T4606"/>
    </row>
    <row r="4607" spans="1:20" ht="14.4" x14ac:dyDescent="0.3">
      <c r="A4607"/>
      <c r="B4607" s="1"/>
      <c r="C4607"/>
      <c r="D4607"/>
      <c r="E4607"/>
      <c r="F4607"/>
      <c r="G4607" s="45"/>
      <c r="H4607" s="196"/>
      <c r="I4607" s="196"/>
      <c r="J4607" s="196"/>
      <c r="K4607" s="196"/>
      <c r="L4607"/>
      <c r="M4607" s="44"/>
      <c r="N4607" s="1"/>
      <c r="O4607"/>
      <c r="P4607"/>
      <c r="Q4607" s="44"/>
      <c r="R4607" s="1"/>
      <c r="S4607"/>
      <c r="T4607"/>
    </row>
    <row r="4608" spans="1:20" ht="14.4" x14ac:dyDescent="0.3">
      <c r="A4608"/>
      <c r="B4608" s="1"/>
      <c r="C4608"/>
      <c r="D4608"/>
      <c r="E4608"/>
      <c r="F4608"/>
      <c r="G4608" s="45"/>
      <c r="H4608" s="196"/>
      <c r="I4608" s="196"/>
      <c r="J4608" s="196"/>
      <c r="K4608" s="196"/>
      <c r="L4608"/>
      <c r="M4608" s="44"/>
      <c r="N4608" s="1"/>
      <c r="O4608"/>
      <c r="P4608"/>
      <c r="Q4608" s="44"/>
      <c r="R4608" s="1"/>
      <c r="S4608"/>
      <c r="T4608"/>
    </row>
    <row r="4609" spans="1:20" ht="14.4" x14ac:dyDescent="0.3">
      <c r="A4609"/>
      <c r="B4609" s="1"/>
      <c r="C4609"/>
      <c r="D4609"/>
      <c r="E4609"/>
      <c r="F4609"/>
      <c r="G4609" s="45"/>
      <c r="H4609" s="196"/>
      <c r="I4609" s="196"/>
      <c r="J4609" s="196"/>
      <c r="K4609" s="196"/>
      <c r="L4609"/>
      <c r="M4609" s="44"/>
      <c r="N4609" s="1"/>
      <c r="O4609"/>
      <c r="P4609"/>
      <c r="Q4609" s="44"/>
      <c r="R4609" s="1"/>
      <c r="S4609"/>
      <c r="T4609"/>
    </row>
    <row r="4610" spans="1:20" ht="14.4" x14ac:dyDescent="0.3">
      <c r="A4610"/>
      <c r="B4610" s="1"/>
      <c r="C4610"/>
      <c r="D4610"/>
      <c r="E4610"/>
      <c r="F4610"/>
      <c r="G4610" s="45"/>
      <c r="H4610" s="196"/>
      <c r="I4610" s="196"/>
      <c r="J4610" s="196"/>
      <c r="K4610" s="196"/>
      <c r="L4610"/>
      <c r="M4610" s="44"/>
      <c r="N4610" s="1"/>
      <c r="O4610"/>
      <c r="P4610"/>
      <c r="Q4610" s="44"/>
      <c r="R4610" s="1"/>
      <c r="S4610"/>
      <c r="T4610"/>
    </row>
    <row r="4611" spans="1:20" ht="14.4" x14ac:dyDescent="0.3">
      <c r="A4611"/>
      <c r="B4611" s="1"/>
      <c r="C4611"/>
      <c r="D4611"/>
      <c r="E4611"/>
      <c r="F4611"/>
      <c r="G4611" s="45"/>
      <c r="H4611" s="196"/>
      <c r="I4611" s="196"/>
      <c r="J4611" s="196"/>
      <c r="K4611" s="196"/>
      <c r="L4611"/>
      <c r="M4611" s="44"/>
      <c r="N4611" s="1"/>
      <c r="O4611"/>
      <c r="P4611"/>
      <c r="Q4611" s="44"/>
      <c r="R4611" s="1"/>
      <c r="S4611"/>
      <c r="T4611"/>
    </row>
    <row r="4612" spans="1:20" ht="14.4" x14ac:dyDescent="0.3">
      <c r="A4612"/>
      <c r="B4612" s="1"/>
      <c r="C4612"/>
      <c r="D4612"/>
      <c r="E4612"/>
      <c r="F4612"/>
      <c r="G4612" s="45"/>
      <c r="H4612" s="196"/>
      <c r="I4612" s="196"/>
      <c r="J4612" s="196"/>
      <c r="K4612" s="196"/>
      <c r="L4612"/>
      <c r="M4612" s="44"/>
      <c r="N4612" s="1"/>
      <c r="O4612"/>
      <c r="P4612"/>
      <c r="Q4612" s="44"/>
      <c r="R4612" s="1"/>
      <c r="S4612"/>
      <c r="T4612"/>
    </row>
    <row r="4613" spans="1:20" ht="14.4" x14ac:dyDescent="0.3">
      <c r="A4613"/>
      <c r="B4613" s="1"/>
      <c r="C4613"/>
      <c r="D4613"/>
      <c r="E4613"/>
      <c r="F4613"/>
      <c r="G4613" s="45"/>
      <c r="H4613" s="196"/>
      <c r="I4613" s="196"/>
      <c r="J4613" s="196"/>
      <c r="K4613" s="196"/>
      <c r="L4613"/>
      <c r="M4613" s="44"/>
      <c r="N4613" s="1"/>
      <c r="O4613"/>
      <c r="P4613"/>
      <c r="Q4613" s="44"/>
      <c r="R4613" s="1"/>
      <c r="S4613"/>
      <c r="T4613"/>
    </row>
    <row r="4614" spans="1:20" ht="14.4" x14ac:dyDescent="0.3">
      <c r="A4614"/>
      <c r="B4614" s="1"/>
      <c r="C4614"/>
      <c r="D4614"/>
      <c r="E4614"/>
      <c r="F4614"/>
      <c r="G4614" s="45"/>
      <c r="H4614" s="196"/>
      <c r="I4614" s="196"/>
      <c r="J4614" s="196"/>
      <c r="K4614" s="196"/>
      <c r="L4614"/>
      <c r="M4614" s="44"/>
      <c r="N4614" s="1"/>
      <c r="O4614"/>
      <c r="P4614"/>
      <c r="Q4614" s="44"/>
      <c r="R4614" s="1"/>
      <c r="S4614"/>
      <c r="T4614"/>
    </row>
    <row r="4615" spans="1:20" ht="14.4" x14ac:dyDescent="0.3">
      <c r="A4615"/>
      <c r="B4615" s="1"/>
      <c r="C4615"/>
      <c r="D4615"/>
      <c r="E4615"/>
      <c r="F4615"/>
      <c r="G4615" s="45"/>
      <c r="H4615" s="196"/>
      <c r="I4615" s="196"/>
      <c r="J4615" s="196"/>
      <c r="K4615" s="196"/>
      <c r="L4615"/>
      <c r="M4615" s="44"/>
      <c r="N4615" s="1"/>
      <c r="O4615"/>
      <c r="P4615"/>
      <c r="Q4615" s="44"/>
      <c r="R4615" s="1"/>
      <c r="S4615"/>
      <c r="T4615"/>
    </row>
    <row r="4616" spans="1:20" ht="14.4" x14ac:dyDescent="0.3">
      <c r="A4616"/>
      <c r="B4616" s="1"/>
      <c r="C4616"/>
      <c r="D4616"/>
      <c r="E4616"/>
      <c r="F4616"/>
      <c r="G4616" s="45"/>
      <c r="H4616" s="196"/>
      <c r="I4616" s="196"/>
      <c r="J4616" s="196"/>
      <c r="K4616" s="196"/>
      <c r="L4616"/>
      <c r="M4616" s="44"/>
      <c r="N4616" s="1"/>
      <c r="O4616"/>
      <c r="P4616"/>
      <c r="Q4616" s="44"/>
      <c r="R4616" s="1"/>
      <c r="S4616"/>
      <c r="T4616"/>
    </row>
    <row r="4617" spans="1:20" ht="14.4" x14ac:dyDescent="0.3">
      <c r="A4617"/>
      <c r="B4617" s="1"/>
      <c r="C4617"/>
      <c r="D4617"/>
      <c r="E4617"/>
      <c r="F4617"/>
      <c r="G4617" s="45"/>
      <c r="H4617" s="196"/>
      <c r="I4617" s="196"/>
      <c r="J4617" s="196"/>
      <c r="K4617" s="196"/>
      <c r="L4617"/>
      <c r="M4617" s="44"/>
      <c r="N4617" s="1"/>
      <c r="O4617"/>
      <c r="P4617"/>
      <c r="Q4617" s="44"/>
      <c r="R4617" s="1"/>
      <c r="S4617"/>
      <c r="T4617"/>
    </row>
    <row r="4618" spans="1:20" ht="14.4" x14ac:dyDescent="0.3">
      <c r="A4618"/>
      <c r="B4618" s="1"/>
      <c r="C4618"/>
      <c r="D4618"/>
      <c r="E4618"/>
      <c r="F4618"/>
      <c r="G4618" s="45"/>
      <c r="H4618" s="196"/>
      <c r="I4618" s="196"/>
      <c r="J4618" s="196"/>
      <c r="K4618" s="196"/>
      <c r="L4618"/>
      <c r="M4618" s="44"/>
      <c r="N4618" s="1"/>
      <c r="O4618"/>
      <c r="P4618"/>
      <c r="Q4618" s="44"/>
      <c r="R4618" s="1"/>
      <c r="S4618"/>
      <c r="T4618"/>
    </row>
    <row r="4619" spans="1:20" ht="14.4" x14ac:dyDescent="0.3">
      <c r="A4619"/>
      <c r="B4619" s="1"/>
      <c r="C4619"/>
      <c r="D4619"/>
      <c r="E4619"/>
      <c r="F4619"/>
      <c r="G4619" s="45"/>
      <c r="H4619" s="196"/>
      <c r="I4619" s="196"/>
      <c r="J4619" s="196"/>
      <c r="K4619" s="196"/>
      <c r="L4619"/>
      <c r="M4619" s="44"/>
      <c r="N4619" s="1"/>
      <c r="O4619"/>
      <c r="P4619"/>
      <c r="Q4619" s="44"/>
      <c r="R4619" s="1"/>
      <c r="S4619"/>
      <c r="T4619"/>
    </row>
    <row r="4620" spans="1:20" ht="14.4" x14ac:dyDescent="0.3">
      <c r="A4620"/>
      <c r="B4620" s="1"/>
      <c r="C4620"/>
      <c r="D4620"/>
      <c r="E4620"/>
      <c r="F4620"/>
      <c r="G4620" s="45"/>
      <c r="H4620" s="196"/>
      <c r="I4620" s="196"/>
      <c r="J4620" s="196"/>
      <c r="K4620" s="196"/>
      <c r="L4620"/>
      <c r="M4620" s="44"/>
      <c r="N4620" s="1"/>
      <c r="O4620"/>
      <c r="P4620"/>
      <c r="Q4620" s="44"/>
      <c r="R4620" s="1"/>
      <c r="S4620"/>
      <c r="T4620"/>
    </row>
    <row r="4621" spans="1:20" ht="14.4" x14ac:dyDescent="0.3">
      <c r="A4621"/>
      <c r="B4621" s="1"/>
      <c r="C4621"/>
      <c r="D4621"/>
      <c r="E4621"/>
      <c r="F4621"/>
      <c r="G4621" s="45"/>
      <c r="H4621" s="196"/>
      <c r="I4621" s="196"/>
      <c r="J4621" s="196"/>
      <c r="K4621" s="196"/>
      <c r="L4621"/>
      <c r="M4621" s="44"/>
      <c r="N4621" s="1"/>
      <c r="O4621"/>
      <c r="P4621"/>
      <c r="Q4621" s="44"/>
      <c r="R4621" s="1"/>
      <c r="S4621"/>
      <c r="T4621"/>
    </row>
    <row r="4622" spans="1:20" ht="14.4" x14ac:dyDescent="0.3">
      <c r="A4622"/>
      <c r="B4622" s="1"/>
      <c r="C4622"/>
      <c r="D4622"/>
      <c r="E4622"/>
      <c r="F4622"/>
      <c r="G4622" s="45"/>
      <c r="H4622" s="196"/>
      <c r="I4622" s="196"/>
      <c r="J4622" s="196"/>
      <c r="K4622" s="196"/>
      <c r="L4622"/>
      <c r="M4622" s="44"/>
      <c r="N4622" s="1"/>
      <c r="O4622"/>
      <c r="P4622"/>
      <c r="Q4622" s="44"/>
      <c r="R4622" s="1"/>
      <c r="S4622"/>
      <c r="T4622"/>
    </row>
    <row r="4623" spans="1:20" ht="14.4" x14ac:dyDescent="0.3">
      <c r="A4623"/>
      <c r="B4623" s="1"/>
      <c r="C4623"/>
      <c r="D4623"/>
      <c r="E4623"/>
      <c r="F4623"/>
      <c r="G4623" s="45"/>
      <c r="H4623" s="196"/>
      <c r="I4623" s="196"/>
      <c r="J4623" s="196"/>
      <c r="K4623" s="196"/>
      <c r="L4623"/>
      <c r="M4623" s="44"/>
      <c r="N4623" s="1"/>
      <c r="O4623"/>
      <c r="P4623"/>
      <c r="Q4623" s="44"/>
      <c r="R4623" s="1"/>
      <c r="S4623"/>
      <c r="T4623"/>
    </row>
    <row r="4624" spans="1:20" ht="14.4" x14ac:dyDescent="0.3">
      <c r="A4624"/>
      <c r="B4624" s="1"/>
      <c r="C4624"/>
      <c r="D4624"/>
      <c r="E4624"/>
      <c r="F4624"/>
      <c r="G4624" s="45"/>
      <c r="H4624" s="196"/>
      <c r="I4624" s="196"/>
      <c r="J4624" s="196"/>
      <c r="K4624" s="196"/>
      <c r="L4624"/>
      <c r="M4624" s="44"/>
      <c r="N4624" s="1"/>
      <c r="O4624"/>
      <c r="P4624"/>
      <c r="Q4624" s="44"/>
      <c r="R4624" s="1"/>
      <c r="S4624"/>
      <c r="T4624"/>
    </row>
    <row r="4625" spans="1:20" ht="14.4" x14ac:dyDescent="0.3">
      <c r="A4625"/>
      <c r="B4625" s="1"/>
      <c r="C4625"/>
      <c r="D4625"/>
      <c r="E4625"/>
      <c r="F4625"/>
      <c r="G4625" s="45"/>
      <c r="H4625" s="196"/>
      <c r="I4625" s="196"/>
      <c r="J4625" s="196"/>
      <c r="K4625" s="196"/>
      <c r="L4625"/>
      <c r="M4625" s="44"/>
      <c r="N4625" s="1"/>
      <c r="O4625"/>
      <c r="P4625"/>
      <c r="Q4625" s="44"/>
      <c r="R4625" s="1"/>
      <c r="S4625"/>
      <c r="T4625"/>
    </row>
    <row r="4626" spans="1:20" ht="14.4" x14ac:dyDescent="0.3">
      <c r="A4626"/>
      <c r="B4626" s="1"/>
      <c r="C4626"/>
      <c r="D4626"/>
      <c r="E4626"/>
      <c r="F4626"/>
      <c r="G4626" s="45"/>
      <c r="H4626" s="196"/>
      <c r="I4626" s="196"/>
      <c r="J4626" s="196"/>
      <c r="K4626" s="196"/>
      <c r="L4626"/>
      <c r="M4626" s="44"/>
      <c r="N4626" s="1"/>
      <c r="O4626"/>
      <c r="P4626"/>
      <c r="Q4626" s="44"/>
      <c r="R4626" s="1"/>
      <c r="S4626"/>
      <c r="T4626"/>
    </row>
    <row r="4627" spans="1:20" ht="14.4" x14ac:dyDescent="0.3">
      <c r="A4627"/>
      <c r="B4627" s="1"/>
      <c r="C4627"/>
      <c r="D4627"/>
      <c r="E4627"/>
      <c r="F4627"/>
      <c r="G4627" s="45"/>
      <c r="H4627" s="196"/>
      <c r="I4627" s="196"/>
      <c r="J4627" s="196"/>
      <c r="K4627" s="196"/>
      <c r="L4627"/>
      <c r="M4627" s="44"/>
      <c r="N4627" s="1"/>
      <c r="O4627"/>
      <c r="P4627"/>
      <c r="Q4627" s="44"/>
      <c r="R4627" s="1"/>
      <c r="S4627"/>
      <c r="T4627"/>
    </row>
    <row r="4628" spans="1:20" ht="14.4" x14ac:dyDescent="0.3">
      <c r="A4628"/>
      <c r="B4628" s="1"/>
      <c r="C4628"/>
      <c r="D4628"/>
      <c r="E4628"/>
      <c r="F4628"/>
      <c r="G4628" s="45"/>
      <c r="H4628" s="196"/>
      <c r="I4628" s="196"/>
      <c r="J4628" s="196"/>
      <c r="K4628" s="196"/>
      <c r="L4628"/>
      <c r="M4628" s="44"/>
      <c r="N4628" s="1"/>
      <c r="O4628"/>
      <c r="P4628"/>
      <c r="Q4628" s="44"/>
      <c r="R4628" s="1"/>
      <c r="S4628"/>
      <c r="T4628"/>
    </row>
    <row r="4629" spans="1:20" ht="14.4" x14ac:dyDescent="0.3">
      <c r="A4629"/>
      <c r="B4629" s="1"/>
      <c r="C4629"/>
      <c r="D4629"/>
      <c r="E4629"/>
      <c r="F4629"/>
      <c r="G4629" s="45"/>
      <c r="H4629" s="196"/>
      <c r="I4629" s="196"/>
      <c r="J4629" s="196"/>
      <c r="K4629" s="196"/>
      <c r="L4629"/>
      <c r="M4629" s="44"/>
      <c r="N4629" s="1"/>
      <c r="O4629"/>
      <c r="P4629"/>
      <c r="Q4629" s="44"/>
      <c r="R4629" s="1"/>
      <c r="S4629"/>
      <c r="T4629"/>
    </row>
    <row r="4630" spans="1:20" ht="14.4" x14ac:dyDescent="0.3">
      <c r="A4630"/>
      <c r="B4630" s="1"/>
      <c r="C4630"/>
      <c r="D4630"/>
      <c r="E4630"/>
      <c r="F4630"/>
      <c r="G4630" s="45"/>
      <c r="H4630" s="196"/>
      <c r="I4630" s="196"/>
      <c r="J4630" s="196"/>
      <c r="K4630" s="196"/>
      <c r="L4630"/>
      <c r="M4630" s="44"/>
      <c r="N4630" s="1"/>
      <c r="O4630"/>
      <c r="P4630"/>
      <c r="Q4630" s="44"/>
      <c r="R4630" s="1"/>
      <c r="S4630"/>
      <c r="T4630"/>
    </row>
    <row r="4631" spans="1:20" ht="14.4" x14ac:dyDescent="0.3">
      <c r="A4631"/>
      <c r="B4631" s="1"/>
      <c r="C4631"/>
      <c r="D4631"/>
      <c r="E4631"/>
      <c r="F4631"/>
      <c r="G4631" s="45"/>
      <c r="H4631" s="196"/>
      <c r="I4631" s="196"/>
      <c r="J4631" s="196"/>
      <c r="K4631" s="196"/>
      <c r="L4631"/>
      <c r="M4631" s="44"/>
      <c r="N4631" s="1"/>
      <c r="O4631"/>
      <c r="P4631"/>
      <c r="Q4631" s="44"/>
      <c r="R4631" s="1"/>
      <c r="S4631"/>
      <c r="T4631"/>
    </row>
    <row r="4632" spans="1:20" ht="14.4" x14ac:dyDescent="0.3">
      <c r="A4632"/>
      <c r="B4632" s="1"/>
      <c r="C4632"/>
      <c r="D4632"/>
      <c r="E4632"/>
      <c r="F4632"/>
      <c r="G4632" s="45"/>
      <c r="H4632" s="196"/>
      <c r="I4632" s="196"/>
      <c r="J4632" s="196"/>
      <c r="K4632" s="196"/>
      <c r="L4632"/>
      <c r="M4632" s="44"/>
      <c r="N4632" s="1"/>
      <c r="O4632"/>
      <c r="P4632"/>
      <c r="Q4632" s="44"/>
      <c r="R4632" s="1"/>
      <c r="S4632"/>
      <c r="T4632"/>
    </row>
    <row r="4633" spans="1:20" ht="14.4" x14ac:dyDescent="0.3">
      <c r="A4633"/>
      <c r="B4633" s="1"/>
      <c r="C4633"/>
      <c r="D4633"/>
      <c r="E4633"/>
      <c r="F4633"/>
      <c r="G4633" s="45"/>
      <c r="H4633" s="196"/>
      <c r="I4633" s="196"/>
      <c r="J4633" s="196"/>
      <c r="K4633" s="196"/>
      <c r="L4633"/>
      <c r="M4633" s="44"/>
      <c r="N4633" s="1"/>
      <c r="O4633"/>
      <c r="P4633"/>
      <c r="Q4633" s="44"/>
      <c r="R4633" s="1"/>
      <c r="S4633"/>
      <c r="T4633"/>
    </row>
    <row r="4634" spans="1:20" ht="14.4" x14ac:dyDescent="0.3">
      <c r="A4634"/>
      <c r="B4634" s="1"/>
      <c r="C4634"/>
      <c r="D4634"/>
      <c r="E4634"/>
      <c r="F4634"/>
      <c r="G4634" s="45"/>
      <c r="H4634" s="196"/>
      <c r="I4634" s="196"/>
      <c r="J4634" s="196"/>
      <c r="K4634" s="196"/>
      <c r="L4634"/>
      <c r="M4634" s="44"/>
      <c r="N4634" s="1"/>
      <c r="O4634"/>
      <c r="P4634"/>
      <c r="Q4634" s="44"/>
      <c r="R4634" s="1"/>
      <c r="S4634"/>
      <c r="T4634"/>
    </row>
    <row r="4635" spans="1:20" ht="14.4" x14ac:dyDescent="0.3">
      <c r="A4635"/>
      <c r="B4635" s="1"/>
      <c r="C4635"/>
      <c r="D4635"/>
      <c r="E4635"/>
      <c r="F4635"/>
      <c r="G4635" s="45"/>
      <c r="H4635" s="196"/>
      <c r="I4635" s="196"/>
      <c r="J4635" s="196"/>
      <c r="K4635" s="196"/>
      <c r="L4635"/>
      <c r="M4635" s="44"/>
      <c r="N4635" s="1"/>
      <c r="O4635"/>
      <c r="P4635"/>
      <c r="Q4635" s="44"/>
      <c r="R4635" s="1"/>
      <c r="S4635"/>
      <c r="T4635"/>
    </row>
    <row r="4636" spans="1:20" ht="14.4" x14ac:dyDescent="0.3">
      <c r="A4636"/>
      <c r="B4636" s="1"/>
      <c r="C4636"/>
      <c r="D4636"/>
      <c r="E4636"/>
      <c r="F4636"/>
      <c r="G4636" s="45"/>
      <c r="H4636" s="196"/>
      <c r="I4636" s="196"/>
      <c r="J4636" s="196"/>
      <c r="K4636" s="196"/>
      <c r="L4636"/>
      <c r="M4636" s="44"/>
      <c r="N4636" s="1"/>
      <c r="O4636"/>
      <c r="P4636"/>
      <c r="Q4636" s="44"/>
      <c r="R4636" s="1"/>
      <c r="S4636"/>
      <c r="T4636"/>
    </row>
    <row r="4637" spans="1:20" ht="14.4" x14ac:dyDescent="0.3">
      <c r="A4637"/>
      <c r="B4637" s="1"/>
      <c r="C4637"/>
      <c r="D4637"/>
      <c r="E4637"/>
      <c r="F4637"/>
      <c r="G4637" s="45"/>
      <c r="H4637" s="196"/>
      <c r="I4637" s="196"/>
      <c r="J4637" s="196"/>
      <c r="K4637" s="196"/>
      <c r="L4637"/>
      <c r="M4637" s="44"/>
      <c r="N4637" s="1"/>
      <c r="O4637"/>
      <c r="P4637"/>
      <c r="Q4637" s="44"/>
      <c r="R4637" s="1"/>
      <c r="S4637"/>
      <c r="T4637"/>
    </row>
    <row r="4638" spans="1:20" ht="14.4" x14ac:dyDescent="0.3">
      <c r="A4638"/>
      <c r="B4638" s="1"/>
      <c r="C4638"/>
      <c r="D4638"/>
      <c r="E4638"/>
      <c r="F4638"/>
      <c r="G4638" s="45"/>
      <c r="H4638" s="196"/>
      <c r="I4638" s="196"/>
      <c r="J4638" s="196"/>
      <c r="K4638" s="196"/>
      <c r="L4638"/>
      <c r="M4638" s="44"/>
      <c r="N4638" s="1"/>
      <c r="O4638"/>
      <c r="P4638"/>
      <c r="Q4638" s="44"/>
      <c r="R4638" s="1"/>
      <c r="S4638"/>
      <c r="T4638"/>
    </row>
    <row r="4639" spans="1:20" ht="14.4" x14ac:dyDescent="0.3">
      <c r="A4639"/>
      <c r="B4639" s="1"/>
      <c r="C4639"/>
      <c r="D4639"/>
      <c r="E4639"/>
      <c r="F4639"/>
      <c r="G4639" s="45"/>
      <c r="H4639" s="196"/>
      <c r="I4639" s="196"/>
      <c r="J4639" s="196"/>
      <c r="K4639" s="196"/>
      <c r="L4639"/>
      <c r="M4639" s="44"/>
      <c r="N4639" s="1"/>
      <c r="O4639"/>
      <c r="P4639"/>
      <c r="Q4639" s="44"/>
      <c r="R4639" s="1"/>
      <c r="S4639"/>
      <c r="T4639"/>
    </row>
    <row r="4640" spans="1:20" ht="14.4" x14ac:dyDescent="0.3">
      <c r="A4640"/>
      <c r="B4640" s="1"/>
      <c r="C4640"/>
      <c r="D4640"/>
      <c r="E4640"/>
      <c r="F4640"/>
      <c r="G4640" s="45"/>
      <c r="H4640" s="196"/>
      <c r="I4640" s="196"/>
      <c r="J4640" s="196"/>
      <c r="K4640" s="196"/>
      <c r="L4640"/>
      <c r="M4640" s="44"/>
      <c r="N4640" s="1"/>
      <c r="O4640"/>
      <c r="P4640"/>
      <c r="Q4640" s="44"/>
      <c r="R4640" s="1"/>
      <c r="S4640"/>
      <c r="T4640"/>
    </row>
    <row r="4641" spans="1:20" ht="14.4" x14ac:dyDescent="0.3">
      <c r="A4641"/>
      <c r="B4641" s="1"/>
      <c r="C4641"/>
      <c r="D4641"/>
      <c r="E4641"/>
      <c r="F4641"/>
      <c r="G4641" s="45"/>
      <c r="H4641" s="196"/>
      <c r="I4641" s="196"/>
      <c r="J4641" s="196"/>
      <c r="K4641" s="196"/>
      <c r="L4641"/>
      <c r="M4641" s="44"/>
      <c r="N4641" s="1"/>
      <c r="O4641"/>
      <c r="P4641"/>
      <c r="Q4641" s="44"/>
      <c r="R4641" s="1"/>
      <c r="S4641"/>
      <c r="T4641"/>
    </row>
    <row r="4642" spans="1:20" ht="14.4" x14ac:dyDescent="0.3">
      <c r="A4642"/>
      <c r="B4642" s="1"/>
      <c r="C4642"/>
      <c r="D4642"/>
      <c r="E4642"/>
      <c r="F4642"/>
      <c r="G4642" s="45"/>
      <c r="H4642" s="196"/>
      <c r="I4642" s="196"/>
      <c r="J4642" s="196"/>
      <c r="K4642" s="196"/>
      <c r="L4642"/>
      <c r="M4642" s="44"/>
      <c r="N4642" s="1"/>
      <c r="O4642"/>
      <c r="P4642"/>
      <c r="Q4642" s="44"/>
      <c r="R4642" s="1"/>
      <c r="S4642"/>
      <c r="T4642"/>
    </row>
    <row r="4643" spans="1:20" ht="14.4" x14ac:dyDescent="0.3">
      <c r="A4643"/>
      <c r="B4643" s="1"/>
      <c r="C4643"/>
      <c r="D4643"/>
      <c r="E4643"/>
      <c r="F4643"/>
      <c r="G4643" s="45"/>
      <c r="H4643" s="196"/>
      <c r="I4643" s="196"/>
      <c r="J4643" s="196"/>
      <c r="K4643" s="196"/>
      <c r="L4643"/>
      <c r="M4643" s="44"/>
      <c r="N4643" s="1"/>
      <c r="O4643"/>
      <c r="P4643"/>
      <c r="Q4643" s="44"/>
      <c r="R4643" s="1"/>
      <c r="S4643"/>
      <c r="T4643"/>
    </row>
    <row r="4644" spans="1:20" ht="14.4" x14ac:dyDescent="0.3">
      <c r="A4644"/>
      <c r="B4644" s="1"/>
      <c r="C4644"/>
      <c r="D4644"/>
      <c r="E4644"/>
      <c r="F4644"/>
      <c r="G4644" s="45"/>
      <c r="H4644" s="196"/>
      <c r="I4644" s="196"/>
      <c r="J4644" s="196"/>
      <c r="K4644" s="196"/>
      <c r="L4644"/>
      <c r="M4644" s="44"/>
      <c r="N4644" s="1"/>
      <c r="O4644"/>
      <c r="P4644"/>
      <c r="Q4644" s="44"/>
      <c r="R4644" s="1"/>
      <c r="S4644"/>
      <c r="T4644"/>
    </row>
    <row r="4645" spans="1:20" ht="14.4" x14ac:dyDescent="0.3">
      <c r="A4645"/>
      <c r="B4645" s="1"/>
      <c r="C4645"/>
      <c r="D4645"/>
      <c r="E4645"/>
      <c r="F4645"/>
      <c r="G4645" s="45"/>
      <c r="H4645" s="196"/>
      <c r="I4645" s="196"/>
      <c r="J4645" s="196"/>
      <c r="K4645" s="196"/>
      <c r="L4645"/>
      <c r="M4645" s="44"/>
      <c r="N4645" s="1"/>
      <c r="O4645"/>
      <c r="P4645"/>
      <c r="Q4645" s="44"/>
      <c r="R4645" s="1"/>
      <c r="S4645"/>
      <c r="T4645"/>
    </row>
    <row r="4646" spans="1:20" ht="14.4" x14ac:dyDescent="0.3">
      <c r="A4646"/>
      <c r="B4646" s="1"/>
      <c r="C4646"/>
      <c r="D4646"/>
      <c r="E4646"/>
      <c r="F4646"/>
      <c r="G4646" s="45"/>
      <c r="H4646" s="196"/>
      <c r="I4646" s="196"/>
      <c r="J4646" s="196"/>
      <c r="K4646" s="196"/>
      <c r="L4646"/>
      <c r="M4646" s="44"/>
      <c r="N4646" s="1"/>
      <c r="O4646"/>
      <c r="P4646"/>
      <c r="Q4646" s="44"/>
      <c r="R4646" s="1"/>
      <c r="S4646"/>
      <c r="T4646"/>
    </row>
    <row r="4647" spans="1:20" ht="14.4" x14ac:dyDescent="0.3">
      <c r="A4647"/>
      <c r="B4647" s="1"/>
      <c r="C4647"/>
      <c r="D4647"/>
      <c r="E4647"/>
      <c r="F4647"/>
      <c r="G4647" s="45"/>
      <c r="H4647" s="196"/>
      <c r="I4647" s="196"/>
      <c r="J4647" s="196"/>
      <c r="K4647" s="196"/>
      <c r="L4647"/>
      <c r="M4647" s="44"/>
      <c r="N4647" s="1"/>
      <c r="O4647"/>
      <c r="P4647"/>
      <c r="Q4647" s="44"/>
      <c r="R4647" s="1"/>
      <c r="S4647"/>
      <c r="T4647"/>
    </row>
    <row r="4648" spans="1:20" ht="14.4" x14ac:dyDescent="0.3">
      <c r="A4648"/>
      <c r="B4648" s="1"/>
      <c r="C4648"/>
      <c r="D4648"/>
      <c r="E4648"/>
      <c r="F4648"/>
      <c r="G4648" s="45"/>
      <c r="H4648" s="196"/>
      <c r="I4648" s="196"/>
      <c r="J4648" s="196"/>
      <c r="K4648" s="196"/>
      <c r="L4648"/>
      <c r="M4648" s="44"/>
      <c r="N4648" s="1"/>
      <c r="O4648"/>
      <c r="P4648"/>
      <c r="Q4648" s="44"/>
      <c r="R4648" s="1"/>
      <c r="S4648"/>
      <c r="T4648"/>
    </row>
    <row r="4649" spans="1:20" ht="14.4" x14ac:dyDescent="0.3">
      <c r="A4649"/>
      <c r="B4649" s="1"/>
      <c r="C4649"/>
      <c r="D4649"/>
      <c r="E4649"/>
      <c r="F4649"/>
      <c r="G4649" s="45"/>
      <c r="H4649" s="196"/>
      <c r="I4649" s="196"/>
      <c r="J4649" s="196"/>
      <c r="K4649" s="196"/>
      <c r="L4649"/>
      <c r="M4649" s="44"/>
      <c r="N4649" s="1"/>
      <c r="O4649"/>
      <c r="P4649"/>
      <c r="Q4649" s="44"/>
      <c r="R4649" s="1"/>
      <c r="S4649"/>
      <c r="T4649"/>
    </row>
    <row r="4650" spans="1:20" ht="14.4" x14ac:dyDescent="0.3">
      <c r="A4650"/>
      <c r="B4650" s="1"/>
      <c r="C4650"/>
      <c r="D4650"/>
      <c r="E4650"/>
      <c r="F4650"/>
      <c r="G4650" s="45"/>
      <c r="H4650" s="196"/>
      <c r="I4650" s="196"/>
      <c r="J4650" s="196"/>
      <c r="K4650" s="196"/>
      <c r="L4650"/>
      <c r="M4650" s="44"/>
      <c r="N4650" s="1"/>
      <c r="O4650"/>
      <c r="P4650"/>
      <c r="Q4650" s="44"/>
      <c r="R4650" s="1"/>
      <c r="S4650"/>
      <c r="T4650"/>
    </row>
    <row r="4651" spans="1:20" ht="14.4" x14ac:dyDescent="0.3">
      <c r="A4651"/>
      <c r="B4651" s="1"/>
      <c r="C4651"/>
      <c r="D4651"/>
      <c r="E4651"/>
      <c r="F4651"/>
      <c r="G4651" s="45"/>
      <c r="H4651" s="196"/>
      <c r="I4651" s="196"/>
      <c r="J4651" s="196"/>
      <c r="K4651" s="196"/>
      <c r="L4651"/>
      <c r="M4651" s="44"/>
      <c r="N4651" s="1"/>
      <c r="O4651"/>
      <c r="P4651"/>
      <c r="Q4651" s="44"/>
      <c r="R4651" s="1"/>
      <c r="S4651"/>
      <c r="T4651"/>
    </row>
    <row r="4652" spans="1:20" ht="14.4" x14ac:dyDescent="0.3">
      <c r="A4652"/>
      <c r="B4652" s="1"/>
      <c r="C4652"/>
      <c r="D4652"/>
      <c r="E4652"/>
      <c r="F4652"/>
      <c r="G4652" s="45"/>
      <c r="H4652" s="196"/>
      <c r="I4652" s="196"/>
      <c r="J4652" s="196"/>
      <c r="K4652" s="196"/>
      <c r="L4652"/>
      <c r="M4652" s="44"/>
      <c r="N4652" s="1"/>
      <c r="O4652"/>
      <c r="P4652"/>
      <c r="Q4652" s="44"/>
      <c r="R4652" s="1"/>
      <c r="S4652"/>
      <c r="T4652"/>
    </row>
    <row r="4653" spans="1:20" ht="14.4" x14ac:dyDescent="0.3">
      <c r="A4653"/>
      <c r="B4653" s="1"/>
      <c r="C4653"/>
      <c r="D4653"/>
      <c r="E4653"/>
      <c r="F4653"/>
      <c r="G4653" s="45"/>
      <c r="H4653" s="196"/>
      <c r="I4653" s="196"/>
      <c r="J4653" s="196"/>
      <c r="K4653" s="196"/>
      <c r="L4653"/>
      <c r="M4653" s="44"/>
      <c r="N4653" s="1"/>
      <c r="O4653"/>
      <c r="P4653"/>
      <c r="Q4653" s="44"/>
      <c r="R4653" s="1"/>
      <c r="S4653"/>
      <c r="T4653"/>
    </row>
    <row r="4654" spans="1:20" ht="14.4" x14ac:dyDescent="0.3">
      <c r="A4654"/>
      <c r="B4654" s="1"/>
      <c r="C4654"/>
      <c r="D4654"/>
      <c r="E4654"/>
      <c r="F4654"/>
      <c r="G4654" s="45"/>
      <c r="H4654" s="196"/>
      <c r="I4654" s="196"/>
      <c r="J4654" s="196"/>
      <c r="K4654" s="196"/>
      <c r="L4654"/>
      <c r="M4654" s="44"/>
      <c r="N4654" s="1"/>
      <c r="O4654"/>
      <c r="P4654"/>
      <c r="Q4654" s="44"/>
      <c r="R4654" s="1"/>
      <c r="S4654"/>
      <c r="T4654"/>
    </row>
    <row r="4655" spans="1:20" ht="14.4" x14ac:dyDescent="0.3">
      <c r="A4655"/>
      <c r="B4655" s="1"/>
      <c r="C4655"/>
      <c r="D4655"/>
      <c r="E4655"/>
      <c r="F4655"/>
      <c r="G4655" s="45"/>
      <c r="H4655" s="196"/>
      <c r="I4655" s="196"/>
      <c r="J4655" s="196"/>
      <c r="K4655" s="196"/>
      <c r="L4655"/>
      <c r="M4655" s="44"/>
      <c r="N4655" s="1"/>
      <c r="O4655"/>
      <c r="P4655"/>
      <c r="Q4655" s="44"/>
      <c r="R4655" s="1"/>
      <c r="S4655"/>
      <c r="T4655"/>
    </row>
    <row r="4656" spans="1:20" ht="14.4" x14ac:dyDescent="0.3">
      <c r="A4656"/>
      <c r="B4656" s="1"/>
      <c r="C4656"/>
      <c r="D4656"/>
      <c r="E4656"/>
      <c r="F4656"/>
      <c r="G4656" s="45"/>
      <c r="H4656" s="196"/>
      <c r="I4656" s="196"/>
      <c r="J4656" s="196"/>
      <c r="K4656" s="196"/>
      <c r="L4656"/>
      <c r="M4656" s="44"/>
      <c r="N4656" s="1"/>
      <c r="O4656"/>
      <c r="P4656"/>
      <c r="Q4656" s="44"/>
      <c r="R4656" s="1"/>
      <c r="S4656"/>
      <c r="T4656"/>
    </row>
    <row r="4657" spans="1:20" ht="14.4" x14ac:dyDescent="0.3">
      <c r="A4657"/>
      <c r="B4657" s="1"/>
      <c r="C4657"/>
      <c r="D4657"/>
      <c r="E4657"/>
      <c r="F4657"/>
      <c r="G4657" s="45"/>
      <c r="H4657" s="196"/>
      <c r="I4657" s="196"/>
      <c r="J4657" s="196"/>
      <c r="K4657" s="196"/>
      <c r="L4657"/>
      <c r="M4657" s="44"/>
      <c r="N4657" s="1"/>
      <c r="O4657"/>
      <c r="P4657"/>
      <c r="Q4657" s="44"/>
      <c r="R4657" s="1"/>
      <c r="S4657"/>
      <c r="T4657"/>
    </row>
    <row r="4658" spans="1:20" ht="14.4" x14ac:dyDescent="0.3">
      <c r="A4658"/>
      <c r="B4658" s="1"/>
      <c r="C4658"/>
      <c r="D4658"/>
      <c r="E4658"/>
      <c r="F4658"/>
      <c r="G4658" s="45"/>
      <c r="H4658" s="196"/>
      <c r="I4658" s="196"/>
      <c r="J4658" s="196"/>
      <c r="K4658" s="196"/>
      <c r="L4658"/>
      <c r="M4658" s="44"/>
      <c r="N4658" s="1"/>
      <c r="O4658"/>
      <c r="P4658"/>
      <c r="Q4658" s="44"/>
      <c r="R4658" s="1"/>
      <c r="S4658"/>
      <c r="T4658"/>
    </row>
    <row r="4659" spans="1:20" ht="14.4" x14ac:dyDescent="0.3">
      <c r="A4659"/>
      <c r="B4659" s="1"/>
      <c r="C4659"/>
      <c r="D4659"/>
      <c r="E4659"/>
      <c r="F4659"/>
      <c r="G4659" s="45"/>
      <c r="H4659" s="196"/>
      <c r="I4659" s="196"/>
      <c r="J4659" s="196"/>
      <c r="K4659" s="196"/>
      <c r="L4659"/>
      <c r="M4659" s="44"/>
      <c r="N4659" s="1"/>
      <c r="O4659"/>
      <c r="P4659"/>
      <c r="Q4659" s="44"/>
      <c r="R4659" s="1"/>
      <c r="S4659"/>
      <c r="T4659"/>
    </row>
    <row r="4660" spans="1:20" ht="14.4" x14ac:dyDescent="0.3">
      <c r="A4660"/>
      <c r="B4660" s="1"/>
      <c r="C4660"/>
      <c r="D4660"/>
      <c r="E4660"/>
      <c r="F4660"/>
      <c r="G4660" s="45"/>
      <c r="H4660" s="196"/>
      <c r="I4660" s="196"/>
      <c r="J4660" s="196"/>
      <c r="K4660" s="196"/>
      <c r="L4660"/>
      <c r="M4660" s="44"/>
      <c r="N4660" s="1"/>
      <c r="O4660"/>
      <c r="P4660"/>
      <c r="Q4660" s="44"/>
      <c r="R4660" s="1"/>
      <c r="S4660"/>
      <c r="T4660"/>
    </row>
    <row r="4661" spans="1:20" ht="14.4" x14ac:dyDescent="0.3">
      <c r="A4661"/>
      <c r="B4661" s="1"/>
      <c r="C4661"/>
      <c r="D4661"/>
      <c r="E4661"/>
      <c r="F4661"/>
      <c r="G4661" s="45"/>
      <c r="H4661" s="196"/>
      <c r="I4661" s="196"/>
      <c r="J4661" s="196"/>
      <c r="K4661" s="196"/>
      <c r="L4661"/>
      <c r="M4661" s="44"/>
      <c r="N4661" s="1"/>
      <c r="O4661"/>
      <c r="P4661"/>
      <c r="Q4661" s="44"/>
      <c r="R4661" s="1"/>
      <c r="S4661"/>
      <c r="T4661"/>
    </row>
    <row r="4662" spans="1:20" ht="14.4" x14ac:dyDescent="0.3">
      <c r="A4662"/>
      <c r="B4662" s="1"/>
      <c r="C4662"/>
      <c r="D4662"/>
      <c r="E4662"/>
      <c r="F4662"/>
      <c r="G4662" s="45"/>
      <c r="H4662" s="196"/>
      <c r="I4662" s="196"/>
      <c r="J4662" s="196"/>
      <c r="K4662" s="196"/>
      <c r="L4662"/>
      <c r="M4662" s="44"/>
      <c r="N4662" s="1"/>
      <c r="O4662"/>
      <c r="P4662"/>
      <c r="Q4662" s="44"/>
      <c r="R4662" s="1"/>
      <c r="S4662"/>
      <c r="T4662"/>
    </row>
    <row r="4663" spans="1:20" ht="14.4" x14ac:dyDescent="0.3">
      <c r="A4663"/>
      <c r="B4663" s="1"/>
      <c r="C4663"/>
      <c r="D4663"/>
      <c r="E4663"/>
      <c r="F4663"/>
      <c r="G4663" s="45"/>
      <c r="H4663" s="196"/>
      <c r="I4663" s="196"/>
      <c r="J4663" s="196"/>
      <c r="K4663" s="196"/>
      <c r="L4663"/>
      <c r="M4663" s="44"/>
      <c r="N4663" s="1"/>
      <c r="O4663"/>
      <c r="P4663"/>
      <c r="Q4663" s="44"/>
      <c r="R4663" s="1"/>
      <c r="S4663"/>
      <c r="T4663"/>
    </row>
    <row r="4664" spans="1:20" ht="14.4" x14ac:dyDescent="0.3">
      <c r="A4664"/>
      <c r="B4664" s="1"/>
      <c r="C4664"/>
      <c r="D4664"/>
      <c r="E4664"/>
      <c r="F4664"/>
      <c r="G4664" s="45"/>
      <c r="H4664" s="196"/>
      <c r="I4664" s="196"/>
      <c r="J4664" s="196"/>
      <c r="K4664" s="196"/>
      <c r="L4664"/>
      <c r="M4664" s="44"/>
      <c r="N4664" s="1"/>
      <c r="O4664"/>
      <c r="P4664"/>
      <c r="Q4664" s="44"/>
      <c r="R4664" s="1"/>
      <c r="S4664"/>
      <c r="T4664"/>
    </row>
    <row r="4665" spans="1:20" ht="14.4" x14ac:dyDescent="0.3">
      <c r="A4665"/>
      <c r="B4665" s="1"/>
      <c r="C4665"/>
      <c r="D4665"/>
      <c r="E4665"/>
      <c r="F4665"/>
      <c r="G4665" s="45"/>
      <c r="H4665" s="196"/>
      <c r="I4665" s="196"/>
      <c r="J4665" s="196"/>
      <c r="K4665" s="196"/>
      <c r="L4665"/>
      <c r="M4665" s="44"/>
      <c r="N4665" s="1"/>
      <c r="O4665"/>
      <c r="P4665"/>
      <c r="Q4665" s="44"/>
      <c r="R4665" s="1"/>
      <c r="S4665"/>
      <c r="T4665"/>
    </row>
    <row r="4666" spans="1:20" ht="14.4" x14ac:dyDescent="0.3">
      <c r="A4666"/>
      <c r="B4666" s="1"/>
      <c r="C4666"/>
      <c r="D4666"/>
      <c r="E4666"/>
      <c r="F4666"/>
      <c r="G4666" s="45"/>
      <c r="H4666" s="196"/>
      <c r="I4666" s="196"/>
      <c r="J4666" s="196"/>
      <c r="K4666" s="196"/>
      <c r="L4666"/>
      <c r="M4666" s="44"/>
      <c r="N4666" s="1"/>
      <c r="O4666"/>
      <c r="P4666"/>
      <c r="Q4666" s="44"/>
      <c r="R4666" s="1"/>
      <c r="S4666"/>
      <c r="T4666"/>
    </row>
    <row r="4667" spans="1:20" ht="14.4" x14ac:dyDescent="0.3">
      <c r="A4667"/>
      <c r="B4667" s="1"/>
      <c r="C4667"/>
      <c r="D4667"/>
      <c r="E4667"/>
      <c r="F4667"/>
      <c r="G4667" s="45"/>
      <c r="H4667" s="196"/>
      <c r="I4667" s="196"/>
      <c r="J4667" s="196"/>
      <c r="K4667" s="196"/>
      <c r="L4667"/>
      <c r="M4667" s="44"/>
      <c r="N4667" s="1"/>
      <c r="O4667"/>
      <c r="P4667"/>
      <c r="Q4667" s="44"/>
      <c r="R4667" s="1"/>
      <c r="S4667"/>
      <c r="T4667"/>
    </row>
    <row r="4668" spans="1:20" ht="14.4" x14ac:dyDescent="0.3">
      <c r="A4668"/>
      <c r="B4668" s="1"/>
      <c r="C4668"/>
      <c r="D4668"/>
      <c r="E4668"/>
      <c r="F4668"/>
      <c r="G4668" s="45"/>
      <c r="H4668" s="196"/>
      <c r="I4668" s="196"/>
      <c r="J4668" s="196"/>
      <c r="K4668" s="196"/>
      <c r="L4668"/>
      <c r="M4668" s="44"/>
      <c r="N4668" s="1"/>
      <c r="O4668"/>
      <c r="P4668"/>
      <c r="Q4668" s="44"/>
      <c r="R4668" s="1"/>
      <c r="S4668"/>
      <c r="T4668"/>
    </row>
    <row r="4669" spans="1:20" ht="14.4" x14ac:dyDescent="0.3">
      <c r="A4669"/>
      <c r="B4669" s="1"/>
      <c r="C4669"/>
      <c r="D4669"/>
      <c r="E4669"/>
      <c r="F4669"/>
      <c r="G4669" s="45"/>
      <c r="H4669" s="196"/>
      <c r="I4669" s="196"/>
      <c r="J4669" s="196"/>
      <c r="K4669" s="196"/>
      <c r="L4669"/>
      <c r="M4669" s="44"/>
      <c r="N4669" s="1"/>
      <c r="O4669"/>
      <c r="P4669"/>
      <c r="Q4669" s="44"/>
      <c r="R4669" s="1"/>
      <c r="S4669"/>
      <c r="T4669"/>
    </row>
    <row r="4670" spans="1:20" ht="14.4" x14ac:dyDescent="0.3">
      <c r="A4670"/>
      <c r="B4670" s="1"/>
      <c r="C4670"/>
      <c r="D4670"/>
      <c r="E4670"/>
      <c r="F4670"/>
      <c r="G4670" s="45"/>
      <c r="H4670" s="196"/>
      <c r="I4670" s="196"/>
      <c r="J4670" s="196"/>
      <c r="K4670" s="196"/>
      <c r="L4670"/>
      <c r="M4670" s="44"/>
      <c r="N4670" s="1"/>
      <c r="O4670"/>
      <c r="P4670"/>
      <c r="Q4670" s="44"/>
      <c r="R4670" s="1"/>
      <c r="S4670"/>
      <c r="T4670"/>
    </row>
    <row r="4671" spans="1:20" ht="14.4" x14ac:dyDescent="0.3">
      <c r="A4671"/>
      <c r="B4671" s="1"/>
      <c r="C4671"/>
      <c r="D4671"/>
      <c r="E4671"/>
      <c r="F4671"/>
      <c r="G4671" s="45"/>
      <c r="H4671" s="196"/>
      <c r="I4671" s="196"/>
      <c r="J4671" s="196"/>
      <c r="K4671" s="196"/>
      <c r="L4671"/>
      <c r="M4671" s="44"/>
      <c r="N4671" s="1"/>
      <c r="O4671"/>
      <c r="P4671"/>
      <c r="Q4671" s="44"/>
      <c r="R4671" s="1"/>
      <c r="S4671"/>
      <c r="T4671"/>
    </row>
    <row r="4672" spans="1:20" ht="14.4" x14ac:dyDescent="0.3">
      <c r="A4672"/>
      <c r="B4672" s="1"/>
      <c r="C4672"/>
      <c r="D4672"/>
      <c r="E4672"/>
      <c r="F4672"/>
      <c r="G4672" s="45"/>
      <c r="H4672" s="196"/>
      <c r="I4672" s="196"/>
      <c r="J4672" s="196"/>
      <c r="K4672" s="196"/>
      <c r="L4672"/>
      <c r="M4672" s="44"/>
      <c r="N4672" s="1"/>
      <c r="O4672"/>
      <c r="P4672"/>
      <c r="Q4672" s="44"/>
      <c r="R4672" s="1"/>
      <c r="S4672"/>
      <c r="T4672"/>
    </row>
    <row r="4673" spans="1:20" ht="14.4" x14ac:dyDescent="0.3">
      <c r="A4673"/>
      <c r="B4673" s="1"/>
      <c r="C4673"/>
      <c r="D4673"/>
      <c r="E4673"/>
      <c r="F4673"/>
      <c r="G4673" s="45"/>
      <c r="H4673" s="196"/>
      <c r="I4673" s="196"/>
      <c r="J4673" s="196"/>
      <c r="K4673" s="196"/>
      <c r="L4673"/>
      <c r="M4673" s="44"/>
      <c r="N4673" s="1"/>
      <c r="O4673"/>
      <c r="P4673"/>
      <c r="Q4673" s="44"/>
      <c r="R4673" s="1"/>
      <c r="S4673"/>
      <c r="T4673"/>
    </row>
    <row r="4674" spans="1:20" ht="14.4" x14ac:dyDescent="0.3">
      <c r="A4674"/>
      <c r="B4674" s="1"/>
      <c r="C4674"/>
      <c r="D4674"/>
      <c r="E4674"/>
      <c r="F4674"/>
      <c r="G4674" s="45"/>
      <c r="H4674" s="196"/>
      <c r="I4674" s="196"/>
      <c r="J4674" s="196"/>
      <c r="K4674" s="196"/>
      <c r="L4674"/>
      <c r="M4674" s="44"/>
      <c r="N4674" s="1"/>
      <c r="O4674"/>
      <c r="P4674"/>
      <c r="Q4674" s="44"/>
      <c r="R4674" s="1"/>
      <c r="S4674"/>
      <c r="T4674"/>
    </row>
    <row r="4675" spans="1:20" ht="14.4" x14ac:dyDescent="0.3">
      <c r="A4675"/>
      <c r="B4675" s="1"/>
      <c r="C4675"/>
      <c r="D4675"/>
      <c r="E4675"/>
      <c r="F4675"/>
      <c r="G4675" s="45"/>
      <c r="H4675" s="196"/>
      <c r="I4675" s="196"/>
      <c r="J4675" s="196"/>
      <c r="K4675" s="196"/>
      <c r="L4675"/>
      <c r="M4675" s="44"/>
      <c r="N4675" s="1"/>
      <c r="O4675"/>
      <c r="P4675"/>
      <c r="Q4675" s="44"/>
      <c r="R4675" s="1"/>
      <c r="S4675"/>
      <c r="T4675"/>
    </row>
    <row r="4676" spans="1:20" ht="14.4" x14ac:dyDescent="0.3">
      <c r="A4676"/>
      <c r="B4676" s="1"/>
      <c r="C4676"/>
      <c r="D4676"/>
      <c r="E4676"/>
      <c r="F4676"/>
      <c r="G4676" s="45"/>
      <c r="H4676" s="196"/>
      <c r="I4676" s="196"/>
      <c r="J4676" s="196"/>
      <c r="K4676" s="196"/>
      <c r="L4676"/>
      <c r="M4676" s="44"/>
      <c r="N4676" s="1"/>
      <c r="O4676"/>
      <c r="P4676"/>
      <c r="Q4676" s="44"/>
      <c r="R4676" s="1"/>
      <c r="S4676"/>
      <c r="T4676"/>
    </row>
    <row r="4677" spans="1:20" ht="14.4" x14ac:dyDescent="0.3">
      <c r="A4677"/>
      <c r="B4677" s="1"/>
      <c r="C4677"/>
      <c r="D4677"/>
      <c r="E4677"/>
      <c r="F4677"/>
      <c r="G4677" s="45"/>
      <c r="H4677" s="196"/>
      <c r="I4677" s="196"/>
      <c r="J4677" s="196"/>
      <c r="K4677" s="196"/>
      <c r="L4677"/>
      <c r="M4677" s="44"/>
      <c r="N4677" s="1"/>
      <c r="O4677"/>
      <c r="P4677"/>
      <c r="Q4677" s="44"/>
      <c r="R4677" s="1"/>
      <c r="S4677"/>
      <c r="T4677"/>
    </row>
    <row r="4678" spans="1:20" ht="14.4" x14ac:dyDescent="0.3">
      <c r="A4678"/>
      <c r="B4678" s="1"/>
      <c r="C4678"/>
      <c r="D4678"/>
      <c r="E4678"/>
      <c r="F4678"/>
      <c r="G4678" s="45"/>
      <c r="H4678" s="196"/>
      <c r="I4678" s="196"/>
      <c r="J4678" s="196"/>
      <c r="K4678" s="196"/>
      <c r="L4678"/>
      <c r="M4678" s="44"/>
      <c r="N4678" s="1"/>
      <c r="O4678"/>
      <c r="P4678"/>
      <c r="Q4678" s="44"/>
      <c r="R4678" s="1"/>
      <c r="S4678"/>
      <c r="T4678"/>
    </row>
    <row r="4679" spans="1:20" ht="14.4" x14ac:dyDescent="0.3">
      <c r="A4679"/>
      <c r="B4679" s="1"/>
      <c r="C4679"/>
      <c r="D4679"/>
      <c r="E4679"/>
      <c r="F4679"/>
      <c r="G4679" s="45"/>
      <c r="H4679" s="196"/>
      <c r="I4679" s="196"/>
      <c r="J4679" s="196"/>
      <c r="K4679" s="196"/>
      <c r="L4679"/>
      <c r="M4679" s="44"/>
      <c r="N4679" s="1"/>
      <c r="O4679"/>
      <c r="P4679"/>
      <c r="Q4679" s="44"/>
      <c r="R4679" s="1"/>
      <c r="S4679"/>
      <c r="T4679"/>
    </row>
    <row r="4680" spans="1:20" ht="14.4" x14ac:dyDescent="0.3">
      <c r="A4680"/>
      <c r="B4680" s="1"/>
      <c r="C4680"/>
      <c r="D4680"/>
      <c r="E4680"/>
      <c r="F4680"/>
      <c r="G4680" s="45"/>
      <c r="H4680" s="196"/>
      <c r="I4680" s="196"/>
      <c r="J4680" s="196"/>
      <c r="K4680" s="196"/>
      <c r="L4680"/>
      <c r="M4680" s="44"/>
      <c r="N4680" s="1"/>
      <c r="O4680"/>
      <c r="P4680"/>
      <c r="Q4680" s="44"/>
      <c r="R4680" s="1"/>
      <c r="S4680"/>
      <c r="T4680"/>
    </row>
    <row r="4681" spans="1:20" ht="14.4" x14ac:dyDescent="0.3">
      <c r="A4681"/>
      <c r="B4681" s="1"/>
      <c r="C4681"/>
      <c r="D4681"/>
      <c r="E4681"/>
      <c r="F4681"/>
      <c r="G4681" s="45"/>
      <c r="H4681" s="196"/>
      <c r="I4681" s="196"/>
      <c r="J4681" s="196"/>
      <c r="K4681" s="196"/>
      <c r="L4681"/>
      <c r="M4681" s="44"/>
      <c r="N4681" s="1"/>
      <c r="O4681"/>
      <c r="P4681"/>
      <c r="Q4681" s="44"/>
      <c r="R4681" s="1"/>
      <c r="S4681"/>
      <c r="T4681"/>
    </row>
    <row r="4682" spans="1:20" ht="14.4" x14ac:dyDescent="0.3">
      <c r="A4682"/>
      <c r="B4682" s="1"/>
      <c r="C4682"/>
      <c r="D4682"/>
      <c r="E4682"/>
      <c r="F4682"/>
      <c r="G4682" s="45"/>
      <c r="H4682" s="196"/>
      <c r="I4682" s="196"/>
      <c r="J4682" s="196"/>
      <c r="K4682" s="196"/>
      <c r="L4682"/>
      <c r="M4682" s="44"/>
      <c r="N4682" s="1"/>
      <c r="O4682"/>
      <c r="P4682"/>
      <c r="Q4682" s="44"/>
      <c r="R4682" s="1"/>
      <c r="S4682"/>
      <c r="T4682"/>
    </row>
    <row r="4683" spans="1:20" ht="14.4" x14ac:dyDescent="0.3">
      <c r="A4683"/>
      <c r="B4683" s="1"/>
      <c r="C4683"/>
      <c r="D4683"/>
      <c r="E4683"/>
      <c r="F4683"/>
      <c r="G4683" s="45"/>
      <c r="H4683" s="196"/>
      <c r="I4683" s="196"/>
      <c r="J4683" s="196"/>
      <c r="K4683" s="196"/>
      <c r="L4683"/>
      <c r="M4683" s="44"/>
      <c r="N4683" s="1"/>
      <c r="O4683"/>
      <c r="P4683"/>
      <c r="Q4683" s="44"/>
      <c r="R4683" s="1"/>
      <c r="S4683"/>
      <c r="T4683"/>
    </row>
    <row r="4684" spans="1:20" ht="14.4" x14ac:dyDescent="0.3">
      <c r="A4684"/>
      <c r="B4684" s="1"/>
      <c r="C4684"/>
      <c r="D4684"/>
      <c r="E4684"/>
      <c r="F4684"/>
      <c r="G4684" s="45"/>
      <c r="H4684" s="196"/>
      <c r="I4684" s="196"/>
      <c r="J4684" s="196"/>
      <c r="K4684" s="196"/>
      <c r="L4684"/>
      <c r="M4684" s="44"/>
      <c r="N4684" s="1"/>
      <c r="O4684"/>
      <c r="P4684"/>
      <c r="Q4684" s="44"/>
      <c r="R4684" s="1"/>
      <c r="S4684"/>
      <c r="T4684"/>
    </row>
    <row r="4685" spans="1:20" ht="14.4" x14ac:dyDescent="0.3">
      <c r="A4685"/>
      <c r="B4685" s="1"/>
      <c r="C4685"/>
      <c r="D4685"/>
      <c r="E4685"/>
      <c r="F4685"/>
      <c r="G4685" s="45"/>
      <c r="H4685" s="196"/>
      <c r="I4685" s="196"/>
      <c r="J4685" s="196"/>
      <c r="K4685" s="196"/>
      <c r="L4685"/>
      <c r="M4685" s="44"/>
      <c r="N4685" s="1"/>
      <c r="O4685"/>
      <c r="P4685"/>
      <c r="Q4685" s="44"/>
      <c r="R4685" s="1"/>
      <c r="S4685"/>
      <c r="T4685"/>
    </row>
    <row r="4686" spans="1:20" ht="14.4" x14ac:dyDescent="0.3">
      <c r="A4686"/>
      <c r="B4686" s="1"/>
      <c r="C4686"/>
      <c r="D4686"/>
      <c r="E4686"/>
      <c r="F4686"/>
      <c r="G4686" s="45"/>
      <c r="H4686" s="196"/>
      <c r="I4686" s="196"/>
      <c r="J4686" s="196"/>
      <c r="K4686" s="196"/>
      <c r="L4686"/>
      <c r="M4686" s="44"/>
      <c r="N4686" s="1"/>
      <c r="O4686"/>
      <c r="P4686"/>
      <c r="Q4686" s="44"/>
      <c r="R4686" s="1"/>
      <c r="S4686"/>
      <c r="T4686"/>
    </row>
    <row r="4687" spans="1:20" ht="14.4" x14ac:dyDescent="0.3">
      <c r="A4687"/>
      <c r="B4687" s="1"/>
      <c r="C4687"/>
      <c r="D4687"/>
      <c r="E4687"/>
      <c r="F4687"/>
      <c r="G4687" s="45"/>
      <c r="H4687" s="196"/>
      <c r="I4687" s="196"/>
      <c r="J4687" s="196"/>
      <c r="K4687" s="196"/>
      <c r="L4687"/>
      <c r="M4687" s="44"/>
      <c r="N4687" s="1"/>
      <c r="O4687"/>
      <c r="P4687"/>
      <c r="Q4687" s="44"/>
      <c r="R4687" s="1"/>
      <c r="S4687"/>
      <c r="T4687"/>
    </row>
    <row r="4688" spans="1:20" ht="14.4" x14ac:dyDescent="0.3">
      <c r="A4688"/>
      <c r="B4688" s="1"/>
      <c r="C4688"/>
      <c r="D4688"/>
      <c r="E4688"/>
      <c r="F4688"/>
      <c r="G4688" s="45"/>
      <c r="H4688" s="196"/>
      <c r="I4688" s="196"/>
      <c r="J4688" s="196"/>
      <c r="K4688" s="196"/>
      <c r="L4688"/>
      <c r="M4688" s="44"/>
      <c r="N4688" s="1"/>
      <c r="O4688"/>
      <c r="P4688"/>
      <c r="Q4688" s="44"/>
      <c r="R4688" s="1"/>
      <c r="S4688"/>
      <c r="T4688"/>
    </row>
    <row r="4689" spans="1:20" ht="14.4" x14ac:dyDescent="0.3">
      <c r="A4689"/>
      <c r="B4689" s="1"/>
      <c r="C4689"/>
      <c r="D4689"/>
      <c r="E4689"/>
      <c r="F4689"/>
      <c r="G4689" s="45"/>
      <c r="H4689" s="196"/>
      <c r="I4689" s="196"/>
      <c r="J4689" s="196"/>
      <c r="K4689" s="196"/>
      <c r="L4689"/>
      <c r="M4689" s="44"/>
      <c r="N4689" s="1"/>
      <c r="O4689"/>
      <c r="P4689"/>
      <c r="Q4689" s="44"/>
      <c r="R4689" s="1"/>
      <c r="S4689"/>
      <c r="T4689"/>
    </row>
    <row r="4690" spans="1:20" ht="14.4" x14ac:dyDescent="0.3">
      <c r="A4690"/>
      <c r="B4690" s="1"/>
      <c r="C4690"/>
      <c r="D4690"/>
      <c r="E4690"/>
      <c r="F4690"/>
      <c r="G4690" s="45"/>
      <c r="H4690" s="196"/>
      <c r="I4690" s="196"/>
      <c r="J4690" s="196"/>
      <c r="K4690" s="196"/>
      <c r="L4690"/>
      <c r="M4690" s="44"/>
      <c r="N4690" s="1"/>
      <c r="O4690"/>
      <c r="P4690"/>
      <c r="Q4690" s="44"/>
      <c r="R4690" s="1"/>
      <c r="S4690"/>
      <c r="T4690"/>
    </row>
    <row r="4691" spans="1:20" ht="14.4" x14ac:dyDescent="0.3">
      <c r="A4691"/>
      <c r="B4691" s="1"/>
      <c r="C4691"/>
      <c r="D4691"/>
      <c r="E4691"/>
      <c r="F4691"/>
      <c r="G4691" s="45"/>
      <c r="H4691" s="196"/>
      <c r="I4691" s="196"/>
      <c r="J4691" s="196"/>
      <c r="K4691" s="196"/>
      <c r="L4691"/>
      <c r="M4691" s="44"/>
      <c r="N4691" s="1"/>
      <c r="O4691"/>
      <c r="P4691"/>
      <c r="Q4691" s="44"/>
      <c r="R4691" s="1"/>
      <c r="S4691"/>
      <c r="T4691"/>
    </row>
    <row r="4692" spans="1:20" ht="14.4" x14ac:dyDescent="0.3">
      <c r="A4692"/>
      <c r="B4692" s="1"/>
      <c r="C4692"/>
      <c r="D4692"/>
      <c r="E4692"/>
      <c r="F4692"/>
      <c r="G4692" s="45"/>
      <c r="H4692" s="196"/>
      <c r="I4692" s="196"/>
      <c r="J4692" s="196"/>
      <c r="K4692" s="196"/>
      <c r="L4692"/>
      <c r="M4692" s="44"/>
      <c r="N4692" s="1"/>
      <c r="O4692"/>
      <c r="P4692"/>
      <c r="Q4692" s="44"/>
      <c r="R4692" s="1"/>
      <c r="S4692"/>
      <c r="T4692"/>
    </row>
    <row r="4693" spans="1:20" ht="14.4" x14ac:dyDescent="0.3">
      <c r="A4693"/>
      <c r="B4693" s="1"/>
      <c r="C4693"/>
      <c r="D4693"/>
      <c r="E4693"/>
      <c r="F4693"/>
      <c r="G4693" s="45"/>
      <c r="H4693" s="196"/>
      <c r="I4693" s="196"/>
      <c r="J4693" s="196"/>
      <c r="K4693" s="196"/>
      <c r="L4693"/>
      <c r="M4693" s="44"/>
      <c r="N4693" s="1"/>
      <c r="O4693"/>
      <c r="P4693"/>
      <c r="Q4693" s="44"/>
      <c r="R4693" s="1"/>
      <c r="S4693"/>
      <c r="T4693"/>
    </row>
    <row r="4694" spans="1:20" ht="14.4" x14ac:dyDescent="0.3">
      <c r="A4694"/>
      <c r="B4694" s="1"/>
      <c r="C4694"/>
      <c r="D4694"/>
      <c r="E4694"/>
      <c r="F4694"/>
      <c r="G4694" s="45"/>
      <c r="H4694" s="196"/>
      <c r="I4694" s="196"/>
      <c r="J4694" s="196"/>
      <c r="K4694" s="196"/>
      <c r="L4694"/>
      <c r="M4694" s="44"/>
      <c r="N4694" s="1"/>
      <c r="O4694"/>
      <c r="P4694"/>
      <c r="Q4694" s="44"/>
      <c r="R4694" s="1"/>
      <c r="S4694"/>
      <c r="T4694"/>
    </row>
    <row r="4695" spans="1:20" ht="14.4" x14ac:dyDescent="0.3">
      <c r="A4695"/>
      <c r="B4695" s="1"/>
      <c r="C4695"/>
      <c r="D4695"/>
      <c r="E4695"/>
      <c r="F4695"/>
      <c r="G4695" s="45"/>
      <c r="H4695" s="196"/>
      <c r="I4695" s="196"/>
      <c r="J4695" s="196"/>
      <c r="K4695" s="196"/>
      <c r="L4695"/>
      <c r="M4695" s="44"/>
      <c r="N4695" s="1"/>
      <c r="O4695"/>
      <c r="P4695"/>
      <c r="Q4695" s="44"/>
      <c r="R4695" s="1"/>
      <c r="S4695"/>
      <c r="T4695"/>
    </row>
    <row r="4696" spans="1:20" ht="14.4" x14ac:dyDescent="0.3">
      <c r="A4696"/>
      <c r="B4696" s="1"/>
      <c r="C4696"/>
      <c r="D4696"/>
      <c r="E4696"/>
      <c r="F4696"/>
      <c r="G4696" s="45"/>
      <c r="H4696" s="196"/>
      <c r="I4696" s="196"/>
      <c r="J4696" s="196"/>
      <c r="K4696" s="196"/>
      <c r="L4696"/>
      <c r="M4696" s="44"/>
      <c r="N4696" s="1"/>
      <c r="O4696"/>
      <c r="P4696"/>
      <c r="Q4696" s="44"/>
      <c r="R4696" s="1"/>
      <c r="S4696"/>
      <c r="T4696"/>
    </row>
    <row r="4697" spans="1:20" ht="14.4" x14ac:dyDescent="0.3">
      <c r="A4697"/>
      <c r="B4697" s="1"/>
      <c r="C4697"/>
      <c r="D4697"/>
      <c r="E4697"/>
      <c r="F4697"/>
      <c r="G4697" s="45"/>
      <c r="H4697" s="196"/>
      <c r="I4697" s="196"/>
      <c r="J4697" s="196"/>
      <c r="K4697" s="196"/>
      <c r="L4697"/>
      <c r="M4697" s="44"/>
      <c r="N4697" s="1"/>
      <c r="O4697"/>
      <c r="P4697"/>
      <c r="Q4697" s="44"/>
      <c r="R4697" s="1"/>
      <c r="S4697"/>
      <c r="T4697"/>
    </row>
    <row r="4698" spans="1:20" ht="14.4" x14ac:dyDescent="0.3">
      <c r="A4698"/>
      <c r="B4698" s="1"/>
      <c r="C4698"/>
      <c r="D4698"/>
      <c r="E4698"/>
      <c r="F4698"/>
      <c r="G4698" s="45"/>
      <c r="H4698" s="196"/>
      <c r="I4698" s="196"/>
      <c r="J4698" s="196"/>
      <c r="K4698" s="196"/>
      <c r="L4698"/>
      <c r="M4698" s="44"/>
      <c r="N4698" s="1"/>
      <c r="O4698"/>
      <c r="P4698"/>
      <c r="Q4698" s="44"/>
      <c r="R4698" s="1"/>
      <c r="S4698"/>
      <c r="T4698"/>
    </row>
    <row r="4699" spans="1:20" ht="14.4" x14ac:dyDescent="0.3">
      <c r="A4699"/>
      <c r="B4699" s="1"/>
      <c r="C4699"/>
      <c r="D4699"/>
      <c r="E4699"/>
      <c r="F4699"/>
      <c r="G4699" s="45"/>
      <c r="H4699" s="196"/>
      <c r="I4699" s="196"/>
      <c r="J4699" s="196"/>
      <c r="K4699" s="196"/>
      <c r="L4699"/>
      <c r="M4699" s="44"/>
      <c r="N4699" s="1"/>
      <c r="O4699"/>
      <c r="P4699"/>
      <c r="Q4699" s="44"/>
      <c r="R4699" s="1"/>
      <c r="S4699"/>
      <c r="T4699"/>
    </row>
    <row r="4700" spans="1:20" ht="14.4" x14ac:dyDescent="0.3">
      <c r="A4700"/>
      <c r="B4700" s="1"/>
      <c r="C4700"/>
      <c r="D4700"/>
      <c r="E4700"/>
      <c r="F4700"/>
      <c r="G4700" s="45"/>
      <c r="H4700" s="196"/>
      <c r="I4700" s="196"/>
      <c r="J4700" s="196"/>
      <c r="K4700" s="196"/>
      <c r="L4700"/>
      <c r="M4700" s="44"/>
      <c r="N4700" s="1"/>
      <c r="O4700"/>
      <c r="P4700"/>
      <c r="Q4700" s="44"/>
      <c r="R4700" s="1"/>
      <c r="S4700"/>
      <c r="T4700"/>
    </row>
    <row r="4701" spans="1:20" ht="14.4" x14ac:dyDescent="0.3">
      <c r="A4701"/>
      <c r="B4701" s="1"/>
      <c r="C4701"/>
      <c r="D4701"/>
      <c r="E4701"/>
      <c r="F4701"/>
      <c r="G4701" s="45"/>
      <c r="H4701" s="196"/>
      <c r="I4701" s="196"/>
      <c r="J4701" s="196"/>
      <c r="K4701" s="196"/>
      <c r="L4701"/>
      <c r="M4701" s="44"/>
      <c r="N4701" s="1"/>
      <c r="O4701"/>
      <c r="P4701"/>
      <c r="Q4701" s="44"/>
      <c r="R4701" s="1"/>
      <c r="S4701"/>
      <c r="T4701"/>
    </row>
    <row r="4702" spans="1:20" ht="14.4" x14ac:dyDescent="0.3">
      <c r="A4702"/>
      <c r="B4702" s="1"/>
      <c r="C4702"/>
      <c r="D4702"/>
      <c r="E4702"/>
      <c r="F4702"/>
      <c r="G4702" s="45"/>
      <c r="H4702" s="196"/>
      <c r="I4702" s="196"/>
      <c r="J4702" s="196"/>
      <c r="K4702" s="196"/>
      <c r="L4702"/>
      <c r="M4702" s="44"/>
      <c r="N4702" s="1"/>
      <c r="O4702"/>
      <c r="P4702"/>
      <c r="Q4702" s="44"/>
      <c r="R4702" s="1"/>
      <c r="S4702"/>
      <c r="T4702"/>
    </row>
    <row r="4703" spans="1:20" ht="14.4" x14ac:dyDescent="0.3">
      <c r="A4703"/>
      <c r="B4703" s="1"/>
      <c r="C4703"/>
      <c r="D4703"/>
      <c r="E4703"/>
      <c r="F4703"/>
      <c r="G4703" s="45"/>
      <c r="H4703" s="196"/>
      <c r="I4703" s="196"/>
      <c r="J4703" s="196"/>
      <c r="K4703" s="196"/>
      <c r="L4703"/>
      <c r="M4703" s="44"/>
      <c r="N4703" s="1"/>
      <c r="O4703"/>
      <c r="P4703"/>
      <c r="Q4703" s="44"/>
      <c r="R4703" s="1"/>
      <c r="S4703"/>
      <c r="T4703"/>
    </row>
    <row r="4704" spans="1:20" ht="14.4" x14ac:dyDescent="0.3">
      <c r="A4704"/>
      <c r="B4704" s="1"/>
      <c r="C4704"/>
      <c r="D4704"/>
      <c r="E4704"/>
      <c r="F4704"/>
      <c r="G4704" s="45"/>
      <c r="H4704" s="196"/>
      <c r="I4704" s="196"/>
      <c r="J4704" s="196"/>
      <c r="K4704" s="196"/>
      <c r="L4704"/>
      <c r="M4704" s="44"/>
      <c r="N4704" s="1"/>
      <c r="O4704"/>
      <c r="P4704"/>
      <c r="Q4704" s="44"/>
      <c r="R4704" s="1"/>
      <c r="S4704"/>
      <c r="T4704"/>
    </row>
    <row r="4705" spans="1:20" ht="14.4" x14ac:dyDescent="0.3">
      <c r="A4705"/>
      <c r="B4705" s="1"/>
      <c r="C4705"/>
      <c r="D4705"/>
      <c r="E4705"/>
      <c r="F4705"/>
      <c r="G4705" s="45"/>
      <c r="H4705" s="196"/>
      <c r="I4705" s="196"/>
      <c r="J4705" s="196"/>
      <c r="K4705" s="196"/>
      <c r="L4705"/>
      <c r="M4705" s="44"/>
      <c r="N4705" s="1"/>
      <c r="O4705"/>
      <c r="P4705"/>
      <c r="Q4705" s="44"/>
      <c r="R4705" s="1"/>
      <c r="S4705"/>
      <c r="T4705"/>
    </row>
    <row r="4706" spans="1:20" ht="14.4" x14ac:dyDescent="0.3">
      <c r="A4706"/>
      <c r="B4706" s="1"/>
      <c r="C4706"/>
      <c r="D4706"/>
      <c r="E4706"/>
      <c r="F4706"/>
      <c r="G4706" s="45"/>
      <c r="H4706" s="196"/>
      <c r="I4706" s="196"/>
      <c r="J4706" s="196"/>
      <c r="K4706" s="196"/>
      <c r="L4706"/>
      <c r="M4706" s="44"/>
      <c r="N4706" s="1"/>
      <c r="O4706"/>
      <c r="P4706"/>
      <c r="Q4706" s="44"/>
      <c r="R4706" s="1"/>
      <c r="S4706"/>
      <c r="T4706"/>
    </row>
    <row r="4707" spans="1:20" ht="14.4" x14ac:dyDescent="0.3">
      <c r="A4707"/>
      <c r="B4707" s="1"/>
      <c r="C4707"/>
      <c r="D4707"/>
      <c r="E4707"/>
      <c r="F4707"/>
      <c r="G4707" s="45"/>
      <c r="H4707" s="196"/>
      <c r="I4707" s="196"/>
      <c r="J4707" s="196"/>
      <c r="K4707" s="196"/>
      <c r="L4707"/>
      <c r="M4707" s="44"/>
      <c r="N4707" s="1"/>
      <c r="O4707"/>
      <c r="P4707"/>
      <c r="Q4707" s="44"/>
      <c r="R4707" s="1"/>
      <c r="S4707"/>
      <c r="T4707"/>
    </row>
    <row r="4708" spans="1:20" ht="14.4" x14ac:dyDescent="0.3">
      <c r="A4708"/>
      <c r="B4708" s="1"/>
      <c r="C4708"/>
      <c r="D4708"/>
      <c r="E4708"/>
      <c r="F4708"/>
      <c r="G4708" s="45"/>
      <c r="H4708" s="196"/>
      <c r="I4708" s="196"/>
      <c r="J4708" s="196"/>
      <c r="K4708" s="196"/>
      <c r="L4708"/>
      <c r="M4708" s="44"/>
      <c r="N4708" s="1"/>
      <c r="O4708"/>
      <c r="P4708"/>
      <c r="Q4708" s="44"/>
      <c r="R4708" s="1"/>
      <c r="S4708"/>
      <c r="T4708"/>
    </row>
    <row r="4709" spans="1:20" ht="14.4" x14ac:dyDescent="0.3">
      <c r="A4709"/>
      <c r="B4709" s="1"/>
      <c r="C4709"/>
      <c r="D4709"/>
      <c r="E4709"/>
      <c r="F4709"/>
      <c r="G4709" s="45"/>
      <c r="H4709" s="196"/>
      <c r="I4709" s="196"/>
      <c r="J4709" s="196"/>
      <c r="K4709" s="196"/>
      <c r="L4709"/>
      <c r="M4709" s="44"/>
      <c r="N4709" s="1"/>
      <c r="O4709"/>
      <c r="P4709"/>
      <c r="Q4709" s="44"/>
      <c r="R4709" s="1"/>
      <c r="S4709"/>
      <c r="T4709"/>
    </row>
    <row r="4710" spans="1:20" ht="14.4" x14ac:dyDescent="0.3">
      <c r="A4710"/>
      <c r="B4710" s="1"/>
      <c r="C4710"/>
      <c r="D4710"/>
      <c r="E4710"/>
      <c r="F4710"/>
      <c r="G4710" s="45"/>
      <c r="H4710" s="196"/>
      <c r="I4710" s="196"/>
      <c r="J4710" s="196"/>
      <c r="K4710" s="196"/>
      <c r="L4710"/>
      <c r="M4710" s="44"/>
      <c r="N4710" s="1"/>
      <c r="O4710"/>
      <c r="P4710"/>
      <c r="Q4710" s="44"/>
      <c r="R4710" s="1"/>
      <c r="S4710"/>
      <c r="T4710"/>
    </row>
    <row r="4711" spans="1:20" ht="14.4" x14ac:dyDescent="0.3">
      <c r="A4711"/>
      <c r="B4711" s="1"/>
      <c r="C4711"/>
      <c r="D4711"/>
      <c r="E4711"/>
      <c r="F4711"/>
      <c r="G4711" s="45"/>
      <c r="H4711" s="196"/>
      <c r="I4711" s="196"/>
      <c r="J4711" s="196"/>
      <c r="K4711" s="196"/>
      <c r="L4711"/>
      <c r="M4711" s="44"/>
      <c r="N4711" s="1"/>
      <c r="O4711"/>
      <c r="P4711"/>
      <c r="Q4711" s="44"/>
      <c r="R4711" s="1"/>
      <c r="S4711"/>
      <c r="T4711"/>
    </row>
    <row r="4712" spans="1:20" ht="14.4" x14ac:dyDescent="0.3">
      <c r="A4712"/>
      <c r="B4712" s="1"/>
      <c r="C4712"/>
      <c r="D4712"/>
      <c r="E4712"/>
      <c r="F4712"/>
      <c r="G4712" s="45"/>
      <c r="H4712" s="196"/>
      <c r="I4712" s="196"/>
      <c r="J4712" s="196"/>
      <c r="K4712" s="196"/>
      <c r="L4712"/>
      <c r="M4712" s="44"/>
      <c r="N4712" s="1"/>
      <c r="O4712"/>
      <c r="P4712"/>
      <c r="Q4712" s="44"/>
      <c r="R4712" s="1"/>
      <c r="S4712"/>
      <c r="T4712"/>
    </row>
    <row r="4713" spans="1:20" ht="14.4" x14ac:dyDescent="0.3">
      <c r="A4713"/>
      <c r="B4713" s="1"/>
      <c r="C4713"/>
      <c r="D4713"/>
      <c r="E4713"/>
      <c r="F4713"/>
      <c r="G4713" s="45"/>
      <c r="H4713" s="196"/>
      <c r="I4713" s="196"/>
      <c r="J4713" s="196"/>
      <c r="K4713" s="196"/>
      <c r="L4713"/>
      <c r="M4713" s="44"/>
      <c r="N4713" s="1"/>
      <c r="O4713"/>
      <c r="P4713"/>
      <c r="Q4713" s="44"/>
      <c r="R4713" s="1"/>
      <c r="S4713"/>
      <c r="T4713"/>
    </row>
    <row r="4714" spans="1:20" ht="14.4" x14ac:dyDescent="0.3">
      <c r="A4714"/>
      <c r="B4714" s="1"/>
      <c r="C4714"/>
      <c r="D4714"/>
      <c r="E4714"/>
      <c r="F4714"/>
      <c r="G4714" s="45"/>
      <c r="H4714" s="196"/>
      <c r="I4714" s="196"/>
      <c r="J4714" s="196"/>
      <c r="K4714" s="196"/>
      <c r="L4714"/>
      <c r="M4714" s="44"/>
      <c r="N4714" s="1"/>
      <c r="O4714"/>
      <c r="P4714"/>
      <c r="Q4714" s="44"/>
      <c r="R4714" s="1"/>
      <c r="S4714"/>
      <c r="T4714"/>
    </row>
    <row r="4715" spans="1:20" ht="14.4" x14ac:dyDescent="0.3">
      <c r="A4715"/>
      <c r="B4715" s="1"/>
      <c r="C4715"/>
      <c r="D4715"/>
      <c r="E4715"/>
      <c r="F4715"/>
      <c r="G4715" s="45"/>
      <c r="H4715" s="196"/>
      <c r="I4715" s="196"/>
      <c r="J4715" s="196"/>
      <c r="K4715" s="196"/>
      <c r="L4715"/>
      <c r="M4715" s="44"/>
      <c r="N4715" s="1"/>
      <c r="O4715"/>
      <c r="P4715"/>
      <c r="Q4715" s="44"/>
      <c r="R4715" s="1"/>
      <c r="S4715"/>
      <c r="T4715"/>
    </row>
    <row r="4716" spans="1:20" ht="14.4" x14ac:dyDescent="0.3">
      <c r="A4716"/>
      <c r="B4716" s="1"/>
      <c r="C4716"/>
      <c r="D4716"/>
      <c r="E4716"/>
      <c r="F4716"/>
      <c r="G4716" s="45"/>
      <c r="H4716" s="196"/>
      <c r="I4716" s="196"/>
      <c r="J4716" s="196"/>
      <c r="K4716" s="196"/>
      <c r="L4716"/>
      <c r="M4716" s="44"/>
      <c r="N4716" s="1"/>
      <c r="O4716"/>
      <c r="P4716"/>
      <c r="Q4716" s="44"/>
      <c r="R4716" s="1"/>
      <c r="S4716"/>
      <c r="T4716"/>
    </row>
    <row r="4717" spans="1:20" ht="14.4" x14ac:dyDescent="0.3">
      <c r="A4717"/>
      <c r="B4717" s="1"/>
      <c r="C4717"/>
      <c r="D4717"/>
      <c r="E4717"/>
      <c r="F4717"/>
      <c r="G4717" s="45"/>
      <c r="H4717" s="196"/>
      <c r="I4717" s="196"/>
      <c r="J4717" s="196"/>
      <c r="K4717" s="196"/>
      <c r="L4717"/>
      <c r="M4717" s="44"/>
      <c r="N4717" s="1"/>
      <c r="O4717"/>
      <c r="P4717"/>
      <c r="Q4717" s="44"/>
      <c r="R4717" s="1"/>
      <c r="S4717"/>
      <c r="T4717"/>
    </row>
    <row r="4718" spans="1:20" ht="14.4" x14ac:dyDescent="0.3">
      <c r="A4718"/>
      <c r="B4718" s="1"/>
      <c r="C4718"/>
      <c r="D4718"/>
      <c r="E4718"/>
      <c r="F4718"/>
      <c r="G4718" s="45"/>
      <c r="H4718" s="196"/>
      <c r="I4718" s="196"/>
      <c r="J4718" s="196"/>
      <c r="K4718" s="196"/>
      <c r="L4718"/>
      <c r="M4718" s="44"/>
      <c r="N4718" s="1"/>
      <c r="O4718"/>
      <c r="P4718"/>
      <c r="Q4718" s="44"/>
      <c r="R4718" s="1"/>
      <c r="S4718"/>
      <c r="T4718"/>
    </row>
    <row r="4719" spans="1:20" ht="14.4" x14ac:dyDescent="0.3">
      <c r="A4719"/>
      <c r="B4719" s="1"/>
      <c r="C4719"/>
      <c r="D4719"/>
      <c r="E4719"/>
      <c r="F4719"/>
      <c r="G4719" s="45"/>
      <c r="H4719" s="196"/>
      <c r="I4719" s="196"/>
      <c r="J4719" s="196"/>
      <c r="K4719" s="196"/>
      <c r="L4719"/>
      <c r="M4719" s="44"/>
      <c r="N4719" s="1"/>
      <c r="O4719"/>
      <c r="P4719"/>
      <c r="Q4719" s="44"/>
      <c r="R4719" s="1"/>
      <c r="S4719"/>
      <c r="T4719"/>
    </row>
    <row r="4720" spans="1:20" ht="14.4" x14ac:dyDescent="0.3">
      <c r="A4720"/>
      <c r="B4720" s="1"/>
      <c r="C4720"/>
      <c r="D4720"/>
      <c r="E4720"/>
      <c r="F4720"/>
      <c r="G4720" s="45"/>
      <c r="H4720" s="196"/>
      <c r="I4720" s="196"/>
      <c r="J4720" s="196"/>
      <c r="K4720" s="196"/>
      <c r="L4720"/>
      <c r="M4720" s="44"/>
      <c r="N4720" s="1"/>
      <c r="O4720"/>
      <c r="P4720"/>
      <c r="Q4720" s="44"/>
      <c r="R4720" s="1"/>
      <c r="S4720"/>
      <c r="T4720"/>
    </row>
    <row r="4721" spans="1:20" ht="14.4" x14ac:dyDescent="0.3">
      <c r="A4721"/>
      <c r="B4721" s="1"/>
      <c r="C4721"/>
      <c r="D4721"/>
      <c r="E4721"/>
      <c r="F4721"/>
      <c r="G4721" s="45"/>
      <c r="H4721" s="196"/>
      <c r="I4721" s="196"/>
      <c r="J4721" s="196"/>
      <c r="K4721" s="196"/>
      <c r="L4721"/>
      <c r="M4721" s="44"/>
      <c r="N4721" s="1"/>
      <c r="O4721"/>
      <c r="P4721"/>
      <c r="Q4721" s="44"/>
      <c r="R4721" s="1"/>
      <c r="S4721"/>
      <c r="T4721"/>
    </row>
    <row r="4722" spans="1:20" ht="14.4" x14ac:dyDescent="0.3">
      <c r="A4722"/>
      <c r="B4722" s="1"/>
      <c r="C4722"/>
      <c r="D4722"/>
      <c r="E4722"/>
      <c r="F4722"/>
      <c r="G4722" s="45"/>
      <c r="H4722" s="196"/>
      <c r="I4722" s="196"/>
      <c r="J4722" s="196"/>
      <c r="K4722" s="196"/>
      <c r="L4722"/>
      <c r="M4722" s="44"/>
      <c r="N4722" s="1"/>
      <c r="O4722"/>
      <c r="P4722"/>
      <c r="Q4722" s="44"/>
      <c r="R4722" s="1"/>
      <c r="S4722"/>
      <c r="T4722"/>
    </row>
    <row r="4723" spans="1:20" ht="14.4" x14ac:dyDescent="0.3">
      <c r="A4723"/>
      <c r="B4723" s="1"/>
      <c r="C4723"/>
      <c r="D4723"/>
      <c r="E4723"/>
      <c r="F4723"/>
      <c r="G4723" s="45"/>
      <c r="H4723" s="196"/>
      <c r="I4723" s="196"/>
      <c r="J4723" s="196"/>
      <c r="K4723" s="196"/>
      <c r="L4723"/>
      <c r="M4723" s="44"/>
      <c r="N4723" s="1"/>
      <c r="O4723"/>
      <c r="P4723"/>
      <c r="Q4723" s="44"/>
      <c r="R4723" s="1"/>
      <c r="S4723"/>
      <c r="T4723"/>
    </row>
    <row r="4724" spans="1:20" ht="14.4" x14ac:dyDescent="0.3">
      <c r="A4724"/>
      <c r="B4724" s="1"/>
      <c r="C4724"/>
      <c r="D4724"/>
      <c r="E4724"/>
      <c r="F4724"/>
      <c r="G4724" s="45"/>
      <c r="H4724" s="196"/>
      <c r="I4724" s="196"/>
      <c r="J4724" s="196"/>
      <c r="K4724" s="196"/>
      <c r="L4724"/>
      <c r="M4724" s="44"/>
      <c r="N4724" s="1"/>
      <c r="O4724"/>
      <c r="P4724"/>
      <c r="Q4724" s="44"/>
      <c r="R4724" s="1"/>
      <c r="S4724"/>
      <c r="T4724"/>
    </row>
    <row r="4725" spans="1:20" ht="14.4" x14ac:dyDescent="0.3">
      <c r="A4725"/>
      <c r="B4725" s="1"/>
      <c r="C4725"/>
      <c r="D4725"/>
      <c r="E4725"/>
      <c r="F4725"/>
      <c r="G4725" s="45"/>
      <c r="H4725" s="196"/>
      <c r="I4725" s="196"/>
      <c r="J4725" s="196"/>
      <c r="K4725" s="196"/>
      <c r="L4725"/>
      <c r="M4725" s="44"/>
      <c r="N4725" s="1"/>
      <c r="O4725"/>
      <c r="P4725"/>
      <c r="Q4725" s="44"/>
      <c r="R4725" s="1"/>
      <c r="S4725"/>
      <c r="T4725"/>
    </row>
    <row r="4726" spans="1:20" ht="14.4" x14ac:dyDescent="0.3">
      <c r="A4726"/>
      <c r="B4726" s="1"/>
      <c r="C4726"/>
      <c r="D4726"/>
      <c r="E4726"/>
      <c r="F4726"/>
      <c r="G4726" s="45"/>
      <c r="H4726" s="196"/>
      <c r="I4726" s="196"/>
      <c r="J4726" s="196"/>
      <c r="K4726" s="196"/>
      <c r="L4726"/>
      <c r="M4726" s="44"/>
      <c r="N4726" s="1"/>
      <c r="O4726"/>
      <c r="P4726"/>
      <c r="Q4726" s="44"/>
      <c r="R4726" s="1"/>
      <c r="S4726"/>
      <c r="T4726"/>
    </row>
    <row r="4727" spans="1:20" ht="14.4" x14ac:dyDescent="0.3">
      <c r="A4727"/>
      <c r="B4727" s="1"/>
      <c r="C4727"/>
      <c r="D4727"/>
      <c r="E4727"/>
      <c r="F4727"/>
      <c r="G4727" s="45"/>
      <c r="H4727" s="196"/>
      <c r="I4727" s="196"/>
      <c r="J4727" s="196"/>
      <c r="K4727" s="196"/>
      <c r="L4727"/>
      <c r="M4727" s="44"/>
      <c r="N4727" s="1"/>
      <c r="O4727"/>
      <c r="P4727"/>
      <c r="Q4727" s="44"/>
      <c r="R4727" s="1"/>
      <c r="S4727"/>
      <c r="T4727"/>
    </row>
    <row r="4728" spans="1:20" ht="14.4" x14ac:dyDescent="0.3">
      <c r="A4728"/>
      <c r="B4728" s="1"/>
      <c r="C4728"/>
      <c r="D4728"/>
      <c r="E4728"/>
      <c r="F4728"/>
      <c r="G4728" s="45"/>
      <c r="H4728" s="196"/>
      <c r="I4728" s="196"/>
      <c r="J4728" s="196"/>
      <c r="K4728" s="196"/>
      <c r="L4728"/>
      <c r="M4728" s="44"/>
      <c r="N4728" s="1"/>
      <c r="O4728"/>
      <c r="P4728"/>
      <c r="Q4728" s="44"/>
      <c r="R4728" s="1"/>
      <c r="S4728"/>
      <c r="T4728"/>
    </row>
    <row r="4729" spans="1:20" ht="14.4" x14ac:dyDescent="0.3">
      <c r="A4729"/>
      <c r="B4729" s="1"/>
      <c r="C4729"/>
      <c r="D4729"/>
      <c r="E4729"/>
      <c r="F4729"/>
      <c r="G4729" s="45"/>
      <c r="H4729" s="196"/>
      <c r="I4729" s="196"/>
      <c r="J4729" s="196"/>
      <c r="K4729" s="196"/>
      <c r="L4729"/>
      <c r="M4729" s="44"/>
      <c r="N4729" s="1"/>
      <c r="O4729"/>
      <c r="P4729"/>
      <c r="Q4729" s="44"/>
      <c r="R4729" s="1"/>
      <c r="S4729"/>
      <c r="T4729"/>
    </row>
    <row r="4730" spans="1:20" ht="14.4" x14ac:dyDescent="0.3">
      <c r="A4730"/>
      <c r="B4730" s="1"/>
      <c r="C4730"/>
      <c r="D4730"/>
      <c r="E4730"/>
      <c r="F4730"/>
      <c r="G4730" s="45"/>
      <c r="H4730" s="196"/>
      <c r="I4730" s="196"/>
      <c r="J4730" s="196"/>
      <c r="K4730" s="196"/>
      <c r="L4730"/>
      <c r="M4730" s="44"/>
      <c r="N4730" s="1"/>
      <c r="O4730"/>
      <c r="P4730"/>
      <c r="Q4730" s="44"/>
      <c r="R4730" s="1"/>
      <c r="S4730"/>
      <c r="T4730"/>
    </row>
    <row r="4731" spans="1:20" ht="14.4" x14ac:dyDescent="0.3">
      <c r="A4731"/>
      <c r="B4731" s="1"/>
      <c r="C4731"/>
      <c r="D4731"/>
      <c r="E4731"/>
      <c r="F4731"/>
      <c r="G4731" s="45"/>
      <c r="H4731" s="196"/>
      <c r="I4731" s="196"/>
      <c r="J4731" s="196"/>
      <c r="K4731" s="196"/>
      <c r="L4731"/>
      <c r="M4731" s="44"/>
      <c r="N4731" s="1"/>
      <c r="O4731"/>
      <c r="P4731"/>
      <c r="Q4731" s="44"/>
      <c r="R4731" s="1"/>
      <c r="S4731"/>
      <c r="T4731"/>
    </row>
    <row r="4732" spans="1:20" ht="14.4" x14ac:dyDescent="0.3">
      <c r="A4732"/>
      <c r="B4732" s="1"/>
      <c r="C4732"/>
      <c r="D4732"/>
      <c r="E4732"/>
      <c r="F4732"/>
      <c r="G4732" s="45"/>
      <c r="H4732" s="196"/>
      <c r="I4732" s="196"/>
      <c r="J4732" s="196"/>
      <c r="K4732" s="196"/>
      <c r="L4732"/>
      <c r="M4732" s="44"/>
      <c r="N4732" s="1"/>
      <c r="O4732"/>
      <c r="P4732"/>
      <c r="Q4732" s="44"/>
      <c r="R4732" s="1"/>
      <c r="S4732"/>
      <c r="T4732"/>
    </row>
    <row r="4733" spans="1:20" ht="14.4" x14ac:dyDescent="0.3">
      <c r="A4733"/>
      <c r="B4733" s="1"/>
      <c r="C4733"/>
      <c r="D4733"/>
      <c r="E4733"/>
      <c r="F4733"/>
      <c r="G4733" s="45"/>
      <c r="H4733" s="196"/>
      <c r="I4733" s="196"/>
      <c r="J4733" s="196"/>
      <c r="K4733" s="196"/>
      <c r="L4733"/>
      <c r="M4733" s="44"/>
      <c r="N4733" s="1"/>
      <c r="O4733"/>
      <c r="P4733"/>
      <c r="Q4733" s="44"/>
      <c r="R4733" s="1"/>
      <c r="S4733"/>
      <c r="T4733"/>
    </row>
    <row r="4734" spans="1:20" ht="14.4" x14ac:dyDescent="0.3">
      <c r="A4734"/>
      <c r="B4734" s="1"/>
      <c r="C4734"/>
      <c r="D4734"/>
      <c r="E4734"/>
      <c r="F4734"/>
      <c r="G4734" s="45"/>
      <c r="H4734" s="196"/>
      <c r="I4734" s="196"/>
      <c r="J4734" s="196"/>
      <c r="K4734" s="196"/>
      <c r="L4734"/>
      <c r="M4734" s="44"/>
      <c r="N4734" s="1"/>
      <c r="O4734"/>
      <c r="P4734"/>
      <c r="Q4734" s="44"/>
      <c r="R4734" s="1"/>
      <c r="S4734"/>
      <c r="T4734"/>
    </row>
    <row r="4735" spans="1:20" ht="14.4" x14ac:dyDescent="0.3">
      <c r="A4735"/>
      <c r="B4735" s="1"/>
      <c r="C4735"/>
      <c r="D4735"/>
      <c r="E4735"/>
      <c r="F4735"/>
      <c r="G4735" s="45"/>
      <c r="H4735" s="196"/>
      <c r="I4735" s="196"/>
      <c r="J4735" s="196"/>
      <c r="K4735" s="196"/>
      <c r="L4735"/>
      <c r="M4735" s="44"/>
      <c r="N4735" s="1"/>
      <c r="O4735"/>
      <c r="P4735"/>
      <c r="Q4735" s="44"/>
      <c r="R4735" s="1"/>
      <c r="S4735"/>
      <c r="T4735"/>
    </row>
    <row r="4736" spans="1:20" ht="14.4" x14ac:dyDescent="0.3">
      <c r="A4736"/>
      <c r="B4736" s="1"/>
      <c r="C4736"/>
      <c r="D4736"/>
      <c r="E4736"/>
      <c r="F4736"/>
      <c r="G4736" s="45"/>
      <c r="H4736" s="196"/>
      <c r="I4736" s="196"/>
      <c r="J4736" s="196"/>
      <c r="K4736" s="196"/>
      <c r="L4736"/>
      <c r="M4736" s="44"/>
      <c r="N4736" s="1"/>
      <c r="O4736"/>
      <c r="P4736"/>
      <c r="Q4736" s="44"/>
      <c r="R4736" s="1"/>
      <c r="S4736"/>
      <c r="T4736"/>
    </row>
    <row r="4737" spans="1:20" ht="14.4" x14ac:dyDescent="0.3">
      <c r="A4737"/>
      <c r="B4737" s="1"/>
      <c r="C4737"/>
      <c r="D4737"/>
      <c r="E4737"/>
      <c r="F4737"/>
      <c r="G4737" s="45"/>
      <c r="H4737" s="196"/>
      <c r="I4737" s="196"/>
      <c r="J4737" s="196"/>
      <c r="K4737" s="196"/>
      <c r="L4737"/>
      <c r="M4737" s="44"/>
      <c r="N4737" s="1"/>
      <c r="O4737"/>
      <c r="P4737"/>
      <c r="Q4737" s="44"/>
      <c r="R4737" s="1"/>
      <c r="S4737"/>
      <c r="T4737"/>
    </row>
    <row r="4738" spans="1:20" ht="14.4" x14ac:dyDescent="0.3">
      <c r="A4738"/>
      <c r="B4738" s="1"/>
      <c r="C4738"/>
      <c r="D4738"/>
      <c r="E4738"/>
      <c r="F4738"/>
      <c r="G4738" s="45"/>
      <c r="H4738" s="196"/>
      <c r="I4738" s="196"/>
      <c r="J4738" s="196"/>
      <c r="K4738" s="196"/>
      <c r="L4738"/>
      <c r="M4738" s="44"/>
      <c r="N4738" s="1"/>
      <c r="O4738"/>
      <c r="P4738"/>
      <c r="Q4738" s="44"/>
      <c r="R4738" s="1"/>
      <c r="S4738"/>
      <c r="T4738"/>
    </row>
    <row r="4739" spans="1:20" ht="14.4" x14ac:dyDescent="0.3">
      <c r="A4739"/>
      <c r="B4739" s="1"/>
      <c r="C4739"/>
      <c r="D4739"/>
      <c r="E4739"/>
      <c r="F4739"/>
      <c r="G4739" s="45"/>
      <c r="H4739" s="196"/>
      <c r="I4739" s="196"/>
      <c r="J4739" s="196"/>
      <c r="K4739" s="196"/>
      <c r="L4739"/>
      <c r="M4739" s="44"/>
      <c r="N4739" s="1"/>
      <c r="O4739"/>
      <c r="P4739"/>
      <c r="Q4739" s="44"/>
      <c r="R4739" s="1"/>
      <c r="S4739"/>
      <c r="T4739"/>
    </row>
    <row r="4740" spans="1:20" ht="14.4" x14ac:dyDescent="0.3">
      <c r="A4740"/>
      <c r="B4740" s="1"/>
      <c r="C4740"/>
      <c r="D4740"/>
      <c r="E4740"/>
      <c r="F4740"/>
      <c r="G4740" s="45"/>
      <c r="H4740" s="196"/>
      <c r="I4740" s="196"/>
      <c r="J4740" s="196"/>
      <c r="K4740" s="196"/>
      <c r="L4740"/>
      <c r="M4740" s="44"/>
      <c r="N4740" s="1"/>
      <c r="O4740"/>
      <c r="P4740"/>
      <c r="Q4740" s="44"/>
      <c r="R4740" s="1"/>
      <c r="S4740"/>
      <c r="T4740"/>
    </row>
    <row r="4741" spans="1:20" ht="14.4" x14ac:dyDescent="0.3">
      <c r="A4741"/>
      <c r="B4741" s="1"/>
      <c r="C4741"/>
      <c r="D4741"/>
      <c r="E4741"/>
      <c r="F4741"/>
      <c r="G4741" s="45"/>
      <c r="H4741" s="196"/>
      <c r="I4741" s="196"/>
      <c r="J4741" s="196"/>
      <c r="K4741" s="196"/>
      <c r="L4741"/>
      <c r="M4741" s="44"/>
      <c r="N4741" s="1"/>
      <c r="O4741"/>
      <c r="P4741"/>
      <c r="Q4741" s="44"/>
      <c r="R4741" s="1"/>
      <c r="S4741"/>
      <c r="T4741"/>
    </row>
    <row r="4742" spans="1:20" ht="14.4" x14ac:dyDescent="0.3">
      <c r="A4742"/>
      <c r="B4742" s="1"/>
      <c r="C4742"/>
      <c r="D4742"/>
      <c r="E4742"/>
      <c r="F4742"/>
      <c r="G4742" s="45"/>
      <c r="H4742" s="196"/>
      <c r="I4742" s="196"/>
      <c r="J4742" s="196"/>
      <c r="K4742" s="196"/>
      <c r="L4742"/>
      <c r="M4742" s="44"/>
      <c r="N4742" s="1"/>
      <c r="O4742"/>
      <c r="P4742"/>
      <c r="Q4742" s="44"/>
      <c r="R4742" s="1"/>
      <c r="S4742"/>
      <c r="T4742"/>
    </row>
    <row r="4743" spans="1:20" ht="14.4" x14ac:dyDescent="0.3">
      <c r="A4743"/>
      <c r="B4743" s="1"/>
      <c r="C4743"/>
      <c r="D4743"/>
      <c r="E4743"/>
      <c r="F4743"/>
      <c r="G4743" s="45"/>
      <c r="H4743" s="196"/>
      <c r="I4743" s="196"/>
      <c r="J4743" s="196"/>
      <c r="K4743" s="196"/>
      <c r="L4743"/>
      <c r="M4743" s="44"/>
      <c r="N4743" s="1"/>
      <c r="O4743"/>
      <c r="P4743"/>
      <c r="Q4743" s="44"/>
      <c r="R4743" s="1"/>
      <c r="S4743"/>
      <c r="T4743"/>
    </row>
    <row r="4744" spans="1:20" ht="14.4" x14ac:dyDescent="0.3">
      <c r="A4744"/>
      <c r="B4744" s="1"/>
      <c r="C4744"/>
      <c r="D4744"/>
      <c r="E4744"/>
      <c r="F4744"/>
      <c r="G4744" s="45"/>
      <c r="H4744" s="196"/>
      <c r="I4744" s="196"/>
      <c r="J4744" s="196"/>
      <c r="K4744" s="196"/>
      <c r="L4744"/>
      <c r="M4744" s="44"/>
      <c r="N4744" s="1"/>
      <c r="O4744"/>
      <c r="P4744"/>
      <c r="Q4744" s="44"/>
      <c r="R4744" s="1"/>
      <c r="S4744"/>
      <c r="T4744"/>
    </row>
    <row r="4745" spans="1:20" ht="14.4" x14ac:dyDescent="0.3">
      <c r="A4745"/>
      <c r="B4745" s="1"/>
      <c r="C4745"/>
      <c r="D4745"/>
      <c r="E4745"/>
      <c r="F4745"/>
      <c r="G4745" s="45"/>
      <c r="H4745" s="196"/>
      <c r="I4745" s="196"/>
      <c r="J4745" s="196"/>
      <c r="K4745" s="196"/>
      <c r="L4745"/>
      <c r="M4745" s="44"/>
      <c r="N4745" s="1"/>
      <c r="O4745"/>
      <c r="P4745"/>
      <c r="Q4745" s="44"/>
      <c r="R4745" s="1"/>
      <c r="S4745"/>
      <c r="T4745"/>
    </row>
    <row r="4746" spans="1:20" ht="14.4" x14ac:dyDescent="0.3">
      <c r="A4746"/>
      <c r="B4746" s="1"/>
      <c r="C4746"/>
      <c r="D4746"/>
      <c r="E4746"/>
      <c r="F4746"/>
      <c r="G4746" s="45"/>
      <c r="H4746" s="196"/>
      <c r="I4746" s="196"/>
      <c r="J4746" s="196"/>
      <c r="K4746" s="196"/>
      <c r="L4746"/>
      <c r="M4746" s="44"/>
      <c r="N4746" s="1"/>
      <c r="O4746"/>
      <c r="P4746"/>
      <c r="Q4746" s="44"/>
      <c r="R4746" s="1"/>
      <c r="S4746"/>
      <c r="T4746"/>
    </row>
    <row r="4747" spans="1:20" ht="14.4" x14ac:dyDescent="0.3">
      <c r="A4747"/>
      <c r="B4747" s="1"/>
      <c r="C4747"/>
      <c r="D4747"/>
      <c r="E4747"/>
      <c r="F4747"/>
      <c r="G4747" s="45"/>
      <c r="H4747" s="196"/>
      <c r="I4747" s="196"/>
      <c r="J4747" s="196"/>
      <c r="K4747" s="196"/>
      <c r="L4747"/>
      <c r="M4747" s="44"/>
      <c r="N4747" s="1"/>
      <c r="O4747"/>
      <c r="P4747"/>
      <c r="Q4747" s="44"/>
      <c r="R4747" s="1"/>
      <c r="S4747"/>
      <c r="T4747"/>
    </row>
    <row r="4748" spans="1:20" ht="14.4" x14ac:dyDescent="0.3">
      <c r="A4748"/>
      <c r="B4748" s="1"/>
      <c r="C4748"/>
      <c r="D4748"/>
      <c r="E4748"/>
      <c r="F4748"/>
      <c r="G4748" s="45"/>
      <c r="H4748" s="196"/>
      <c r="I4748" s="196"/>
      <c r="J4748" s="196"/>
      <c r="K4748" s="196"/>
      <c r="L4748"/>
      <c r="M4748" s="44"/>
      <c r="N4748" s="1"/>
      <c r="O4748"/>
      <c r="P4748"/>
      <c r="Q4748" s="44"/>
      <c r="R4748" s="1"/>
      <c r="S4748"/>
      <c r="T4748"/>
    </row>
    <row r="4749" spans="1:20" ht="14.4" x14ac:dyDescent="0.3">
      <c r="A4749"/>
      <c r="B4749" s="1"/>
      <c r="C4749"/>
      <c r="D4749"/>
      <c r="E4749"/>
      <c r="F4749"/>
      <c r="G4749" s="45"/>
      <c r="H4749" s="196"/>
      <c r="I4749" s="196"/>
      <c r="J4749" s="196"/>
      <c r="K4749" s="196"/>
      <c r="L4749"/>
      <c r="M4749" s="44"/>
      <c r="N4749" s="1"/>
      <c r="O4749"/>
      <c r="P4749"/>
      <c r="Q4749" s="44"/>
      <c r="R4749" s="1"/>
      <c r="S4749"/>
      <c r="T4749"/>
    </row>
    <row r="4750" spans="1:20" ht="14.4" x14ac:dyDescent="0.3">
      <c r="A4750"/>
      <c r="B4750" s="1"/>
      <c r="C4750"/>
      <c r="D4750"/>
      <c r="E4750"/>
      <c r="F4750"/>
      <c r="G4750" s="45"/>
      <c r="H4750" s="196"/>
      <c r="I4750" s="196"/>
      <c r="J4750" s="196"/>
      <c r="K4750" s="196"/>
      <c r="L4750"/>
      <c r="M4750" s="44"/>
      <c r="N4750" s="1"/>
      <c r="O4750"/>
      <c r="P4750"/>
      <c r="Q4750" s="44"/>
      <c r="R4750" s="1"/>
      <c r="S4750"/>
      <c r="T4750"/>
    </row>
    <row r="4751" spans="1:20" ht="14.4" x14ac:dyDescent="0.3">
      <c r="A4751"/>
      <c r="B4751" s="1"/>
      <c r="C4751"/>
      <c r="D4751"/>
      <c r="E4751"/>
      <c r="F4751"/>
      <c r="G4751" s="45"/>
      <c r="H4751" s="196"/>
      <c r="I4751" s="196"/>
      <c r="J4751" s="196"/>
      <c r="K4751" s="196"/>
      <c r="L4751"/>
      <c r="M4751" s="44"/>
      <c r="N4751" s="1"/>
      <c r="O4751"/>
      <c r="P4751"/>
      <c r="Q4751" s="44"/>
      <c r="R4751" s="1"/>
      <c r="S4751"/>
      <c r="T4751"/>
    </row>
    <row r="4752" spans="1:20" ht="14.4" x14ac:dyDescent="0.3">
      <c r="A4752"/>
      <c r="B4752" s="1"/>
      <c r="C4752"/>
      <c r="D4752"/>
      <c r="E4752"/>
      <c r="F4752"/>
      <c r="G4752" s="45"/>
      <c r="H4752" s="196"/>
      <c r="I4752" s="196"/>
      <c r="J4752" s="196"/>
      <c r="K4752" s="196"/>
      <c r="L4752"/>
      <c r="M4752" s="44"/>
      <c r="N4752" s="1"/>
      <c r="O4752"/>
      <c r="P4752"/>
      <c r="Q4752" s="44"/>
      <c r="R4752" s="1"/>
      <c r="S4752"/>
      <c r="T4752"/>
    </row>
    <row r="4753" spans="1:20" ht="14.4" x14ac:dyDescent="0.3">
      <c r="A4753"/>
      <c r="B4753" s="1"/>
      <c r="C4753"/>
      <c r="D4753"/>
      <c r="E4753"/>
      <c r="F4753"/>
      <c r="G4753" s="45"/>
      <c r="H4753" s="196"/>
      <c r="I4753" s="196"/>
      <c r="J4753" s="196"/>
      <c r="K4753" s="196"/>
      <c r="L4753"/>
      <c r="M4753" s="44"/>
      <c r="N4753" s="1"/>
      <c r="O4753"/>
      <c r="P4753"/>
      <c r="Q4753" s="44"/>
      <c r="R4753" s="1"/>
      <c r="S4753"/>
      <c r="T4753"/>
    </row>
    <row r="4754" spans="1:20" ht="14.4" x14ac:dyDescent="0.3">
      <c r="A4754"/>
      <c r="B4754" s="1"/>
      <c r="C4754"/>
      <c r="D4754"/>
      <c r="E4754"/>
      <c r="F4754"/>
      <c r="G4754" s="45"/>
      <c r="H4754" s="196"/>
      <c r="I4754" s="196"/>
      <c r="J4754" s="196"/>
      <c r="K4754" s="196"/>
      <c r="L4754"/>
      <c r="M4754" s="44"/>
      <c r="N4754" s="1"/>
      <c r="O4754"/>
      <c r="P4754"/>
      <c r="Q4754" s="44"/>
      <c r="R4754" s="1"/>
      <c r="S4754"/>
      <c r="T4754"/>
    </row>
    <row r="4755" spans="1:20" ht="14.4" x14ac:dyDescent="0.3">
      <c r="A4755"/>
      <c r="B4755" s="1"/>
      <c r="C4755"/>
      <c r="D4755"/>
      <c r="E4755"/>
      <c r="F4755"/>
      <c r="G4755" s="45"/>
      <c r="H4755" s="196"/>
      <c r="I4755" s="196"/>
      <c r="J4755" s="196"/>
      <c r="K4755" s="196"/>
      <c r="L4755"/>
      <c r="M4755" s="44"/>
      <c r="N4755" s="1"/>
      <c r="O4755"/>
      <c r="P4755"/>
      <c r="Q4755" s="44"/>
      <c r="R4755" s="1"/>
      <c r="S4755"/>
      <c r="T4755"/>
    </row>
    <row r="4756" spans="1:20" ht="14.4" x14ac:dyDescent="0.3">
      <c r="A4756"/>
      <c r="B4756" s="1"/>
      <c r="C4756"/>
      <c r="D4756"/>
      <c r="E4756"/>
      <c r="F4756"/>
      <c r="G4756" s="45"/>
      <c r="H4756" s="196"/>
      <c r="I4756" s="196"/>
      <c r="J4756" s="196"/>
      <c r="K4756" s="196"/>
      <c r="L4756"/>
      <c r="M4756" s="44"/>
      <c r="N4756" s="1"/>
      <c r="O4756"/>
      <c r="P4756"/>
      <c r="Q4756" s="44"/>
      <c r="R4756" s="1"/>
      <c r="S4756"/>
      <c r="T4756"/>
    </row>
    <row r="4757" spans="1:20" ht="14.4" x14ac:dyDescent="0.3">
      <c r="A4757"/>
      <c r="B4757" s="1"/>
      <c r="C4757"/>
      <c r="D4757"/>
      <c r="E4757"/>
      <c r="F4757"/>
      <c r="G4757" s="45"/>
      <c r="H4757" s="196"/>
      <c r="I4757" s="196"/>
      <c r="J4757" s="196"/>
      <c r="K4757" s="196"/>
      <c r="L4757"/>
      <c r="M4757" s="44"/>
      <c r="N4757" s="1"/>
      <c r="O4757"/>
      <c r="P4757"/>
      <c r="Q4757" s="44"/>
      <c r="R4757" s="1"/>
      <c r="S4757"/>
      <c r="T4757"/>
    </row>
    <row r="4758" spans="1:20" ht="14.4" x14ac:dyDescent="0.3">
      <c r="A4758"/>
      <c r="B4758" s="1"/>
      <c r="C4758"/>
      <c r="D4758"/>
      <c r="E4758"/>
      <c r="F4758"/>
      <c r="G4758" s="45"/>
      <c r="H4758" s="196"/>
      <c r="I4758" s="196"/>
      <c r="J4758" s="196"/>
      <c r="K4758" s="196"/>
      <c r="L4758"/>
      <c r="M4758" s="44"/>
      <c r="N4758" s="1"/>
      <c r="O4758"/>
      <c r="P4758"/>
      <c r="Q4758" s="44"/>
      <c r="R4758" s="1"/>
      <c r="S4758"/>
      <c r="T4758"/>
    </row>
    <row r="4759" spans="1:20" ht="14.4" x14ac:dyDescent="0.3">
      <c r="A4759"/>
      <c r="B4759" s="1"/>
      <c r="C4759"/>
      <c r="D4759"/>
      <c r="E4759"/>
      <c r="F4759"/>
      <c r="G4759" s="45"/>
      <c r="H4759" s="196"/>
      <c r="I4759" s="196"/>
      <c r="J4759" s="196"/>
      <c r="K4759" s="196"/>
      <c r="L4759"/>
      <c r="M4759" s="44"/>
      <c r="N4759" s="1"/>
      <c r="O4759"/>
      <c r="P4759"/>
      <c r="Q4759" s="44"/>
      <c r="R4759" s="1"/>
      <c r="S4759"/>
      <c r="T4759"/>
    </row>
    <row r="4760" spans="1:20" ht="14.4" x14ac:dyDescent="0.3">
      <c r="A4760"/>
      <c r="B4760" s="1"/>
      <c r="C4760"/>
      <c r="D4760"/>
      <c r="E4760"/>
      <c r="F4760"/>
      <c r="G4760" s="45"/>
      <c r="H4760" s="196"/>
      <c r="I4760" s="196"/>
      <c r="J4760" s="196"/>
      <c r="K4760" s="196"/>
      <c r="L4760"/>
      <c r="M4760" s="44"/>
      <c r="N4760" s="1"/>
      <c r="O4760"/>
      <c r="P4760"/>
      <c r="Q4760" s="44"/>
      <c r="R4760" s="1"/>
      <c r="S4760"/>
      <c r="T4760"/>
    </row>
    <row r="4761" spans="1:20" ht="14.4" x14ac:dyDescent="0.3">
      <c r="A4761"/>
      <c r="B4761" s="1"/>
      <c r="C4761"/>
      <c r="D4761"/>
      <c r="E4761"/>
      <c r="F4761"/>
      <c r="G4761" s="45"/>
      <c r="H4761" s="196"/>
      <c r="I4761" s="196"/>
      <c r="J4761" s="196"/>
      <c r="K4761" s="196"/>
      <c r="L4761"/>
      <c r="M4761" s="44"/>
      <c r="N4761" s="1"/>
      <c r="O4761"/>
      <c r="P4761"/>
      <c r="Q4761" s="44"/>
      <c r="R4761" s="1"/>
      <c r="S4761"/>
      <c r="T4761"/>
    </row>
    <row r="4762" spans="1:20" ht="14.4" x14ac:dyDescent="0.3">
      <c r="A4762"/>
      <c r="B4762" s="1"/>
      <c r="C4762"/>
      <c r="D4762"/>
      <c r="E4762"/>
      <c r="F4762"/>
      <c r="G4762" s="45"/>
      <c r="H4762" s="196"/>
      <c r="I4762" s="196"/>
      <c r="J4762" s="196"/>
      <c r="K4762" s="196"/>
      <c r="L4762"/>
      <c r="M4762" s="44"/>
      <c r="N4762" s="1"/>
      <c r="O4762"/>
      <c r="P4762"/>
      <c r="Q4762" s="44"/>
      <c r="R4762" s="1"/>
      <c r="S4762"/>
      <c r="T4762"/>
    </row>
    <row r="4763" spans="1:20" ht="14.4" x14ac:dyDescent="0.3">
      <c r="A4763"/>
      <c r="B4763" s="1"/>
      <c r="C4763"/>
      <c r="D4763"/>
      <c r="E4763"/>
      <c r="F4763"/>
      <c r="G4763" s="45"/>
      <c r="H4763" s="196"/>
      <c r="I4763" s="196"/>
      <c r="J4763" s="196"/>
      <c r="K4763" s="196"/>
      <c r="L4763"/>
      <c r="M4763" s="44"/>
      <c r="N4763" s="1"/>
      <c r="O4763"/>
      <c r="P4763"/>
      <c r="Q4763" s="44"/>
      <c r="R4763" s="1"/>
      <c r="S4763"/>
      <c r="T4763"/>
    </row>
    <row r="4764" spans="1:20" ht="14.4" x14ac:dyDescent="0.3">
      <c r="A4764"/>
      <c r="B4764" s="1"/>
      <c r="C4764"/>
      <c r="D4764"/>
      <c r="E4764"/>
      <c r="F4764"/>
      <c r="G4764" s="45"/>
      <c r="H4764" s="196"/>
      <c r="I4764" s="196"/>
      <c r="J4764" s="196"/>
      <c r="K4764" s="196"/>
      <c r="L4764"/>
      <c r="M4764" s="44"/>
      <c r="N4764" s="1"/>
      <c r="O4764"/>
      <c r="P4764"/>
      <c r="Q4764" s="44"/>
      <c r="R4764" s="1"/>
      <c r="S4764"/>
      <c r="T4764"/>
    </row>
    <row r="4765" spans="1:20" ht="14.4" x14ac:dyDescent="0.3">
      <c r="A4765"/>
      <c r="B4765" s="1"/>
      <c r="C4765"/>
      <c r="D4765"/>
      <c r="E4765"/>
      <c r="F4765"/>
      <c r="G4765" s="45"/>
      <c r="H4765" s="196"/>
      <c r="I4765" s="196"/>
      <c r="J4765" s="196"/>
      <c r="K4765" s="196"/>
      <c r="L4765"/>
      <c r="M4765" s="44"/>
      <c r="N4765" s="1"/>
      <c r="O4765"/>
      <c r="P4765"/>
      <c r="Q4765" s="44"/>
      <c r="R4765" s="1"/>
      <c r="S4765"/>
      <c r="T4765"/>
    </row>
    <row r="4766" spans="1:20" ht="14.4" x14ac:dyDescent="0.3">
      <c r="A4766"/>
      <c r="B4766" s="1"/>
      <c r="C4766"/>
      <c r="D4766"/>
      <c r="E4766"/>
      <c r="F4766"/>
      <c r="G4766" s="45"/>
      <c r="H4766" s="196"/>
      <c r="I4766" s="196"/>
      <c r="J4766" s="196"/>
      <c r="K4766" s="196"/>
      <c r="L4766"/>
      <c r="M4766" s="44"/>
      <c r="N4766" s="1"/>
      <c r="O4766"/>
      <c r="P4766"/>
      <c r="Q4766" s="44"/>
      <c r="R4766" s="1"/>
      <c r="S4766"/>
      <c r="T4766"/>
    </row>
    <row r="4767" spans="1:20" ht="14.4" x14ac:dyDescent="0.3">
      <c r="A4767"/>
      <c r="B4767" s="1"/>
      <c r="C4767"/>
      <c r="D4767"/>
      <c r="E4767"/>
      <c r="F4767"/>
      <c r="G4767" s="45"/>
      <c r="H4767" s="196"/>
      <c r="I4767" s="196"/>
      <c r="J4767" s="196"/>
      <c r="K4767" s="196"/>
      <c r="L4767"/>
      <c r="M4767" s="44"/>
      <c r="N4767" s="1"/>
      <c r="O4767"/>
      <c r="P4767"/>
      <c r="Q4767" s="44"/>
      <c r="R4767" s="1"/>
      <c r="S4767"/>
      <c r="T4767"/>
    </row>
    <row r="4768" spans="1:20" ht="14.4" x14ac:dyDescent="0.3">
      <c r="A4768"/>
      <c r="B4768" s="1"/>
      <c r="C4768"/>
      <c r="D4768"/>
      <c r="E4768"/>
      <c r="F4768"/>
      <c r="G4768" s="45"/>
      <c r="H4768" s="196"/>
      <c r="I4768" s="196"/>
      <c r="J4768" s="196"/>
      <c r="K4768" s="196"/>
      <c r="L4768"/>
      <c r="M4768" s="44"/>
      <c r="N4768" s="1"/>
      <c r="O4768"/>
      <c r="P4768"/>
      <c r="Q4768" s="44"/>
      <c r="R4768" s="1"/>
      <c r="S4768"/>
      <c r="T4768"/>
    </row>
    <row r="4769" spans="1:20" ht="14.4" x14ac:dyDescent="0.3">
      <c r="A4769"/>
      <c r="B4769" s="1"/>
      <c r="C4769"/>
      <c r="D4769"/>
      <c r="E4769"/>
      <c r="F4769"/>
      <c r="G4769" s="45"/>
      <c r="H4769" s="196"/>
      <c r="I4769" s="196"/>
      <c r="J4769" s="196"/>
      <c r="K4769" s="196"/>
      <c r="L4769"/>
      <c r="M4769" s="44"/>
      <c r="N4769" s="1"/>
      <c r="O4769"/>
      <c r="P4769"/>
      <c r="Q4769" s="44"/>
      <c r="R4769" s="1"/>
      <c r="S4769"/>
      <c r="T4769"/>
    </row>
    <row r="4770" spans="1:20" ht="14.4" x14ac:dyDescent="0.3">
      <c r="A4770"/>
      <c r="B4770" s="1"/>
      <c r="C4770"/>
      <c r="D4770"/>
      <c r="E4770"/>
      <c r="F4770"/>
      <c r="G4770" s="45"/>
      <c r="H4770" s="196"/>
      <c r="I4770" s="196"/>
      <c r="J4770" s="196"/>
      <c r="K4770" s="196"/>
      <c r="L4770"/>
      <c r="M4770" s="44"/>
      <c r="N4770" s="1"/>
      <c r="O4770"/>
      <c r="P4770"/>
      <c r="Q4770" s="44"/>
      <c r="R4770" s="1"/>
      <c r="S4770"/>
      <c r="T4770"/>
    </row>
    <row r="4771" spans="1:20" ht="14.4" x14ac:dyDescent="0.3">
      <c r="A4771"/>
      <c r="B4771" s="1"/>
      <c r="C4771"/>
      <c r="D4771"/>
      <c r="E4771"/>
      <c r="F4771"/>
      <c r="G4771" s="45"/>
      <c r="H4771" s="196"/>
      <c r="I4771" s="196"/>
      <c r="J4771" s="196"/>
      <c r="K4771" s="196"/>
      <c r="L4771"/>
      <c r="M4771" s="44"/>
      <c r="N4771" s="1"/>
      <c r="O4771"/>
      <c r="P4771"/>
      <c r="Q4771" s="44"/>
      <c r="R4771" s="1"/>
      <c r="S4771"/>
      <c r="T4771"/>
    </row>
    <row r="4772" spans="1:20" ht="14.4" x14ac:dyDescent="0.3">
      <c r="A4772"/>
      <c r="B4772" s="1"/>
      <c r="C4772"/>
      <c r="D4772"/>
      <c r="E4772"/>
      <c r="F4772"/>
      <c r="G4772" s="45"/>
      <c r="H4772" s="196"/>
      <c r="I4772" s="196"/>
      <c r="J4772" s="196"/>
      <c r="K4772" s="196"/>
      <c r="L4772"/>
      <c r="M4772" s="44"/>
      <c r="N4772" s="1"/>
      <c r="O4772"/>
      <c r="P4772"/>
      <c r="Q4772" s="44"/>
      <c r="R4772" s="1"/>
      <c r="S4772"/>
      <c r="T4772"/>
    </row>
    <row r="4773" spans="1:20" ht="14.4" x14ac:dyDescent="0.3">
      <c r="A4773"/>
      <c r="B4773" s="1"/>
      <c r="C4773"/>
      <c r="D4773"/>
      <c r="E4773"/>
      <c r="F4773"/>
      <c r="G4773" s="45"/>
      <c r="H4773" s="196"/>
      <c r="I4773" s="196"/>
      <c r="J4773" s="196"/>
      <c r="K4773" s="196"/>
      <c r="L4773"/>
      <c r="M4773" s="44"/>
      <c r="N4773" s="1"/>
      <c r="O4773"/>
      <c r="P4773"/>
      <c r="Q4773" s="44"/>
      <c r="R4773" s="1"/>
      <c r="S4773"/>
      <c r="T4773"/>
    </row>
    <row r="4774" spans="1:20" ht="14.4" x14ac:dyDescent="0.3">
      <c r="A4774"/>
      <c r="B4774" s="1"/>
      <c r="C4774"/>
      <c r="D4774"/>
      <c r="E4774"/>
      <c r="F4774"/>
      <c r="G4774" s="45"/>
      <c r="H4774" s="196"/>
      <c r="I4774" s="196"/>
      <c r="J4774" s="196"/>
      <c r="K4774" s="196"/>
      <c r="L4774"/>
      <c r="M4774" s="44"/>
      <c r="N4774" s="1"/>
      <c r="O4774"/>
      <c r="P4774"/>
      <c r="Q4774" s="44"/>
      <c r="R4774" s="1"/>
      <c r="S4774"/>
      <c r="T4774"/>
    </row>
    <row r="4775" spans="1:20" ht="14.4" x14ac:dyDescent="0.3">
      <c r="A4775"/>
      <c r="B4775" s="1"/>
      <c r="C4775"/>
      <c r="D4775"/>
      <c r="E4775"/>
      <c r="F4775"/>
      <c r="G4775" s="45"/>
      <c r="H4775" s="196"/>
      <c r="I4775" s="196"/>
      <c r="J4775" s="196"/>
      <c r="K4775" s="196"/>
      <c r="L4775"/>
      <c r="M4775" s="44"/>
      <c r="N4775" s="1"/>
      <c r="O4775"/>
      <c r="P4775"/>
      <c r="Q4775" s="44"/>
      <c r="R4775" s="1"/>
      <c r="S4775"/>
      <c r="T4775"/>
    </row>
    <row r="4776" spans="1:20" ht="14.4" x14ac:dyDescent="0.3">
      <c r="A4776"/>
      <c r="B4776" s="1"/>
      <c r="C4776"/>
      <c r="D4776"/>
      <c r="E4776"/>
      <c r="F4776"/>
      <c r="G4776" s="45"/>
      <c r="H4776" s="196"/>
      <c r="I4776" s="196"/>
      <c r="J4776" s="196"/>
      <c r="K4776" s="196"/>
      <c r="L4776"/>
      <c r="M4776" s="44"/>
      <c r="N4776" s="1"/>
      <c r="O4776"/>
      <c r="P4776"/>
      <c r="Q4776" s="44"/>
      <c r="R4776" s="1"/>
      <c r="S4776"/>
      <c r="T4776"/>
    </row>
    <row r="4777" spans="1:20" ht="14.4" x14ac:dyDescent="0.3">
      <c r="A4777"/>
      <c r="B4777" s="1"/>
      <c r="C4777"/>
      <c r="D4777"/>
      <c r="E4777"/>
      <c r="F4777"/>
      <c r="G4777" s="45"/>
      <c r="H4777" s="196"/>
      <c r="I4777" s="196"/>
      <c r="J4777" s="196"/>
      <c r="K4777" s="196"/>
      <c r="L4777"/>
      <c r="M4777" s="44"/>
      <c r="N4777" s="1"/>
      <c r="O4777"/>
      <c r="P4777"/>
      <c r="Q4777" s="44"/>
      <c r="R4777" s="1"/>
      <c r="S4777"/>
      <c r="T4777"/>
    </row>
    <row r="4778" spans="1:20" ht="14.4" x14ac:dyDescent="0.3">
      <c r="A4778"/>
      <c r="B4778" s="1"/>
      <c r="C4778"/>
      <c r="D4778"/>
      <c r="E4778"/>
      <c r="F4778"/>
      <c r="G4778" s="45"/>
      <c r="H4778" s="196"/>
      <c r="I4778" s="196"/>
      <c r="J4778" s="196"/>
      <c r="K4778" s="196"/>
      <c r="L4778"/>
      <c r="M4778" s="44"/>
      <c r="N4778" s="1"/>
      <c r="O4778"/>
      <c r="P4778"/>
      <c r="Q4778" s="44"/>
      <c r="R4778" s="1"/>
      <c r="S4778"/>
      <c r="T4778"/>
    </row>
    <row r="4779" spans="1:20" ht="14.4" x14ac:dyDescent="0.3">
      <c r="A4779"/>
      <c r="B4779" s="1"/>
      <c r="C4779"/>
      <c r="D4779"/>
      <c r="E4779"/>
      <c r="F4779"/>
      <c r="G4779" s="45"/>
      <c r="H4779" s="196"/>
      <c r="I4779" s="196"/>
      <c r="J4779" s="196"/>
      <c r="K4779" s="196"/>
      <c r="L4779"/>
      <c r="M4779" s="44"/>
      <c r="N4779" s="1"/>
      <c r="O4779"/>
      <c r="P4779"/>
      <c r="Q4779" s="44"/>
      <c r="R4779" s="1"/>
      <c r="S4779"/>
      <c r="T4779"/>
    </row>
    <row r="4780" spans="1:20" ht="14.4" x14ac:dyDescent="0.3">
      <c r="A4780"/>
      <c r="B4780" s="1"/>
      <c r="C4780"/>
      <c r="D4780"/>
      <c r="E4780"/>
      <c r="F4780"/>
      <c r="G4780" s="45"/>
      <c r="H4780" s="196"/>
      <c r="I4780" s="196"/>
      <c r="J4780" s="196"/>
      <c r="K4780" s="196"/>
      <c r="L4780"/>
      <c r="M4780" s="44"/>
      <c r="N4780" s="1"/>
      <c r="O4780"/>
      <c r="P4780"/>
      <c r="Q4780" s="44"/>
      <c r="R4780" s="1"/>
      <c r="S4780"/>
      <c r="T4780"/>
    </row>
    <row r="4781" spans="1:20" ht="14.4" x14ac:dyDescent="0.3">
      <c r="A4781"/>
      <c r="B4781" s="1"/>
      <c r="C4781"/>
      <c r="D4781"/>
      <c r="E4781"/>
      <c r="F4781"/>
      <c r="G4781" s="45"/>
      <c r="H4781" s="196"/>
      <c r="I4781" s="196"/>
      <c r="J4781" s="196"/>
      <c r="K4781" s="196"/>
      <c r="L4781"/>
      <c r="M4781" s="44"/>
      <c r="N4781" s="1"/>
      <c r="O4781"/>
      <c r="P4781"/>
      <c r="Q4781" s="44"/>
      <c r="R4781" s="1"/>
      <c r="S4781"/>
      <c r="T4781"/>
    </row>
    <row r="4782" spans="1:20" ht="14.4" x14ac:dyDescent="0.3">
      <c r="A4782"/>
      <c r="B4782" s="1"/>
      <c r="C4782"/>
      <c r="D4782"/>
      <c r="E4782"/>
      <c r="F4782"/>
      <c r="G4782" s="45"/>
      <c r="H4782" s="196"/>
      <c r="I4782" s="196"/>
      <c r="J4782" s="196"/>
      <c r="K4782" s="196"/>
      <c r="L4782"/>
      <c r="M4782" s="44"/>
      <c r="N4782" s="1"/>
      <c r="O4782"/>
      <c r="P4782"/>
      <c r="Q4782" s="44"/>
      <c r="R4782" s="1"/>
      <c r="S4782"/>
      <c r="T4782"/>
    </row>
    <row r="4783" spans="1:20" ht="14.4" x14ac:dyDescent="0.3">
      <c r="A4783"/>
      <c r="B4783" s="1"/>
      <c r="C4783"/>
      <c r="D4783"/>
      <c r="E4783"/>
      <c r="F4783"/>
      <c r="G4783" s="45"/>
      <c r="H4783" s="196"/>
      <c r="I4783" s="196"/>
      <c r="J4783" s="196"/>
      <c r="K4783" s="196"/>
      <c r="L4783"/>
      <c r="M4783" s="44"/>
      <c r="N4783" s="1"/>
      <c r="O4783"/>
      <c r="P4783"/>
      <c r="Q4783" s="44"/>
      <c r="R4783" s="1"/>
      <c r="S4783"/>
      <c r="T4783"/>
    </row>
    <row r="4784" spans="1:20" ht="14.4" x14ac:dyDescent="0.3">
      <c r="A4784"/>
      <c r="B4784" s="1"/>
      <c r="C4784"/>
      <c r="D4784"/>
      <c r="E4784"/>
      <c r="F4784"/>
      <c r="G4784" s="45"/>
      <c r="H4784" s="196"/>
      <c r="I4784" s="196"/>
      <c r="J4784" s="196"/>
      <c r="K4784" s="196"/>
      <c r="L4784"/>
      <c r="M4784" s="44"/>
      <c r="N4784" s="1"/>
      <c r="O4784"/>
      <c r="P4784"/>
      <c r="Q4784" s="44"/>
      <c r="R4784" s="1"/>
      <c r="S4784"/>
      <c r="T4784"/>
    </row>
    <row r="4785" spans="1:20" ht="14.4" x14ac:dyDescent="0.3">
      <c r="A4785"/>
      <c r="B4785" s="1"/>
      <c r="C4785"/>
      <c r="D4785"/>
      <c r="E4785"/>
      <c r="F4785"/>
      <c r="G4785" s="45"/>
      <c r="H4785" s="196"/>
      <c r="I4785" s="196"/>
      <c r="J4785" s="196"/>
      <c r="K4785" s="196"/>
      <c r="L4785"/>
      <c r="M4785" s="44"/>
      <c r="N4785" s="1"/>
      <c r="O4785"/>
      <c r="P4785"/>
      <c r="Q4785" s="44"/>
      <c r="R4785" s="1"/>
      <c r="S4785"/>
      <c r="T4785"/>
    </row>
    <row r="4786" spans="1:20" ht="14.4" x14ac:dyDescent="0.3">
      <c r="A4786"/>
      <c r="B4786" s="1"/>
      <c r="C4786"/>
      <c r="D4786"/>
      <c r="E4786"/>
      <c r="F4786"/>
      <c r="G4786" s="45"/>
      <c r="H4786" s="196"/>
      <c r="I4786" s="196"/>
      <c r="J4786" s="196"/>
      <c r="K4786" s="196"/>
      <c r="L4786"/>
      <c r="M4786" s="44"/>
      <c r="N4786" s="1"/>
      <c r="O4786"/>
      <c r="P4786"/>
      <c r="Q4786" s="44"/>
      <c r="R4786" s="1"/>
      <c r="S4786"/>
      <c r="T4786"/>
    </row>
    <row r="4787" spans="1:20" ht="14.4" x14ac:dyDescent="0.3">
      <c r="A4787"/>
      <c r="B4787" s="1"/>
      <c r="C4787"/>
      <c r="D4787"/>
      <c r="E4787"/>
      <c r="F4787"/>
      <c r="G4787" s="45"/>
      <c r="H4787" s="196"/>
      <c r="I4787" s="196"/>
      <c r="J4787" s="196"/>
      <c r="K4787" s="196"/>
      <c r="L4787"/>
      <c r="M4787" s="44"/>
      <c r="N4787" s="1"/>
      <c r="O4787"/>
      <c r="P4787"/>
      <c r="Q4787" s="44"/>
      <c r="R4787" s="1"/>
      <c r="S4787"/>
      <c r="T4787"/>
    </row>
    <row r="4788" spans="1:20" ht="14.4" x14ac:dyDescent="0.3">
      <c r="A4788"/>
      <c r="B4788" s="1"/>
      <c r="C4788"/>
      <c r="D4788"/>
      <c r="E4788"/>
      <c r="F4788"/>
      <c r="G4788" s="45"/>
      <c r="H4788" s="196"/>
      <c r="I4788" s="196"/>
      <c r="J4788" s="196"/>
      <c r="K4788" s="196"/>
      <c r="L4788"/>
      <c r="M4788" s="44"/>
      <c r="N4788" s="1"/>
      <c r="O4788"/>
      <c r="P4788"/>
      <c r="Q4788" s="44"/>
      <c r="R4788" s="1"/>
      <c r="S4788"/>
      <c r="T4788"/>
    </row>
    <row r="4789" spans="1:20" ht="14.4" x14ac:dyDescent="0.3">
      <c r="A4789"/>
      <c r="B4789" s="1"/>
      <c r="C4789"/>
      <c r="D4789"/>
      <c r="E4789"/>
      <c r="F4789"/>
      <c r="G4789" s="45"/>
      <c r="H4789" s="196"/>
      <c r="I4789" s="196"/>
      <c r="J4789" s="196"/>
      <c r="K4789" s="196"/>
      <c r="L4789"/>
      <c r="M4789" s="44"/>
      <c r="N4789" s="1"/>
      <c r="O4789"/>
      <c r="P4789"/>
      <c r="Q4789" s="44"/>
      <c r="R4789" s="1"/>
      <c r="S4789"/>
      <c r="T4789"/>
    </row>
    <row r="4790" spans="1:20" ht="14.4" x14ac:dyDescent="0.3">
      <c r="A4790"/>
      <c r="B4790" s="1"/>
      <c r="C4790"/>
      <c r="D4790"/>
      <c r="E4790"/>
      <c r="F4790"/>
      <c r="G4790" s="45"/>
      <c r="H4790" s="196"/>
      <c r="I4790" s="196"/>
      <c r="J4790" s="196"/>
      <c r="K4790" s="196"/>
      <c r="L4790"/>
      <c r="M4790" s="44"/>
      <c r="N4790" s="1"/>
      <c r="O4790"/>
      <c r="P4790"/>
      <c r="Q4790" s="44"/>
      <c r="R4790" s="1"/>
      <c r="S4790"/>
      <c r="T4790"/>
    </row>
    <row r="4791" spans="1:20" ht="14.4" x14ac:dyDescent="0.3">
      <c r="A4791"/>
      <c r="B4791" s="1"/>
      <c r="C4791"/>
      <c r="D4791"/>
      <c r="E4791"/>
      <c r="F4791"/>
      <c r="G4791" s="45"/>
      <c r="H4791" s="196"/>
      <c r="I4791" s="196"/>
      <c r="J4791" s="196"/>
      <c r="K4791" s="196"/>
      <c r="L4791"/>
      <c r="M4791" s="44"/>
      <c r="N4791" s="1"/>
      <c r="O4791"/>
      <c r="P4791"/>
      <c r="Q4791" s="44"/>
      <c r="R4791" s="1"/>
      <c r="S4791"/>
      <c r="T4791"/>
    </row>
    <row r="4792" spans="1:20" ht="14.4" x14ac:dyDescent="0.3">
      <c r="A4792"/>
      <c r="B4792" s="1"/>
      <c r="C4792"/>
      <c r="D4792"/>
      <c r="E4792"/>
      <c r="F4792"/>
      <c r="G4792" s="45"/>
      <c r="H4792" s="196"/>
      <c r="I4792" s="196"/>
      <c r="J4792" s="196"/>
      <c r="K4792" s="196"/>
      <c r="L4792"/>
      <c r="M4792" s="44"/>
      <c r="N4792" s="1"/>
      <c r="O4792"/>
      <c r="P4792"/>
      <c r="Q4792" s="44"/>
      <c r="R4792" s="1"/>
      <c r="S4792"/>
      <c r="T4792"/>
    </row>
    <row r="4793" spans="1:20" ht="14.4" x14ac:dyDescent="0.3">
      <c r="A4793"/>
      <c r="B4793" s="1"/>
      <c r="C4793"/>
      <c r="D4793"/>
      <c r="E4793"/>
      <c r="F4793"/>
      <c r="G4793" s="45"/>
      <c r="H4793" s="196"/>
      <c r="I4793" s="196"/>
      <c r="J4793" s="196"/>
      <c r="K4793" s="196"/>
      <c r="L4793"/>
      <c r="M4793" s="44"/>
      <c r="N4793" s="1"/>
      <c r="O4793"/>
      <c r="P4793"/>
      <c r="Q4793" s="44"/>
      <c r="R4793" s="1"/>
      <c r="S4793"/>
      <c r="T4793"/>
    </row>
    <row r="4794" spans="1:20" ht="14.4" x14ac:dyDescent="0.3">
      <c r="A4794"/>
      <c r="B4794" s="1"/>
      <c r="C4794"/>
      <c r="D4794"/>
      <c r="E4794"/>
      <c r="F4794"/>
      <c r="G4794" s="45"/>
      <c r="H4794" s="196"/>
      <c r="I4794" s="196"/>
      <c r="J4794" s="196"/>
      <c r="K4794" s="196"/>
      <c r="L4794"/>
      <c r="M4794" s="44"/>
      <c r="N4794" s="1"/>
      <c r="O4794"/>
      <c r="P4794"/>
      <c r="Q4794" s="44"/>
      <c r="R4794" s="1"/>
      <c r="S4794"/>
      <c r="T4794"/>
    </row>
    <row r="4795" spans="1:20" ht="14.4" x14ac:dyDescent="0.3">
      <c r="A4795"/>
      <c r="B4795" s="1"/>
      <c r="C4795"/>
      <c r="D4795"/>
      <c r="E4795"/>
      <c r="F4795"/>
      <c r="G4795" s="45"/>
      <c r="H4795" s="196"/>
      <c r="I4795" s="196"/>
      <c r="J4795" s="196"/>
      <c r="K4795" s="196"/>
      <c r="L4795"/>
      <c r="M4795" s="44"/>
      <c r="N4795" s="1"/>
      <c r="O4795"/>
      <c r="P4795"/>
      <c r="Q4795" s="44"/>
      <c r="R4795" s="1"/>
      <c r="S4795"/>
      <c r="T4795"/>
    </row>
    <row r="4796" spans="1:20" ht="14.4" x14ac:dyDescent="0.3">
      <c r="A4796"/>
      <c r="B4796" s="1"/>
      <c r="C4796"/>
      <c r="D4796"/>
      <c r="E4796"/>
      <c r="F4796"/>
      <c r="G4796" s="45"/>
      <c r="H4796" s="196"/>
      <c r="I4796" s="196"/>
      <c r="J4796" s="196"/>
      <c r="K4796" s="196"/>
      <c r="L4796"/>
      <c r="M4796" s="44"/>
      <c r="N4796" s="1"/>
      <c r="O4796"/>
      <c r="P4796"/>
      <c r="Q4796" s="44"/>
      <c r="R4796" s="1"/>
      <c r="S4796"/>
      <c r="T4796"/>
    </row>
    <row r="4797" spans="1:20" ht="14.4" x14ac:dyDescent="0.3">
      <c r="A4797"/>
      <c r="B4797" s="1"/>
      <c r="C4797"/>
      <c r="D4797"/>
      <c r="E4797"/>
      <c r="F4797"/>
      <c r="G4797" s="45"/>
      <c r="H4797" s="196"/>
      <c r="I4797" s="196"/>
      <c r="J4797" s="196"/>
      <c r="K4797" s="196"/>
      <c r="L4797"/>
      <c r="M4797" s="44"/>
      <c r="N4797" s="1"/>
      <c r="O4797"/>
      <c r="P4797"/>
      <c r="Q4797" s="44"/>
      <c r="R4797" s="1"/>
      <c r="S4797"/>
      <c r="T4797"/>
    </row>
    <row r="4798" spans="1:20" ht="14.4" x14ac:dyDescent="0.3">
      <c r="A4798"/>
      <c r="B4798" s="1"/>
      <c r="C4798"/>
      <c r="D4798"/>
      <c r="E4798"/>
      <c r="F4798"/>
      <c r="G4798" s="45"/>
      <c r="H4798" s="196"/>
      <c r="I4798" s="196"/>
      <c r="J4798" s="196"/>
      <c r="K4798" s="196"/>
      <c r="L4798"/>
      <c r="M4798" s="44"/>
      <c r="N4798" s="1"/>
      <c r="O4798"/>
      <c r="P4798"/>
      <c r="Q4798" s="44"/>
      <c r="R4798" s="1"/>
      <c r="S4798"/>
      <c r="T4798"/>
    </row>
    <row r="4799" spans="1:20" ht="14.4" x14ac:dyDescent="0.3">
      <c r="A4799"/>
      <c r="B4799" s="1"/>
      <c r="C4799"/>
      <c r="D4799"/>
      <c r="E4799"/>
      <c r="F4799"/>
      <c r="G4799" s="45"/>
      <c r="H4799" s="196"/>
      <c r="I4799" s="196"/>
      <c r="J4799" s="196"/>
      <c r="K4799" s="196"/>
      <c r="L4799"/>
      <c r="M4799" s="44"/>
      <c r="N4799" s="1"/>
      <c r="O4799"/>
      <c r="P4799"/>
      <c r="Q4799" s="44"/>
      <c r="R4799" s="1"/>
      <c r="S4799"/>
      <c r="T4799"/>
    </row>
    <row r="4800" spans="1:20" ht="14.4" x14ac:dyDescent="0.3">
      <c r="A4800"/>
      <c r="B4800" s="1"/>
      <c r="C4800"/>
      <c r="D4800"/>
      <c r="E4800"/>
      <c r="F4800"/>
      <c r="G4800" s="45"/>
      <c r="H4800" s="196"/>
      <c r="I4800" s="196"/>
      <c r="J4800" s="196"/>
      <c r="K4800" s="196"/>
      <c r="L4800"/>
      <c r="M4800" s="44"/>
      <c r="N4800" s="1"/>
      <c r="O4800"/>
      <c r="P4800"/>
      <c r="Q4800" s="44"/>
      <c r="R4800" s="1"/>
      <c r="S4800"/>
      <c r="T4800"/>
    </row>
    <row r="4801" spans="1:20" ht="14.4" x14ac:dyDescent="0.3">
      <c r="A4801"/>
      <c r="B4801" s="1"/>
      <c r="C4801"/>
      <c r="D4801"/>
      <c r="E4801"/>
      <c r="F4801"/>
      <c r="G4801" s="45"/>
      <c r="H4801" s="196"/>
      <c r="I4801" s="196"/>
      <c r="J4801" s="196"/>
      <c r="K4801" s="196"/>
      <c r="L4801"/>
      <c r="M4801" s="44"/>
      <c r="N4801" s="1"/>
      <c r="O4801"/>
      <c r="P4801"/>
      <c r="Q4801" s="44"/>
      <c r="R4801" s="1"/>
      <c r="S4801"/>
      <c r="T4801"/>
    </row>
    <row r="4802" spans="1:20" ht="14.4" x14ac:dyDescent="0.3">
      <c r="A4802"/>
      <c r="B4802" s="1"/>
      <c r="C4802"/>
      <c r="D4802"/>
      <c r="E4802"/>
      <c r="F4802"/>
      <c r="G4802" s="45"/>
      <c r="H4802" s="196"/>
      <c r="I4802" s="196"/>
      <c r="J4802" s="196"/>
      <c r="K4802" s="196"/>
      <c r="L4802"/>
      <c r="M4802" s="44"/>
      <c r="N4802" s="1"/>
      <c r="O4802"/>
      <c r="P4802"/>
      <c r="Q4802" s="44"/>
      <c r="R4802" s="1"/>
      <c r="S4802"/>
      <c r="T4802"/>
    </row>
    <row r="4803" spans="1:20" ht="14.4" x14ac:dyDescent="0.3">
      <c r="A4803"/>
      <c r="B4803" s="1"/>
      <c r="C4803"/>
      <c r="D4803"/>
      <c r="E4803"/>
      <c r="F4803"/>
      <c r="G4803" s="45"/>
      <c r="H4803" s="196"/>
      <c r="I4803" s="196"/>
      <c r="J4803" s="196"/>
      <c r="K4803" s="196"/>
      <c r="L4803"/>
      <c r="M4803" s="44"/>
      <c r="N4803" s="1"/>
      <c r="O4803"/>
      <c r="P4803"/>
      <c r="Q4803" s="44"/>
      <c r="R4803" s="1"/>
      <c r="S4803"/>
      <c r="T4803"/>
    </row>
    <row r="4804" spans="1:20" ht="14.4" x14ac:dyDescent="0.3">
      <c r="A4804"/>
      <c r="B4804" s="1"/>
      <c r="C4804"/>
      <c r="D4804"/>
      <c r="E4804"/>
      <c r="F4804"/>
      <c r="G4804" s="45"/>
      <c r="H4804" s="196"/>
      <c r="I4804" s="196"/>
      <c r="J4804" s="196"/>
      <c r="K4804" s="196"/>
      <c r="L4804"/>
      <c r="M4804" s="44"/>
      <c r="N4804" s="1"/>
      <c r="O4804"/>
      <c r="P4804"/>
      <c r="Q4804" s="44"/>
      <c r="R4804" s="1"/>
      <c r="S4804"/>
      <c r="T4804"/>
    </row>
    <row r="4805" spans="1:20" ht="14.4" x14ac:dyDescent="0.3">
      <c r="A4805"/>
      <c r="B4805" s="1"/>
      <c r="C4805"/>
      <c r="D4805"/>
      <c r="E4805"/>
      <c r="F4805"/>
      <c r="G4805" s="45"/>
      <c r="H4805" s="196"/>
      <c r="I4805" s="196"/>
      <c r="J4805" s="196"/>
      <c r="K4805" s="196"/>
      <c r="L4805"/>
      <c r="M4805" s="44"/>
      <c r="N4805" s="1"/>
      <c r="O4805"/>
      <c r="P4805"/>
      <c r="Q4805" s="44"/>
      <c r="R4805" s="1"/>
      <c r="S4805"/>
      <c r="T4805"/>
    </row>
    <row r="4806" spans="1:20" ht="14.4" x14ac:dyDescent="0.3">
      <c r="A4806"/>
      <c r="B4806" s="1"/>
      <c r="C4806"/>
      <c r="D4806"/>
      <c r="E4806"/>
      <c r="F4806"/>
      <c r="G4806" s="45"/>
      <c r="H4806" s="196"/>
      <c r="I4806" s="196"/>
      <c r="J4806" s="196"/>
      <c r="K4806" s="196"/>
      <c r="L4806"/>
      <c r="M4806" s="44"/>
      <c r="N4806" s="1"/>
      <c r="O4806"/>
      <c r="P4806"/>
      <c r="Q4806" s="44"/>
      <c r="R4806" s="1"/>
      <c r="S4806"/>
      <c r="T4806"/>
    </row>
    <row r="4807" spans="1:20" ht="14.4" x14ac:dyDescent="0.3">
      <c r="A4807"/>
      <c r="B4807" s="1"/>
      <c r="C4807"/>
      <c r="D4807"/>
      <c r="E4807"/>
      <c r="F4807"/>
      <c r="G4807" s="45"/>
      <c r="H4807" s="196"/>
      <c r="I4807" s="196"/>
      <c r="J4807" s="196"/>
      <c r="K4807" s="196"/>
      <c r="L4807"/>
      <c r="M4807" s="44"/>
      <c r="N4807" s="1"/>
      <c r="O4807"/>
      <c r="P4807"/>
      <c r="Q4807" s="44"/>
      <c r="R4807" s="1"/>
      <c r="S4807"/>
      <c r="T4807"/>
    </row>
    <row r="4808" spans="1:20" ht="14.4" x14ac:dyDescent="0.3">
      <c r="A4808"/>
      <c r="B4808" s="1"/>
      <c r="C4808"/>
      <c r="D4808"/>
      <c r="E4808"/>
      <c r="F4808"/>
      <c r="G4808" s="45"/>
      <c r="H4808" s="196"/>
      <c r="I4808" s="196"/>
      <c r="J4808" s="196"/>
      <c r="K4808" s="196"/>
      <c r="L4808"/>
      <c r="M4808" s="44"/>
      <c r="N4808" s="1"/>
      <c r="O4808"/>
      <c r="P4808"/>
      <c r="Q4808" s="44"/>
      <c r="R4808" s="1"/>
      <c r="S4808"/>
      <c r="T4808"/>
    </row>
    <row r="4809" spans="1:20" ht="14.4" x14ac:dyDescent="0.3">
      <c r="A4809"/>
      <c r="B4809" s="1"/>
      <c r="C4809"/>
      <c r="D4809"/>
      <c r="E4809"/>
      <c r="F4809"/>
      <c r="G4809" s="45"/>
      <c r="H4809" s="196"/>
      <c r="I4809" s="196"/>
      <c r="J4809" s="196"/>
      <c r="K4809" s="196"/>
      <c r="L4809"/>
      <c r="M4809" s="44"/>
      <c r="N4809" s="1"/>
      <c r="O4809"/>
      <c r="P4809"/>
      <c r="Q4809" s="44"/>
      <c r="R4809" s="1"/>
      <c r="S4809"/>
      <c r="T4809"/>
    </row>
    <row r="4810" spans="1:20" ht="14.4" x14ac:dyDescent="0.3">
      <c r="A4810"/>
      <c r="B4810" s="1"/>
      <c r="C4810"/>
      <c r="D4810"/>
      <c r="E4810"/>
      <c r="F4810"/>
      <c r="G4810" s="45"/>
      <c r="H4810" s="196"/>
      <c r="I4810" s="196"/>
      <c r="J4810" s="196"/>
      <c r="K4810" s="196"/>
      <c r="L4810"/>
      <c r="M4810" s="44"/>
      <c r="N4810" s="1"/>
      <c r="O4810"/>
      <c r="P4810"/>
      <c r="Q4810" s="44"/>
      <c r="R4810" s="1"/>
      <c r="S4810"/>
      <c r="T4810"/>
    </row>
    <row r="4811" spans="1:20" ht="14.4" x14ac:dyDescent="0.3">
      <c r="A4811"/>
      <c r="B4811" s="1"/>
      <c r="C4811"/>
      <c r="D4811"/>
      <c r="E4811"/>
      <c r="F4811"/>
      <c r="G4811" s="45"/>
      <c r="H4811" s="196"/>
      <c r="I4811" s="196"/>
      <c r="J4811" s="196"/>
      <c r="K4811" s="196"/>
      <c r="L4811"/>
      <c r="M4811" s="44"/>
      <c r="N4811" s="1"/>
      <c r="O4811"/>
      <c r="P4811"/>
      <c r="Q4811" s="44"/>
      <c r="R4811" s="1"/>
      <c r="S4811"/>
      <c r="T4811"/>
    </row>
    <row r="4812" spans="1:20" ht="14.4" x14ac:dyDescent="0.3">
      <c r="A4812"/>
      <c r="B4812" s="1"/>
      <c r="C4812"/>
      <c r="D4812"/>
      <c r="E4812"/>
      <c r="F4812"/>
      <c r="G4812" s="45"/>
      <c r="H4812" s="196"/>
      <c r="I4812" s="196"/>
      <c r="J4812" s="196"/>
      <c r="K4812" s="196"/>
      <c r="L4812"/>
      <c r="M4812" s="44"/>
      <c r="N4812" s="1"/>
      <c r="O4812"/>
      <c r="P4812"/>
      <c r="Q4812" s="44"/>
      <c r="R4812" s="1"/>
      <c r="S4812"/>
      <c r="T4812"/>
    </row>
    <row r="4813" spans="1:20" ht="14.4" x14ac:dyDescent="0.3">
      <c r="A4813"/>
      <c r="B4813" s="1"/>
      <c r="C4813"/>
      <c r="D4813"/>
      <c r="E4813"/>
      <c r="F4813"/>
      <c r="G4813" s="45"/>
      <c r="H4813" s="196"/>
      <c r="I4813" s="196"/>
      <c r="J4813" s="196"/>
      <c r="K4813" s="196"/>
      <c r="L4813"/>
      <c r="M4813" s="44"/>
      <c r="N4813" s="1"/>
      <c r="O4813"/>
      <c r="P4813"/>
      <c r="Q4813" s="44"/>
      <c r="R4813" s="1"/>
      <c r="S4813"/>
      <c r="T4813"/>
    </row>
    <row r="4814" spans="1:20" ht="14.4" x14ac:dyDescent="0.3">
      <c r="A4814"/>
      <c r="B4814" s="1"/>
      <c r="C4814"/>
      <c r="D4814"/>
      <c r="E4814"/>
      <c r="F4814"/>
      <c r="G4814" s="45"/>
      <c r="H4814" s="196"/>
      <c r="I4814" s="196"/>
      <c r="J4814" s="196"/>
      <c r="K4814" s="196"/>
      <c r="L4814"/>
      <c r="M4814" s="44"/>
      <c r="N4814" s="1"/>
      <c r="O4814"/>
      <c r="P4814"/>
      <c r="Q4814" s="44"/>
      <c r="R4814" s="1"/>
      <c r="S4814"/>
      <c r="T4814"/>
    </row>
    <row r="4815" spans="1:20" ht="14.4" x14ac:dyDescent="0.3">
      <c r="A4815"/>
      <c r="B4815" s="1"/>
      <c r="C4815"/>
      <c r="D4815"/>
      <c r="E4815"/>
      <c r="F4815"/>
      <c r="G4815" s="45"/>
      <c r="H4815" s="196"/>
      <c r="I4815" s="196"/>
      <c r="J4815" s="196"/>
      <c r="K4815" s="196"/>
      <c r="L4815"/>
      <c r="M4815" s="44"/>
      <c r="N4815" s="1"/>
      <c r="O4815"/>
      <c r="P4815"/>
      <c r="Q4815" s="44"/>
      <c r="R4815" s="1"/>
      <c r="S4815"/>
      <c r="T4815"/>
    </row>
    <row r="4816" spans="1:20" ht="14.4" x14ac:dyDescent="0.3">
      <c r="A4816"/>
      <c r="B4816" s="1"/>
      <c r="C4816"/>
      <c r="D4816"/>
      <c r="E4816"/>
      <c r="F4816"/>
      <c r="G4816" s="45"/>
      <c r="H4816" s="196"/>
      <c r="I4816" s="196"/>
      <c r="J4816" s="196"/>
      <c r="K4816" s="196"/>
      <c r="L4816"/>
      <c r="M4816" s="44"/>
      <c r="N4816" s="1"/>
      <c r="O4816"/>
      <c r="P4816"/>
      <c r="Q4816" s="44"/>
      <c r="R4816" s="1"/>
      <c r="S4816"/>
      <c r="T4816"/>
    </row>
    <row r="4817" spans="1:20" ht="14.4" x14ac:dyDescent="0.3">
      <c r="A4817"/>
      <c r="B4817" s="1"/>
      <c r="C4817"/>
      <c r="D4817"/>
      <c r="E4817"/>
      <c r="F4817"/>
      <c r="G4817" s="45"/>
      <c r="H4817" s="196"/>
      <c r="I4817" s="196"/>
      <c r="J4817" s="196"/>
      <c r="K4817" s="196"/>
      <c r="L4817"/>
      <c r="M4817" s="44"/>
      <c r="N4817" s="1"/>
      <c r="O4817"/>
      <c r="P4817"/>
      <c r="Q4817" s="44"/>
      <c r="R4817" s="1"/>
      <c r="S4817"/>
      <c r="T4817"/>
    </row>
    <row r="4818" spans="1:20" ht="14.4" x14ac:dyDescent="0.3">
      <c r="A4818"/>
      <c r="B4818" s="1"/>
      <c r="C4818"/>
      <c r="D4818"/>
      <c r="E4818"/>
      <c r="F4818"/>
      <c r="G4818" s="45"/>
      <c r="H4818" s="196"/>
      <c r="I4818" s="196"/>
      <c r="J4818" s="196"/>
      <c r="K4818" s="196"/>
      <c r="L4818"/>
      <c r="M4818" s="44"/>
      <c r="N4818" s="1"/>
      <c r="O4818"/>
      <c r="P4818"/>
      <c r="Q4818" s="44"/>
      <c r="R4818" s="1"/>
      <c r="S4818"/>
      <c r="T4818"/>
    </row>
    <row r="4819" spans="1:20" ht="14.4" x14ac:dyDescent="0.3">
      <c r="A4819"/>
      <c r="B4819" s="1"/>
      <c r="C4819"/>
      <c r="D4819"/>
      <c r="E4819"/>
      <c r="F4819"/>
      <c r="G4819" s="45"/>
      <c r="H4819" s="196"/>
      <c r="I4819" s="196"/>
      <c r="J4819" s="196"/>
      <c r="K4819" s="196"/>
      <c r="L4819"/>
      <c r="M4819" s="44"/>
      <c r="N4819" s="1"/>
      <c r="O4819"/>
      <c r="P4819"/>
      <c r="Q4819" s="44"/>
      <c r="R4819" s="1"/>
      <c r="S4819"/>
      <c r="T4819"/>
    </row>
    <row r="4820" spans="1:20" ht="14.4" x14ac:dyDescent="0.3">
      <c r="A4820"/>
      <c r="B4820" s="1"/>
      <c r="C4820"/>
      <c r="D4820"/>
      <c r="E4820"/>
      <c r="F4820"/>
      <c r="G4820" s="45"/>
      <c r="H4820" s="196"/>
      <c r="I4820" s="196"/>
      <c r="J4820" s="196"/>
      <c r="K4820" s="196"/>
      <c r="L4820"/>
      <c r="M4820" s="44"/>
      <c r="N4820" s="1"/>
      <c r="O4820"/>
      <c r="P4820"/>
      <c r="Q4820" s="44"/>
      <c r="R4820" s="1"/>
      <c r="S4820"/>
      <c r="T4820"/>
    </row>
    <row r="4821" spans="1:20" ht="14.4" x14ac:dyDescent="0.3">
      <c r="A4821"/>
      <c r="B4821" s="1"/>
      <c r="C4821"/>
      <c r="D4821"/>
      <c r="E4821"/>
      <c r="F4821"/>
      <c r="G4821" s="45"/>
      <c r="H4821" s="196"/>
      <c r="I4821" s="196"/>
      <c r="J4821" s="196"/>
      <c r="K4821" s="196"/>
      <c r="L4821"/>
      <c r="M4821" s="44"/>
      <c r="N4821" s="1"/>
      <c r="O4821"/>
      <c r="P4821"/>
      <c r="Q4821" s="44"/>
      <c r="R4821" s="1"/>
      <c r="S4821"/>
      <c r="T4821"/>
    </row>
    <row r="4822" spans="1:20" ht="14.4" x14ac:dyDescent="0.3">
      <c r="A4822"/>
      <c r="B4822" s="1"/>
      <c r="C4822"/>
      <c r="D4822"/>
      <c r="E4822"/>
      <c r="F4822"/>
      <c r="G4822" s="45"/>
      <c r="H4822" s="196"/>
      <c r="I4822" s="196"/>
      <c r="J4822" s="196"/>
      <c r="K4822" s="196"/>
      <c r="L4822"/>
      <c r="M4822" s="44"/>
      <c r="N4822" s="1"/>
      <c r="O4822"/>
      <c r="P4822"/>
      <c r="Q4822" s="44"/>
      <c r="R4822" s="1"/>
      <c r="S4822"/>
      <c r="T4822"/>
    </row>
    <row r="4823" spans="1:20" ht="14.4" x14ac:dyDescent="0.3">
      <c r="A4823"/>
      <c r="B4823" s="1"/>
      <c r="C4823"/>
      <c r="D4823"/>
      <c r="E4823"/>
      <c r="F4823"/>
      <c r="G4823" s="45"/>
      <c r="H4823" s="196"/>
      <c r="I4823" s="196"/>
      <c r="J4823" s="196"/>
      <c r="K4823" s="196"/>
      <c r="L4823"/>
      <c r="M4823" s="44"/>
      <c r="N4823" s="1"/>
      <c r="O4823"/>
      <c r="P4823"/>
      <c r="Q4823" s="44"/>
      <c r="R4823" s="1"/>
      <c r="S4823"/>
      <c r="T4823"/>
    </row>
    <row r="4824" spans="1:20" ht="14.4" x14ac:dyDescent="0.3">
      <c r="A4824"/>
      <c r="B4824" s="1"/>
      <c r="C4824"/>
      <c r="D4824"/>
      <c r="E4824"/>
      <c r="F4824"/>
      <c r="G4824" s="45"/>
      <c r="H4824" s="196"/>
      <c r="I4824" s="196"/>
      <c r="J4824" s="196"/>
      <c r="K4824" s="196"/>
      <c r="L4824"/>
      <c r="M4824" s="44"/>
      <c r="N4824" s="1"/>
      <c r="O4824"/>
      <c r="P4824"/>
      <c r="Q4824" s="44"/>
      <c r="R4824" s="1"/>
      <c r="S4824"/>
      <c r="T4824"/>
    </row>
    <row r="4825" spans="1:20" ht="14.4" x14ac:dyDescent="0.3">
      <c r="A4825"/>
      <c r="B4825" s="1"/>
      <c r="C4825"/>
      <c r="D4825"/>
      <c r="E4825"/>
      <c r="F4825"/>
      <c r="G4825" s="45"/>
      <c r="H4825" s="196"/>
      <c r="I4825" s="196"/>
      <c r="J4825" s="196"/>
      <c r="K4825" s="196"/>
      <c r="L4825"/>
      <c r="M4825" s="44"/>
      <c r="N4825" s="1"/>
      <c r="O4825"/>
      <c r="P4825"/>
      <c r="Q4825" s="44"/>
      <c r="R4825" s="1"/>
      <c r="S4825"/>
      <c r="T4825"/>
    </row>
    <row r="4826" spans="1:20" ht="14.4" x14ac:dyDescent="0.3">
      <c r="A4826"/>
      <c r="B4826" s="1"/>
      <c r="C4826"/>
      <c r="D4826"/>
      <c r="E4826"/>
      <c r="F4826"/>
      <c r="G4826" s="45"/>
      <c r="H4826" s="196"/>
      <c r="I4826" s="196"/>
      <c r="J4826" s="196"/>
      <c r="K4826" s="196"/>
      <c r="L4826"/>
      <c r="M4826" s="44"/>
      <c r="N4826" s="1"/>
      <c r="O4826"/>
      <c r="P4826"/>
      <c r="Q4826" s="44"/>
      <c r="R4826" s="1"/>
      <c r="S4826"/>
      <c r="T4826"/>
    </row>
    <row r="4827" spans="1:20" ht="14.4" x14ac:dyDescent="0.3">
      <c r="A4827"/>
      <c r="B4827" s="1"/>
      <c r="C4827"/>
      <c r="D4827"/>
      <c r="E4827"/>
      <c r="F4827"/>
      <c r="G4827" s="45"/>
      <c r="H4827" s="196"/>
      <c r="I4827" s="196"/>
      <c r="J4827" s="196"/>
      <c r="K4827" s="196"/>
      <c r="L4827"/>
      <c r="M4827" s="44"/>
      <c r="N4827" s="1"/>
      <c r="O4827"/>
      <c r="P4827"/>
      <c r="Q4827" s="44"/>
      <c r="R4827" s="1"/>
      <c r="S4827"/>
      <c r="T4827"/>
    </row>
    <row r="4828" spans="1:20" ht="14.4" x14ac:dyDescent="0.3">
      <c r="A4828"/>
      <c r="B4828" s="1"/>
      <c r="C4828"/>
      <c r="D4828"/>
      <c r="E4828"/>
      <c r="F4828"/>
      <c r="G4828" s="45"/>
      <c r="H4828" s="196"/>
      <c r="I4828" s="196"/>
      <c r="J4828" s="196"/>
      <c r="K4828" s="196"/>
      <c r="L4828"/>
      <c r="M4828" s="44"/>
      <c r="N4828" s="1"/>
      <c r="O4828"/>
      <c r="P4828"/>
      <c r="Q4828" s="44"/>
      <c r="R4828" s="1"/>
      <c r="S4828"/>
      <c r="T4828"/>
    </row>
    <row r="4829" spans="1:20" ht="14.4" x14ac:dyDescent="0.3">
      <c r="A4829"/>
      <c r="B4829" s="1"/>
      <c r="C4829"/>
      <c r="D4829"/>
      <c r="E4829"/>
      <c r="F4829"/>
      <c r="G4829" s="45"/>
      <c r="H4829" s="196"/>
      <c r="I4829" s="196"/>
      <c r="J4829" s="196"/>
      <c r="K4829" s="196"/>
      <c r="L4829"/>
      <c r="M4829" s="44"/>
      <c r="N4829" s="1"/>
      <c r="O4829"/>
      <c r="P4829"/>
      <c r="Q4829" s="44"/>
      <c r="R4829" s="1"/>
      <c r="S4829"/>
      <c r="T4829"/>
    </row>
    <row r="4830" spans="1:20" ht="14.4" x14ac:dyDescent="0.3">
      <c r="A4830"/>
      <c r="B4830" s="1"/>
      <c r="C4830"/>
      <c r="D4830"/>
      <c r="E4830"/>
      <c r="F4830"/>
      <c r="G4830" s="45"/>
      <c r="H4830" s="196"/>
      <c r="I4830" s="196"/>
      <c r="J4830" s="196"/>
      <c r="K4830" s="196"/>
      <c r="L4830"/>
      <c r="M4830" s="44"/>
      <c r="N4830" s="1"/>
      <c r="O4830"/>
      <c r="P4830"/>
      <c r="Q4830" s="44"/>
      <c r="R4830" s="1"/>
      <c r="S4830"/>
      <c r="T4830"/>
    </row>
    <row r="4831" spans="1:20" ht="14.4" x14ac:dyDescent="0.3">
      <c r="A4831"/>
      <c r="B4831" s="1"/>
      <c r="C4831"/>
      <c r="D4831"/>
      <c r="E4831"/>
      <c r="F4831"/>
      <c r="G4831" s="45"/>
      <c r="H4831" s="196"/>
      <c r="I4831" s="196"/>
      <c r="J4831" s="196"/>
      <c r="K4831" s="196"/>
      <c r="L4831"/>
      <c r="M4831" s="44"/>
      <c r="N4831" s="1"/>
      <c r="O4831"/>
      <c r="P4831"/>
      <c r="Q4831" s="44"/>
      <c r="R4831" s="1"/>
      <c r="S4831"/>
      <c r="T4831"/>
    </row>
    <row r="4832" spans="1:20" ht="14.4" x14ac:dyDescent="0.3">
      <c r="A4832"/>
      <c r="B4832" s="1"/>
      <c r="C4832"/>
      <c r="D4832"/>
      <c r="E4832"/>
      <c r="F4832"/>
      <c r="G4832" s="45"/>
      <c r="H4832" s="196"/>
      <c r="I4832" s="196"/>
      <c r="J4832" s="196"/>
      <c r="K4832" s="196"/>
      <c r="L4832"/>
      <c r="M4832" s="44"/>
      <c r="N4832" s="1"/>
      <c r="O4832"/>
      <c r="P4832"/>
      <c r="Q4832" s="44"/>
      <c r="R4832" s="1"/>
      <c r="S4832"/>
      <c r="T4832"/>
    </row>
    <row r="4833" spans="1:20" ht="14.4" x14ac:dyDescent="0.3">
      <c r="A4833"/>
      <c r="B4833" s="1"/>
      <c r="C4833"/>
      <c r="D4833"/>
      <c r="E4833"/>
      <c r="F4833"/>
      <c r="G4833" s="45"/>
      <c r="H4833" s="196"/>
      <c r="I4833" s="196"/>
      <c r="J4833" s="196"/>
      <c r="K4833" s="196"/>
      <c r="L4833"/>
      <c r="M4833" s="44"/>
      <c r="N4833" s="1"/>
      <c r="O4833"/>
      <c r="P4833"/>
      <c r="Q4833" s="44"/>
      <c r="R4833" s="1"/>
      <c r="S4833"/>
      <c r="T4833"/>
    </row>
    <row r="4834" spans="1:20" ht="14.4" x14ac:dyDescent="0.3">
      <c r="A4834"/>
      <c r="B4834" s="1"/>
      <c r="C4834"/>
      <c r="D4834"/>
      <c r="E4834"/>
      <c r="F4834"/>
      <c r="G4834" s="45"/>
      <c r="H4834" s="196"/>
      <c r="I4834" s="196"/>
      <c r="J4834" s="196"/>
      <c r="K4834" s="196"/>
      <c r="L4834"/>
      <c r="M4834" s="44"/>
      <c r="N4834" s="1"/>
      <c r="O4834"/>
      <c r="P4834"/>
      <c r="Q4834" s="44"/>
      <c r="R4834" s="1"/>
      <c r="S4834"/>
      <c r="T4834"/>
    </row>
    <row r="4835" spans="1:20" ht="14.4" x14ac:dyDescent="0.3">
      <c r="A4835"/>
      <c r="B4835" s="1"/>
      <c r="C4835"/>
      <c r="D4835"/>
      <c r="E4835"/>
      <c r="F4835"/>
      <c r="G4835" s="45"/>
      <c r="H4835" s="196"/>
      <c r="I4835" s="196"/>
      <c r="J4835" s="196"/>
      <c r="K4835" s="196"/>
      <c r="L4835"/>
      <c r="M4835" s="44"/>
      <c r="N4835" s="1"/>
      <c r="O4835"/>
      <c r="P4835"/>
      <c r="Q4835" s="44"/>
      <c r="R4835" s="1"/>
      <c r="S4835"/>
      <c r="T4835"/>
    </row>
    <row r="4836" spans="1:20" ht="14.4" x14ac:dyDescent="0.3">
      <c r="A4836"/>
      <c r="B4836" s="1"/>
      <c r="C4836"/>
      <c r="D4836"/>
      <c r="E4836"/>
      <c r="F4836"/>
      <c r="G4836" s="45"/>
      <c r="H4836" s="196"/>
      <c r="I4836" s="196"/>
      <c r="J4836" s="196"/>
      <c r="K4836" s="196"/>
      <c r="L4836"/>
      <c r="M4836" s="44"/>
      <c r="N4836" s="1"/>
      <c r="O4836"/>
      <c r="P4836"/>
      <c r="Q4836" s="44"/>
      <c r="R4836" s="1"/>
      <c r="S4836"/>
      <c r="T4836"/>
    </row>
    <row r="4837" spans="1:20" ht="14.4" x14ac:dyDescent="0.3">
      <c r="A4837"/>
      <c r="B4837" s="1"/>
      <c r="C4837"/>
      <c r="D4837"/>
      <c r="E4837"/>
      <c r="F4837"/>
      <c r="G4837" s="45"/>
      <c r="H4837" s="196"/>
      <c r="I4837" s="196"/>
      <c r="J4837" s="196"/>
      <c r="K4837" s="196"/>
      <c r="L4837"/>
      <c r="M4837" s="44"/>
      <c r="N4837" s="1"/>
      <c r="O4837"/>
      <c r="P4837"/>
      <c r="Q4837" s="44"/>
      <c r="R4837" s="1"/>
      <c r="S4837"/>
      <c r="T4837"/>
    </row>
    <row r="4838" spans="1:20" ht="14.4" x14ac:dyDescent="0.3">
      <c r="A4838"/>
      <c r="B4838" s="1"/>
      <c r="C4838"/>
      <c r="D4838"/>
      <c r="E4838"/>
      <c r="F4838"/>
      <c r="G4838" s="45"/>
      <c r="H4838" s="196"/>
      <c r="I4838" s="196"/>
      <c r="J4838" s="196"/>
      <c r="K4838" s="196"/>
      <c r="L4838"/>
      <c r="M4838" s="44"/>
      <c r="N4838" s="1"/>
      <c r="O4838"/>
      <c r="P4838"/>
      <c r="Q4838" s="44"/>
      <c r="R4838" s="1"/>
      <c r="S4838"/>
      <c r="T4838"/>
    </row>
    <row r="4839" spans="1:20" ht="14.4" x14ac:dyDescent="0.3">
      <c r="A4839"/>
      <c r="B4839" s="1"/>
      <c r="C4839"/>
      <c r="D4839"/>
      <c r="E4839"/>
      <c r="F4839"/>
      <c r="G4839" s="45"/>
      <c r="H4839" s="196"/>
      <c r="I4839" s="196"/>
      <c r="J4839" s="196"/>
      <c r="K4839" s="196"/>
      <c r="L4839"/>
      <c r="M4839" s="44"/>
      <c r="N4839" s="1"/>
      <c r="O4839"/>
      <c r="P4839"/>
      <c r="Q4839" s="44"/>
      <c r="R4839" s="1"/>
      <c r="S4839"/>
      <c r="T4839"/>
    </row>
    <row r="4840" spans="1:20" ht="14.4" x14ac:dyDescent="0.3">
      <c r="A4840"/>
      <c r="B4840" s="1"/>
      <c r="C4840"/>
      <c r="D4840"/>
      <c r="E4840"/>
      <c r="F4840"/>
      <c r="G4840" s="45"/>
      <c r="H4840" s="196"/>
      <c r="I4840" s="196"/>
      <c r="J4840" s="196"/>
      <c r="K4840" s="196"/>
      <c r="L4840"/>
      <c r="M4840" s="44"/>
      <c r="N4840" s="1"/>
      <c r="O4840"/>
      <c r="P4840"/>
      <c r="Q4840" s="44"/>
      <c r="R4840" s="1"/>
      <c r="S4840"/>
      <c r="T4840"/>
    </row>
    <row r="4841" spans="1:20" ht="14.4" x14ac:dyDescent="0.3">
      <c r="A4841"/>
      <c r="B4841" s="1"/>
      <c r="C4841"/>
      <c r="D4841"/>
      <c r="E4841"/>
      <c r="F4841"/>
      <c r="G4841" s="45"/>
      <c r="H4841" s="196"/>
      <c r="I4841" s="196"/>
      <c r="J4841" s="196"/>
      <c r="K4841" s="196"/>
      <c r="L4841"/>
      <c r="M4841" s="44"/>
      <c r="N4841" s="1"/>
      <c r="O4841"/>
      <c r="P4841"/>
      <c r="Q4841" s="44"/>
      <c r="R4841" s="1"/>
      <c r="S4841"/>
      <c r="T4841"/>
    </row>
    <row r="4842" spans="1:20" ht="14.4" x14ac:dyDescent="0.3">
      <c r="A4842"/>
      <c r="B4842" s="1"/>
      <c r="C4842"/>
      <c r="D4842"/>
      <c r="E4842"/>
      <c r="F4842"/>
      <c r="G4842" s="45"/>
      <c r="H4842" s="196"/>
      <c r="I4842" s="196"/>
      <c r="J4842" s="196"/>
      <c r="K4842" s="196"/>
      <c r="L4842"/>
      <c r="M4842" s="44"/>
      <c r="N4842" s="1"/>
      <c r="O4842"/>
      <c r="P4842"/>
      <c r="Q4842" s="44"/>
      <c r="R4842" s="1"/>
      <c r="S4842"/>
      <c r="T4842"/>
    </row>
    <row r="4843" spans="1:20" ht="14.4" x14ac:dyDescent="0.3">
      <c r="A4843"/>
      <c r="B4843" s="1"/>
      <c r="C4843"/>
      <c r="D4843"/>
      <c r="E4843"/>
      <c r="F4843"/>
      <c r="G4843" s="45"/>
      <c r="H4843" s="196"/>
      <c r="I4843" s="196"/>
      <c r="J4843" s="196"/>
      <c r="K4843" s="196"/>
      <c r="L4843"/>
      <c r="M4843" s="44"/>
      <c r="N4843" s="1"/>
      <c r="O4843"/>
      <c r="P4843"/>
      <c r="Q4843" s="44"/>
      <c r="R4843" s="1"/>
      <c r="S4843"/>
      <c r="T4843"/>
    </row>
    <row r="4844" spans="1:20" ht="14.4" x14ac:dyDescent="0.3">
      <c r="A4844"/>
      <c r="B4844" s="1"/>
      <c r="C4844"/>
      <c r="D4844"/>
      <c r="E4844"/>
      <c r="F4844"/>
      <c r="G4844" s="45"/>
      <c r="H4844" s="196"/>
      <c r="I4844" s="196"/>
      <c r="J4844" s="196"/>
      <c r="K4844" s="196"/>
      <c r="L4844"/>
      <c r="M4844" s="44"/>
      <c r="N4844" s="1"/>
      <c r="O4844"/>
      <c r="P4844"/>
      <c r="Q4844" s="44"/>
      <c r="R4844" s="1"/>
      <c r="S4844"/>
      <c r="T4844"/>
    </row>
    <row r="4845" spans="1:20" ht="14.4" x14ac:dyDescent="0.3">
      <c r="A4845"/>
      <c r="B4845" s="1"/>
      <c r="C4845"/>
      <c r="D4845"/>
      <c r="E4845"/>
      <c r="F4845"/>
      <c r="G4845" s="45"/>
      <c r="H4845" s="196"/>
      <c r="I4845" s="196"/>
      <c r="J4845" s="196"/>
      <c r="K4845" s="196"/>
      <c r="L4845"/>
      <c r="M4845" s="44"/>
      <c r="N4845" s="1"/>
      <c r="O4845"/>
      <c r="P4845"/>
      <c r="Q4845" s="44"/>
      <c r="R4845" s="1"/>
      <c r="S4845"/>
      <c r="T4845"/>
    </row>
    <row r="4846" spans="1:20" ht="14.4" x14ac:dyDescent="0.3">
      <c r="A4846"/>
      <c r="B4846" s="1"/>
      <c r="C4846"/>
      <c r="D4846"/>
      <c r="E4846"/>
      <c r="F4846"/>
      <c r="G4846" s="45"/>
      <c r="H4846" s="196"/>
      <c r="I4846" s="196"/>
      <c r="J4846" s="196"/>
      <c r="K4846" s="196"/>
      <c r="L4846"/>
      <c r="M4846" s="44"/>
      <c r="N4846" s="1"/>
      <c r="O4846"/>
      <c r="P4846"/>
      <c r="Q4846" s="44"/>
      <c r="R4846" s="1"/>
      <c r="S4846"/>
      <c r="T4846"/>
    </row>
    <row r="4847" spans="1:20" ht="14.4" x14ac:dyDescent="0.3">
      <c r="A4847"/>
      <c r="B4847" s="1"/>
      <c r="C4847"/>
      <c r="D4847"/>
      <c r="E4847"/>
      <c r="F4847"/>
      <c r="G4847" s="45"/>
      <c r="H4847" s="196"/>
      <c r="I4847" s="196"/>
      <c r="J4847" s="196"/>
      <c r="K4847" s="196"/>
      <c r="L4847"/>
      <c r="M4847" s="44"/>
      <c r="N4847" s="1"/>
      <c r="O4847"/>
      <c r="P4847"/>
      <c r="Q4847" s="44"/>
      <c r="R4847" s="1"/>
      <c r="S4847"/>
      <c r="T4847"/>
    </row>
    <row r="4848" spans="1:20" ht="14.4" x14ac:dyDescent="0.3">
      <c r="A4848"/>
      <c r="B4848" s="1"/>
      <c r="C4848"/>
      <c r="D4848"/>
      <c r="E4848"/>
      <c r="F4848"/>
      <c r="G4848" s="45"/>
      <c r="H4848" s="196"/>
      <c r="I4848" s="196"/>
      <c r="J4848" s="196"/>
      <c r="K4848" s="196"/>
      <c r="L4848"/>
      <c r="M4848" s="44"/>
      <c r="N4848" s="1"/>
      <c r="O4848"/>
      <c r="P4848"/>
      <c r="Q4848" s="44"/>
      <c r="R4848" s="1"/>
      <c r="S4848"/>
      <c r="T4848"/>
    </row>
    <row r="4849" spans="1:20" ht="14.4" x14ac:dyDescent="0.3">
      <c r="A4849"/>
      <c r="B4849" s="1"/>
      <c r="C4849"/>
      <c r="D4849"/>
      <c r="E4849"/>
      <c r="F4849"/>
      <c r="G4849" s="45"/>
      <c r="H4849" s="196"/>
      <c r="I4849" s="196"/>
      <c r="J4849" s="196"/>
      <c r="K4849" s="196"/>
      <c r="L4849"/>
      <c r="M4849" s="44"/>
      <c r="N4849" s="1"/>
      <c r="O4849"/>
      <c r="P4849"/>
      <c r="Q4849" s="44"/>
      <c r="R4849" s="1"/>
      <c r="S4849"/>
      <c r="T4849"/>
    </row>
    <row r="4850" spans="1:20" ht="14.4" x14ac:dyDescent="0.3">
      <c r="A4850"/>
      <c r="B4850" s="1"/>
      <c r="C4850"/>
      <c r="D4850"/>
      <c r="E4850"/>
      <c r="F4850"/>
      <c r="G4850" s="45"/>
      <c r="H4850" s="196"/>
      <c r="I4850" s="196"/>
      <c r="J4850" s="196"/>
      <c r="K4850" s="196"/>
      <c r="L4850"/>
      <c r="M4850" s="44"/>
      <c r="N4850" s="1"/>
      <c r="O4850"/>
      <c r="P4850"/>
      <c r="Q4850" s="44"/>
      <c r="R4850" s="1"/>
      <c r="S4850"/>
      <c r="T4850"/>
    </row>
    <row r="4851" spans="1:20" ht="14.4" x14ac:dyDescent="0.3">
      <c r="A4851"/>
      <c r="B4851" s="1"/>
      <c r="C4851"/>
      <c r="D4851"/>
      <c r="E4851"/>
      <c r="F4851"/>
      <c r="G4851" s="45"/>
      <c r="H4851" s="196"/>
      <c r="I4851" s="196"/>
      <c r="J4851" s="196"/>
      <c r="K4851" s="196"/>
      <c r="L4851"/>
      <c r="M4851" s="44"/>
      <c r="N4851" s="1"/>
      <c r="O4851"/>
      <c r="P4851"/>
      <c r="Q4851" s="44"/>
      <c r="R4851" s="1"/>
      <c r="S4851"/>
      <c r="T4851"/>
    </row>
    <row r="4852" spans="1:20" ht="14.4" x14ac:dyDescent="0.3">
      <c r="A4852"/>
      <c r="B4852" s="1"/>
      <c r="C4852"/>
      <c r="D4852"/>
      <c r="E4852"/>
      <c r="F4852"/>
      <c r="G4852" s="45"/>
      <c r="H4852" s="196"/>
      <c r="I4852" s="196"/>
      <c r="J4852" s="196"/>
      <c r="K4852" s="196"/>
      <c r="L4852"/>
      <c r="M4852" s="44"/>
      <c r="N4852" s="1"/>
      <c r="O4852"/>
      <c r="P4852"/>
      <c r="Q4852" s="44"/>
      <c r="R4852" s="1"/>
      <c r="S4852"/>
      <c r="T4852"/>
    </row>
    <row r="4853" spans="1:20" ht="14.4" x14ac:dyDescent="0.3">
      <c r="A4853"/>
      <c r="B4853" s="1"/>
      <c r="C4853"/>
      <c r="D4853"/>
      <c r="E4853"/>
      <c r="F4853"/>
      <c r="G4853" s="45"/>
      <c r="H4853" s="196"/>
      <c r="I4853" s="196"/>
      <c r="J4853" s="196"/>
      <c r="K4853" s="196"/>
      <c r="L4853"/>
      <c r="M4853" s="44"/>
      <c r="N4853" s="1"/>
      <c r="O4853"/>
      <c r="P4853"/>
      <c r="Q4853" s="44"/>
      <c r="R4853" s="1"/>
      <c r="S4853"/>
      <c r="T4853"/>
    </row>
    <row r="4854" spans="1:20" ht="14.4" x14ac:dyDescent="0.3">
      <c r="A4854"/>
      <c r="B4854" s="1"/>
      <c r="C4854"/>
      <c r="D4854"/>
      <c r="E4854"/>
      <c r="F4854"/>
      <c r="G4854" s="45"/>
      <c r="H4854" s="196"/>
      <c r="I4854" s="196"/>
      <c r="J4854" s="196"/>
      <c r="K4854" s="196"/>
      <c r="L4854"/>
      <c r="M4854" s="44"/>
      <c r="N4854" s="1"/>
      <c r="O4854"/>
      <c r="P4854"/>
      <c r="Q4854" s="44"/>
      <c r="R4854" s="1"/>
      <c r="S4854"/>
      <c r="T4854"/>
    </row>
    <row r="4855" spans="1:20" ht="14.4" x14ac:dyDescent="0.3">
      <c r="A4855"/>
      <c r="B4855" s="1"/>
      <c r="C4855"/>
      <c r="D4855"/>
      <c r="E4855"/>
      <c r="F4855"/>
      <c r="G4855" s="45"/>
      <c r="H4855" s="196"/>
      <c r="I4855" s="196"/>
      <c r="J4855" s="196"/>
      <c r="K4855" s="196"/>
      <c r="L4855"/>
      <c r="M4855" s="44"/>
      <c r="N4855" s="1"/>
      <c r="O4855"/>
      <c r="P4855"/>
      <c r="Q4855" s="44"/>
      <c r="R4855" s="1"/>
      <c r="S4855"/>
      <c r="T4855"/>
    </row>
    <row r="4856" spans="1:20" ht="14.4" x14ac:dyDescent="0.3">
      <c r="A4856"/>
      <c r="B4856" s="1"/>
      <c r="C4856"/>
      <c r="D4856"/>
      <c r="E4856"/>
      <c r="F4856"/>
      <c r="G4856" s="45"/>
      <c r="H4856" s="196"/>
      <c r="I4856" s="196"/>
      <c r="J4856" s="196"/>
      <c r="K4856" s="196"/>
      <c r="L4856"/>
      <c r="M4856" s="44"/>
      <c r="N4856" s="1"/>
      <c r="O4856"/>
      <c r="P4856"/>
      <c r="Q4856" s="44"/>
      <c r="R4856" s="1"/>
      <c r="S4856"/>
      <c r="T4856"/>
    </row>
    <row r="4857" spans="1:20" ht="14.4" x14ac:dyDescent="0.3">
      <c r="A4857"/>
      <c r="B4857" s="1"/>
      <c r="C4857"/>
      <c r="D4857"/>
      <c r="E4857"/>
      <c r="F4857"/>
      <c r="G4857" s="45"/>
      <c r="H4857" s="196"/>
      <c r="I4857" s="196"/>
      <c r="J4857" s="196"/>
      <c r="K4857" s="196"/>
      <c r="L4857"/>
      <c r="M4857" s="44"/>
      <c r="N4857" s="1"/>
      <c r="O4857"/>
      <c r="P4857"/>
      <c r="Q4857" s="44"/>
      <c r="R4857" s="1"/>
      <c r="S4857"/>
      <c r="T4857"/>
    </row>
    <row r="4858" spans="1:20" ht="14.4" x14ac:dyDescent="0.3">
      <c r="A4858"/>
      <c r="B4858" s="1"/>
      <c r="C4858"/>
      <c r="D4858"/>
      <c r="E4858"/>
      <c r="F4858"/>
      <c r="G4858" s="45"/>
      <c r="H4858" s="196"/>
      <c r="I4858" s="196"/>
      <c r="J4858" s="196"/>
      <c r="K4858" s="196"/>
      <c r="L4858"/>
      <c r="M4858" s="44"/>
      <c r="N4858" s="1"/>
      <c r="O4858"/>
      <c r="P4858"/>
      <c r="Q4858" s="44"/>
      <c r="R4858" s="1"/>
      <c r="S4858"/>
      <c r="T4858"/>
    </row>
    <row r="4859" spans="1:20" ht="14.4" x14ac:dyDescent="0.3">
      <c r="A4859"/>
      <c r="B4859" s="1"/>
      <c r="C4859"/>
      <c r="D4859"/>
      <c r="E4859"/>
      <c r="F4859"/>
      <c r="G4859" s="45"/>
      <c r="H4859" s="196"/>
      <c r="I4859" s="196"/>
      <c r="J4859" s="196"/>
      <c r="K4859" s="196"/>
      <c r="L4859"/>
      <c r="M4859" s="44"/>
      <c r="N4859" s="1"/>
      <c r="O4859"/>
      <c r="P4859"/>
      <c r="Q4859" s="44"/>
      <c r="R4859" s="1"/>
      <c r="S4859"/>
      <c r="T4859"/>
    </row>
    <row r="4860" spans="1:20" ht="14.4" x14ac:dyDescent="0.3">
      <c r="A4860"/>
      <c r="B4860" s="1"/>
      <c r="C4860"/>
      <c r="D4860"/>
      <c r="E4860"/>
      <c r="F4860"/>
      <c r="G4860" s="45"/>
      <c r="H4860" s="196"/>
      <c r="I4860" s="196"/>
      <c r="J4860" s="196"/>
      <c r="K4860" s="196"/>
      <c r="L4860"/>
      <c r="M4860" s="44"/>
      <c r="N4860" s="1"/>
      <c r="O4860"/>
      <c r="P4860"/>
      <c r="Q4860" s="44"/>
      <c r="R4860" s="1"/>
      <c r="S4860"/>
      <c r="T4860"/>
    </row>
    <row r="4861" spans="1:20" ht="14.4" x14ac:dyDescent="0.3">
      <c r="A4861"/>
      <c r="B4861" s="1"/>
      <c r="C4861"/>
      <c r="D4861"/>
      <c r="E4861"/>
      <c r="F4861"/>
      <c r="G4861" s="45"/>
      <c r="H4861" s="196"/>
      <c r="I4861" s="196"/>
      <c r="J4861" s="196"/>
      <c r="K4861" s="196"/>
      <c r="L4861"/>
      <c r="M4861" s="44"/>
      <c r="N4861" s="1"/>
      <c r="O4861"/>
      <c r="P4861"/>
      <c r="Q4861" s="44"/>
      <c r="R4861" s="1"/>
      <c r="S4861"/>
      <c r="T4861"/>
    </row>
    <row r="4862" spans="1:20" ht="14.4" x14ac:dyDescent="0.3">
      <c r="A4862"/>
      <c r="B4862" s="1"/>
      <c r="C4862"/>
      <c r="D4862"/>
      <c r="E4862"/>
      <c r="F4862"/>
      <c r="G4862" s="45"/>
      <c r="H4862" s="196"/>
      <c r="I4862" s="196"/>
      <c r="J4862" s="196"/>
      <c r="K4862" s="196"/>
      <c r="L4862"/>
      <c r="M4862" s="44"/>
      <c r="N4862" s="1"/>
      <c r="O4862"/>
      <c r="P4862"/>
      <c r="Q4862" s="44"/>
      <c r="R4862" s="1"/>
      <c r="S4862"/>
      <c r="T4862"/>
    </row>
    <row r="4863" spans="1:20" ht="14.4" x14ac:dyDescent="0.3">
      <c r="A4863"/>
      <c r="B4863" s="1"/>
      <c r="C4863"/>
      <c r="D4863"/>
      <c r="E4863"/>
      <c r="F4863"/>
      <c r="G4863" s="45"/>
      <c r="H4863" s="196"/>
      <c r="I4863" s="196"/>
      <c r="J4863" s="196"/>
      <c r="K4863" s="196"/>
      <c r="L4863"/>
      <c r="M4863" s="44"/>
      <c r="N4863" s="1"/>
      <c r="O4863"/>
      <c r="P4863"/>
      <c r="Q4863" s="44"/>
      <c r="R4863" s="1"/>
      <c r="S4863"/>
      <c r="T4863"/>
    </row>
    <row r="4864" spans="1:20" ht="14.4" x14ac:dyDescent="0.3">
      <c r="A4864"/>
      <c r="B4864" s="1"/>
      <c r="C4864"/>
      <c r="D4864"/>
      <c r="E4864"/>
      <c r="F4864"/>
      <c r="G4864" s="45"/>
      <c r="H4864" s="196"/>
      <c r="I4864" s="196"/>
      <c r="J4864" s="196"/>
      <c r="K4864" s="196"/>
      <c r="L4864"/>
      <c r="M4864" s="44"/>
      <c r="N4864" s="1"/>
      <c r="O4864"/>
      <c r="P4864"/>
      <c r="Q4864" s="44"/>
      <c r="R4864" s="1"/>
      <c r="S4864"/>
      <c r="T4864"/>
    </row>
    <row r="4865" spans="1:20" ht="14.4" x14ac:dyDescent="0.3">
      <c r="A4865"/>
      <c r="B4865" s="1"/>
      <c r="C4865"/>
      <c r="D4865"/>
      <c r="E4865"/>
      <c r="F4865"/>
      <c r="G4865" s="45"/>
      <c r="H4865" s="196"/>
      <c r="I4865" s="196"/>
      <c r="J4865" s="196"/>
      <c r="K4865" s="196"/>
      <c r="L4865"/>
      <c r="M4865" s="44"/>
      <c r="N4865" s="1"/>
      <c r="O4865"/>
      <c r="P4865"/>
      <c r="Q4865" s="44"/>
      <c r="R4865" s="1"/>
      <c r="S4865"/>
      <c r="T4865"/>
    </row>
    <row r="4866" spans="1:20" ht="14.4" x14ac:dyDescent="0.3">
      <c r="A4866"/>
      <c r="B4866" s="1"/>
      <c r="C4866"/>
      <c r="D4866"/>
      <c r="E4866"/>
      <c r="F4866"/>
      <c r="G4866" s="45"/>
      <c r="H4866" s="196"/>
      <c r="I4866" s="196"/>
      <c r="J4866" s="196"/>
      <c r="K4866" s="196"/>
      <c r="L4866"/>
      <c r="M4866" s="44"/>
      <c r="N4866" s="1"/>
      <c r="O4866"/>
      <c r="P4866"/>
      <c r="Q4866" s="44"/>
      <c r="R4866" s="1"/>
      <c r="S4866"/>
      <c r="T4866"/>
    </row>
    <row r="4867" spans="1:20" ht="14.4" x14ac:dyDescent="0.3">
      <c r="A4867"/>
      <c r="B4867" s="1"/>
      <c r="C4867"/>
      <c r="D4867"/>
      <c r="E4867"/>
      <c r="F4867"/>
      <c r="G4867" s="45"/>
      <c r="H4867" s="196"/>
      <c r="I4867" s="196"/>
      <c r="J4867" s="196"/>
      <c r="K4867" s="196"/>
      <c r="L4867"/>
      <c r="M4867" s="44"/>
      <c r="N4867" s="1"/>
      <c r="O4867"/>
      <c r="P4867"/>
      <c r="Q4867" s="44"/>
      <c r="R4867" s="1"/>
      <c r="S4867"/>
      <c r="T4867"/>
    </row>
    <row r="4868" spans="1:20" ht="14.4" x14ac:dyDescent="0.3">
      <c r="A4868"/>
      <c r="B4868" s="1"/>
      <c r="C4868"/>
      <c r="D4868"/>
      <c r="E4868"/>
      <c r="F4868"/>
      <c r="G4868" s="45"/>
      <c r="H4868" s="196"/>
      <c r="I4868" s="196"/>
      <c r="J4868" s="196"/>
      <c r="K4868" s="196"/>
      <c r="L4868"/>
      <c r="M4868" s="44"/>
      <c r="N4868" s="1"/>
      <c r="O4868"/>
      <c r="P4868"/>
      <c r="Q4868" s="44"/>
      <c r="R4868" s="1"/>
      <c r="S4868"/>
      <c r="T4868"/>
    </row>
    <row r="4869" spans="1:20" ht="14.4" x14ac:dyDescent="0.3">
      <c r="A4869"/>
      <c r="B4869" s="1"/>
      <c r="C4869"/>
      <c r="D4869"/>
      <c r="E4869"/>
      <c r="F4869"/>
      <c r="G4869" s="45"/>
      <c r="H4869" s="196"/>
      <c r="I4869" s="196"/>
      <c r="J4869" s="196"/>
      <c r="K4869" s="196"/>
      <c r="L4869"/>
      <c r="M4869" s="44"/>
      <c r="N4869" s="1"/>
      <c r="O4869"/>
      <c r="P4869"/>
      <c r="Q4869" s="44"/>
      <c r="R4869" s="1"/>
      <c r="S4869"/>
      <c r="T4869"/>
    </row>
    <row r="4870" spans="1:20" ht="14.4" x14ac:dyDescent="0.3">
      <c r="A4870"/>
      <c r="B4870" s="1"/>
      <c r="C4870"/>
      <c r="D4870"/>
      <c r="E4870"/>
      <c r="F4870"/>
      <c r="G4870" s="45"/>
      <c r="H4870" s="196"/>
      <c r="I4870" s="196"/>
      <c r="J4870" s="196"/>
      <c r="K4870" s="196"/>
      <c r="L4870"/>
      <c r="M4870" s="44"/>
      <c r="N4870" s="1"/>
      <c r="O4870"/>
      <c r="P4870"/>
      <c r="Q4870" s="44"/>
      <c r="R4870" s="1"/>
      <c r="S4870"/>
      <c r="T4870"/>
    </row>
    <row r="4871" spans="1:20" ht="14.4" x14ac:dyDescent="0.3">
      <c r="A4871"/>
      <c r="B4871" s="1"/>
      <c r="C4871"/>
      <c r="D4871"/>
      <c r="E4871"/>
      <c r="F4871"/>
      <c r="G4871" s="45"/>
      <c r="H4871" s="196"/>
      <c r="I4871" s="196"/>
      <c r="J4871" s="196"/>
      <c r="K4871" s="196"/>
      <c r="L4871"/>
      <c r="M4871" s="44"/>
      <c r="N4871" s="1"/>
      <c r="O4871"/>
      <c r="P4871"/>
      <c r="Q4871" s="44"/>
      <c r="R4871" s="1"/>
      <c r="S4871"/>
      <c r="T4871"/>
    </row>
    <row r="4872" spans="1:20" ht="14.4" x14ac:dyDescent="0.3">
      <c r="A4872"/>
      <c r="B4872" s="1"/>
      <c r="C4872"/>
      <c r="D4872"/>
      <c r="E4872"/>
      <c r="F4872"/>
      <c r="G4872" s="45"/>
      <c r="H4872" s="196"/>
      <c r="I4872" s="196"/>
      <c r="J4872" s="196"/>
      <c r="K4872" s="196"/>
      <c r="L4872"/>
      <c r="M4872" s="44"/>
      <c r="N4872" s="1"/>
      <c r="O4872"/>
      <c r="P4872"/>
      <c r="Q4872" s="44"/>
      <c r="R4872" s="1"/>
      <c r="S4872"/>
      <c r="T4872"/>
    </row>
    <row r="4873" spans="1:20" ht="14.4" x14ac:dyDescent="0.3">
      <c r="A4873"/>
      <c r="B4873" s="1"/>
      <c r="C4873"/>
      <c r="D4873"/>
      <c r="E4873"/>
      <c r="F4873"/>
      <c r="G4873" s="45"/>
      <c r="H4873" s="196"/>
      <c r="I4873" s="196"/>
      <c r="J4873" s="196"/>
      <c r="K4873" s="196"/>
      <c r="L4873"/>
      <c r="M4873" s="44"/>
      <c r="N4873" s="1"/>
      <c r="O4873"/>
      <c r="P4873"/>
      <c r="Q4873" s="44"/>
      <c r="R4873" s="1"/>
      <c r="S4873"/>
      <c r="T4873"/>
    </row>
    <row r="4874" spans="1:20" ht="14.4" x14ac:dyDescent="0.3">
      <c r="A4874"/>
      <c r="B4874" s="1"/>
      <c r="C4874"/>
      <c r="D4874"/>
      <c r="E4874"/>
      <c r="F4874"/>
      <c r="G4874" s="45"/>
      <c r="H4874" s="196"/>
      <c r="I4874" s="196"/>
      <c r="J4874" s="196"/>
      <c r="K4874" s="196"/>
      <c r="L4874"/>
      <c r="M4874" s="44"/>
      <c r="N4874" s="1"/>
      <c r="O4874"/>
      <c r="P4874"/>
      <c r="Q4874" s="44"/>
      <c r="R4874" s="1"/>
      <c r="S4874"/>
      <c r="T4874"/>
    </row>
    <row r="4875" spans="1:20" ht="14.4" x14ac:dyDescent="0.3">
      <c r="A4875"/>
      <c r="B4875" s="1"/>
      <c r="C4875"/>
      <c r="D4875"/>
      <c r="E4875"/>
      <c r="F4875"/>
      <c r="G4875" s="45"/>
      <c r="H4875" s="196"/>
      <c r="I4875" s="196"/>
      <c r="J4875" s="196"/>
      <c r="K4875" s="196"/>
      <c r="L4875"/>
      <c r="M4875" s="44"/>
      <c r="N4875" s="1"/>
      <c r="O4875"/>
      <c r="P4875"/>
      <c r="Q4875" s="44"/>
      <c r="R4875" s="1"/>
      <c r="S4875"/>
      <c r="T4875"/>
    </row>
    <row r="4876" spans="1:20" ht="14.4" x14ac:dyDescent="0.3">
      <c r="A4876"/>
      <c r="B4876" s="1"/>
      <c r="C4876"/>
      <c r="D4876"/>
      <c r="E4876"/>
      <c r="F4876"/>
      <c r="G4876" s="45"/>
      <c r="H4876" s="196"/>
      <c r="I4876" s="196"/>
      <c r="J4876" s="196"/>
      <c r="K4876" s="196"/>
      <c r="L4876"/>
      <c r="M4876" s="44"/>
      <c r="N4876" s="1"/>
      <c r="O4876"/>
      <c r="P4876"/>
      <c r="Q4876" s="44"/>
      <c r="R4876" s="1"/>
      <c r="S4876"/>
      <c r="T4876"/>
    </row>
    <row r="4877" spans="1:20" ht="14.4" x14ac:dyDescent="0.3">
      <c r="A4877"/>
      <c r="B4877" s="1"/>
      <c r="C4877"/>
      <c r="D4877"/>
      <c r="E4877"/>
      <c r="F4877"/>
      <c r="G4877" s="45"/>
      <c r="H4877" s="196"/>
      <c r="I4877" s="196"/>
      <c r="J4877" s="196"/>
      <c r="K4877" s="196"/>
      <c r="L4877"/>
      <c r="M4877" s="44"/>
      <c r="N4877" s="1"/>
      <c r="O4877"/>
      <c r="P4877"/>
      <c r="Q4877" s="44"/>
      <c r="R4877" s="1"/>
      <c r="S4877"/>
      <c r="T4877"/>
    </row>
    <row r="4878" spans="1:20" ht="14.4" x14ac:dyDescent="0.3">
      <c r="A4878"/>
      <c r="B4878" s="1"/>
      <c r="C4878"/>
      <c r="D4878"/>
      <c r="E4878"/>
      <c r="F4878"/>
      <c r="G4878" s="45"/>
      <c r="H4878" s="196"/>
      <c r="I4878" s="196"/>
      <c r="J4878" s="196"/>
      <c r="K4878" s="196"/>
      <c r="L4878"/>
      <c r="M4878" s="44"/>
      <c r="N4878" s="1"/>
      <c r="O4878"/>
      <c r="P4878"/>
      <c r="Q4878" s="44"/>
      <c r="R4878" s="1"/>
      <c r="S4878"/>
      <c r="T4878"/>
    </row>
    <row r="4879" spans="1:20" ht="14.4" x14ac:dyDescent="0.3">
      <c r="A4879"/>
      <c r="B4879" s="1"/>
      <c r="C4879"/>
      <c r="D4879"/>
      <c r="E4879"/>
      <c r="F4879"/>
      <c r="G4879" s="45"/>
      <c r="H4879" s="196"/>
      <c r="I4879" s="196"/>
      <c r="J4879" s="196"/>
      <c r="K4879" s="196"/>
      <c r="L4879"/>
      <c r="M4879" s="44"/>
      <c r="N4879" s="1"/>
      <c r="O4879"/>
      <c r="P4879"/>
      <c r="Q4879" s="44"/>
      <c r="R4879" s="1"/>
      <c r="S4879"/>
      <c r="T4879"/>
    </row>
    <row r="4880" spans="1:20" ht="14.4" x14ac:dyDescent="0.3">
      <c r="A4880"/>
      <c r="B4880" s="1"/>
      <c r="C4880"/>
      <c r="D4880"/>
      <c r="E4880"/>
      <c r="F4880"/>
      <c r="G4880" s="45"/>
      <c r="H4880" s="196"/>
      <c r="I4880" s="196"/>
      <c r="J4880" s="196"/>
      <c r="K4880" s="196"/>
      <c r="L4880"/>
      <c r="M4880" s="44"/>
      <c r="N4880" s="1"/>
      <c r="O4880"/>
      <c r="P4880"/>
      <c r="Q4880" s="44"/>
      <c r="R4880" s="1"/>
      <c r="S4880"/>
      <c r="T4880"/>
    </row>
    <row r="4881" spans="1:20" ht="14.4" x14ac:dyDescent="0.3">
      <c r="A4881"/>
      <c r="B4881" s="1"/>
      <c r="C4881"/>
      <c r="D4881"/>
      <c r="E4881"/>
      <c r="F4881"/>
      <c r="G4881" s="45"/>
      <c r="H4881" s="196"/>
      <c r="I4881" s="196"/>
      <c r="J4881" s="196"/>
      <c r="K4881" s="196"/>
      <c r="L4881"/>
      <c r="M4881" s="44"/>
      <c r="N4881" s="1"/>
      <c r="O4881"/>
      <c r="P4881"/>
      <c r="Q4881" s="44"/>
      <c r="R4881" s="1"/>
      <c r="S4881"/>
      <c r="T4881"/>
    </row>
    <row r="4882" spans="1:20" ht="14.4" x14ac:dyDescent="0.3">
      <c r="A4882"/>
      <c r="B4882" s="1"/>
      <c r="C4882"/>
      <c r="D4882"/>
      <c r="E4882"/>
      <c r="F4882"/>
      <c r="G4882" s="45"/>
      <c r="H4882" s="196"/>
      <c r="I4882" s="196"/>
      <c r="J4882" s="196"/>
      <c r="K4882" s="196"/>
      <c r="L4882"/>
      <c r="M4882" s="44"/>
      <c r="N4882" s="1"/>
      <c r="O4882"/>
      <c r="P4882"/>
      <c r="Q4882" s="44"/>
      <c r="R4882" s="1"/>
      <c r="S4882"/>
      <c r="T4882"/>
    </row>
    <row r="4883" spans="1:20" ht="14.4" x14ac:dyDescent="0.3">
      <c r="A4883"/>
      <c r="B4883" s="1"/>
      <c r="C4883"/>
      <c r="D4883"/>
      <c r="E4883"/>
      <c r="F4883"/>
      <c r="G4883" s="45"/>
      <c r="H4883" s="196"/>
      <c r="I4883" s="196"/>
      <c r="J4883" s="196"/>
      <c r="K4883" s="196"/>
      <c r="L4883"/>
      <c r="M4883" s="44"/>
      <c r="N4883" s="1"/>
      <c r="O4883"/>
      <c r="P4883"/>
      <c r="Q4883" s="44"/>
      <c r="R4883" s="1"/>
      <c r="S4883"/>
      <c r="T4883"/>
    </row>
    <row r="4884" spans="1:20" ht="14.4" x14ac:dyDescent="0.3">
      <c r="A4884"/>
      <c r="B4884" s="1"/>
      <c r="C4884"/>
      <c r="D4884"/>
      <c r="E4884"/>
      <c r="F4884"/>
      <c r="G4884" s="45"/>
      <c r="H4884" s="196"/>
      <c r="I4884" s="196"/>
      <c r="J4884" s="196"/>
      <c r="K4884" s="196"/>
      <c r="L4884"/>
      <c r="M4884" s="44"/>
      <c r="N4884" s="1"/>
      <c r="O4884"/>
      <c r="P4884"/>
      <c r="Q4884" s="44"/>
      <c r="R4884" s="1"/>
      <c r="S4884"/>
      <c r="T4884"/>
    </row>
    <row r="4885" spans="1:20" ht="14.4" x14ac:dyDescent="0.3">
      <c r="A4885"/>
      <c r="B4885" s="1"/>
      <c r="C4885"/>
      <c r="D4885"/>
      <c r="E4885"/>
      <c r="F4885"/>
      <c r="G4885" s="45"/>
      <c r="H4885" s="196"/>
      <c r="I4885" s="196"/>
      <c r="J4885" s="196"/>
      <c r="K4885" s="196"/>
      <c r="L4885"/>
      <c r="M4885" s="44"/>
      <c r="N4885" s="1"/>
      <c r="O4885"/>
      <c r="P4885"/>
      <c r="Q4885" s="44"/>
      <c r="R4885" s="1"/>
      <c r="S4885"/>
      <c r="T4885"/>
    </row>
    <row r="4886" spans="1:20" ht="14.4" x14ac:dyDescent="0.3">
      <c r="A4886"/>
      <c r="B4886" s="1"/>
      <c r="C4886"/>
      <c r="D4886"/>
      <c r="E4886"/>
      <c r="F4886"/>
      <c r="G4886" s="45"/>
      <c r="H4886" s="196"/>
      <c r="I4886" s="196"/>
      <c r="J4886" s="196"/>
      <c r="K4886" s="196"/>
      <c r="L4886"/>
      <c r="M4886" s="44"/>
      <c r="N4886" s="1"/>
      <c r="O4886"/>
      <c r="P4886"/>
      <c r="Q4886" s="44"/>
      <c r="R4886" s="1"/>
      <c r="S4886"/>
      <c r="T4886"/>
    </row>
    <row r="4887" spans="1:20" ht="14.4" x14ac:dyDescent="0.3">
      <c r="A4887"/>
      <c r="B4887" s="1"/>
      <c r="C4887"/>
      <c r="D4887"/>
      <c r="E4887"/>
      <c r="F4887"/>
      <c r="G4887" s="45"/>
      <c r="H4887" s="196"/>
      <c r="I4887" s="196"/>
      <c r="J4887" s="196"/>
      <c r="K4887" s="196"/>
      <c r="L4887"/>
      <c r="M4887" s="44"/>
      <c r="N4887" s="1"/>
      <c r="O4887"/>
      <c r="P4887"/>
      <c r="Q4887" s="44"/>
      <c r="R4887" s="1"/>
      <c r="S4887"/>
      <c r="T4887"/>
    </row>
    <row r="4888" spans="1:20" ht="14.4" x14ac:dyDescent="0.3">
      <c r="A4888"/>
      <c r="B4888" s="1"/>
      <c r="C4888"/>
      <c r="D4888"/>
      <c r="E4888"/>
      <c r="F4888"/>
      <c r="G4888" s="45"/>
      <c r="H4888" s="196"/>
      <c r="I4888" s="196"/>
      <c r="J4888" s="196"/>
      <c r="K4888" s="196"/>
      <c r="L4888"/>
      <c r="M4888" s="44"/>
      <c r="N4888" s="1"/>
      <c r="O4888"/>
      <c r="P4888"/>
      <c r="Q4888" s="44"/>
      <c r="R4888" s="1"/>
      <c r="S4888"/>
      <c r="T4888"/>
    </row>
    <row r="4889" spans="1:20" ht="14.4" x14ac:dyDescent="0.3">
      <c r="A4889"/>
      <c r="B4889" s="1"/>
      <c r="C4889"/>
      <c r="D4889"/>
      <c r="E4889"/>
      <c r="F4889"/>
      <c r="G4889" s="45"/>
      <c r="H4889" s="196"/>
      <c r="I4889" s="196"/>
      <c r="J4889" s="196"/>
      <c r="K4889" s="196"/>
      <c r="L4889"/>
      <c r="M4889" s="44"/>
      <c r="N4889" s="1"/>
      <c r="O4889"/>
      <c r="P4889"/>
      <c r="Q4889" s="44"/>
      <c r="R4889" s="1"/>
      <c r="S4889"/>
      <c r="T4889"/>
    </row>
    <row r="4890" spans="1:20" ht="14.4" x14ac:dyDescent="0.3">
      <c r="A4890"/>
      <c r="B4890" s="1"/>
      <c r="C4890"/>
      <c r="D4890"/>
      <c r="E4890"/>
      <c r="F4890"/>
      <c r="G4890" s="45"/>
      <c r="H4890" s="196"/>
      <c r="I4890" s="196"/>
      <c r="J4890" s="196"/>
      <c r="K4890" s="196"/>
      <c r="L4890"/>
      <c r="M4890" s="44"/>
      <c r="N4890" s="1"/>
      <c r="O4890"/>
      <c r="P4890"/>
      <c r="Q4890" s="44"/>
      <c r="R4890" s="1"/>
      <c r="S4890"/>
      <c r="T4890"/>
    </row>
    <row r="4891" spans="1:20" ht="14.4" x14ac:dyDescent="0.3">
      <c r="A4891"/>
      <c r="B4891" s="1"/>
      <c r="C4891"/>
      <c r="D4891"/>
      <c r="E4891"/>
      <c r="F4891"/>
      <c r="G4891" s="45"/>
      <c r="H4891" s="196"/>
      <c r="I4891" s="196"/>
      <c r="J4891" s="196"/>
      <c r="K4891" s="196"/>
      <c r="L4891"/>
      <c r="M4891" s="44"/>
      <c r="N4891" s="1"/>
      <c r="O4891"/>
      <c r="P4891"/>
      <c r="Q4891" s="44"/>
      <c r="R4891" s="1"/>
      <c r="S4891"/>
      <c r="T4891"/>
    </row>
    <row r="4892" spans="1:20" ht="14.4" x14ac:dyDescent="0.3">
      <c r="A4892"/>
      <c r="B4892" s="1"/>
      <c r="C4892"/>
      <c r="D4892"/>
      <c r="E4892"/>
      <c r="F4892"/>
      <c r="G4892" s="45"/>
      <c r="H4892" s="196"/>
      <c r="I4892" s="196"/>
      <c r="J4892" s="196"/>
      <c r="K4892" s="196"/>
      <c r="L4892"/>
      <c r="M4892" s="44"/>
      <c r="N4892" s="1"/>
      <c r="O4892"/>
      <c r="P4892"/>
      <c r="Q4892" s="44"/>
      <c r="R4892" s="1"/>
      <c r="S4892"/>
      <c r="T4892"/>
    </row>
    <row r="4893" spans="1:20" ht="14.4" x14ac:dyDescent="0.3">
      <c r="A4893"/>
      <c r="B4893" s="1"/>
      <c r="C4893"/>
      <c r="D4893"/>
      <c r="E4893"/>
      <c r="F4893"/>
      <c r="G4893" s="45"/>
      <c r="H4893" s="196"/>
      <c r="I4893" s="196"/>
      <c r="J4893" s="196"/>
      <c r="K4893" s="196"/>
      <c r="L4893"/>
      <c r="M4893" s="44"/>
      <c r="N4893" s="1"/>
      <c r="O4893"/>
      <c r="P4893"/>
      <c r="Q4893" s="44"/>
      <c r="R4893" s="1"/>
      <c r="S4893"/>
      <c r="T4893"/>
    </row>
    <row r="4894" spans="1:20" ht="14.4" x14ac:dyDescent="0.3">
      <c r="A4894"/>
      <c r="B4894" s="1"/>
      <c r="C4894"/>
      <c r="D4894"/>
      <c r="E4894"/>
      <c r="F4894"/>
      <c r="G4894" s="45"/>
      <c r="H4894" s="196"/>
      <c r="I4894" s="196"/>
      <c r="J4894" s="196"/>
      <c r="K4894" s="196"/>
      <c r="L4894"/>
      <c r="M4894" s="44"/>
      <c r="N4894" s="1"/>
      <c r="O4894"/>
      <c r="P4894"/>
      <c r="Q4894" s="44"/>
      <c r="R4894" s="1"/>
      <c r="S4894"/>
      <c r="T4894"/>
    </row>
    <row r="4895" spans="1:20" ht="14.4" x14ac:dyDescent="0.3">
      <c r="A4895"/>
      <c r="B4895" s="1"/>
      <c r="C4895"/>
      <c r="D4895"/>
      <c r="E4895"/>
      <c r="F4895"/>
      <c r="G4895" s="45"/>
      <c r="H4895" s="196"/>
      <c r="I4895" s="196"/>
      <c r="J4895" s="196"/>
      <c r="K4895" s="196"/>
      <c r="L4895"/>
      <c r="M4895" s="44"/>
      <c r="N4895" s="1"/>
      <c r="O4895"/>
      <c r="P4895"/>
      <c r="Q4895" s="44"/>
      <c r="R4895" s="1"/>
      <c r="S4895"/>
      <c r="T4895"/>
    </row>
    <row r="4896" spans="1:20" ht="14.4" x14ac:dyDescent="0.3">
      <c r="A4896"/>
      <c r="B4896" s="1"/>
      <c r="C4896"/>
      <c r="D4896"/>
      <c r="E4896"/>
      <c r="F4896"/>
      <c r="G4896" s="45"/>
      <c r="H4896" s="196"/>
      <c r="I4896" s="196"/>
      <c r="J4896" s="196"/>
      <c r="K4896" s="196"/>
      <c r="L4896"/>
      <c r="M4896" s="44"/>
      <c r="N4896" s="1"/>
      <c r="O4896"/>
      <c r="P4896"/>
      <c r="Q4896" s="44"/>
      <c r="R4896" s="1"/>
      <c r="S4896"/>
      <c r="T4896"/>
    </row>
    <row r="4897" spans="1:20" ht="14.4" x14ac:dyDescent="0.3">
      <c r="A4897"/>
      <c r="B4897" s="1"/>
      <c r="C4897"/>
      <c r="D4897"/>
      <c r="E4897"/>
      <c r="F4897"/>
      <c r="G4897" s="45"/>
      <c r="H4897" s="196"/>
      <c r="I4897" s="196"/>
      <c r="J4897" s="196"/>
      <c r="K4897" s="196"/>
      <c r="L4897"/>
      <c r="M4897" s="44"/>
      <c r="N4897" s="1"/>
      <c r="O4897"/>
      <c r="P4897"/>
      <c r="Q4897" s="44"/>
      <c r="R4897" s="1"/>
      <c r="S4897"/>
      <c r="T4897"/>
    </row>
    <row r="4898" spans="1:20" ht="14.4" x14ac:dyDescent="0.3">
      <c r="A4898"/>
      <c r="B4898" s="1"/>
      <c r="C4898"/>
      <c r="D4898"/>
      <c r="E4898"/>
      <c r="F4898"/>
      <c r="G4898" s="45"/>
      <c r="H4898" s="196"/>
      <c r="I4898" s="196"/>
      <c r="J4898" s="196"/>
      <c r="K4898" s="196"/>
      <c r="L4898"/>
      <c r="M4898" s="44"/>
      <c r="N4898" s="1"/>
      <c r="O4898"/>
      <c r="P4898"/>
      <c r="Q4898" s="44"/>
      <c r="R4898" s="1"/>
      <c r="S4898"/>
      <c r="T4898"/>
    </row>
    <row r="4899" spans="1:20" ht="14.4" x14ac:dyDescent="0.3">
      <c r="A4899"/>
      <c r="B4899" s="1"/>
      <c r="C4899"/>
      <c r="D4899"/>
      <c r="E4899"/>
      <c r="F4899"/>
      <c r="G4899" s="45"/>
      <c r="H4899" s="196"/>
      <c r="I4899" s="196"/>
      <c r="J4899" s="196"/>
      <c r="K4899" s="196"/>
      <c r="L4899"/>
      <c r="M4899" s="44"/>
      <c r="N4899" s="1"/>
      <c r="O4899"/>
      <c r="P4899"/>
      <c r="Q4899" s="44"/>
      <c r="R4899" s="1"/>
      <c r="S4899"/>
      <c r="T4899"/>
    </row>
    <row r="4900" spans="1:20" ht="14.4" x14ac:dyDescent="0.3">
      <c r="A4900"/>
      <c r="B4900" s="1"/>
      <c r="C4900"/>
      <c r="D4900"/>
      <c r="E4900"/>
      <c r="F4900"/>
      <c r="G4900" s="45"/>
      <c r="H4900" s="196"/>
      <c r="I4900" s="196"/>
      <c r="J4900" s="196"/>
      <c r="K4900" s="196"/>
      <c r="L4900"/>
      <c r="M4900" s="44"/>
      <c r="N4900" s="1"/>
      <c r="O4900"/>
      <c r="P4900"/>
      <c r="Q4900" s="44"/>
      <c r="R4900" s="1"/>
      <c r="S4900"/>
      <c r="T4900"/>
    </row>
    <row r="4901" spans="1:20" ht="14.4" x14ac:dyDescent="0.3">
      <c r="A4901"/>
      <c r="B4901" s="1"/>
      <c r="C4901"/>
      <c r="D4901"/>
      <c r="E4901"/>
      <c r="F4901"/>
      <c r="G4901" s="45"/>
      <c r="H4901" s="196"/>
      <c r="I4901" s="196"/>
      <c r="J4901" s="196"/>
      <c r="K4901" s="196"/>
      <c r="L4901"/>
      <c r="M4901" s="44"/>
      <c r="N4901" s="1"/>
      <c r="O4901"/>
      <c r="P4901"/>
      <c r="Q4901" s="44"/>
      <c r="R4901" s="1"/>
      <c r="S4901"/>
      <c r="T4901"/>
    </row>
    <row r="4902" spans="1:20" ht="14.4" x14ac:dyDescent="0.3">
      <c r="A4902"/>
      <c r="B4902" s="1"/>
      <c r="C4902"/>
      <c r="D4902"/>
      <c r="E4902"/>
      <c r="F4902"/>
      <c r="G4902" s="45"/>
      <c r="H4902" s="196"/>
      <c r="I4902" s="196"/>
      <c r="J4902" s="196"/>
      <c r="K4902" s="196"/>
      <c r="L4902"/>
      <c r="M4902" s="44"/>
      <c r="N4902" s="1"/>
      <c r="O4902"/>
      <c r="P4902"/>
      <c r="Q4902" s="44"/>
      <c r="R4902" s="1"/>
      <c r="S4902"/>
      <c r="T4902"/>
    </row>
    <row r="4903" spans="1:20" ht="14.4" x14ac:dyDescent="0.3">
      <c r="A4903"/>
      <c r="B4903" s="1"/>
      <c r="C4903"/>
      <c r="D4903"/>
      <c r="E4903"/>
      <c r="F4903"/>
      <c r="G4903" s="45"/>
      <c r="H4903" s="196"/>
      <c r="I4903" s="196"/>
      <c r="J4903" s="196"/>
      <c r="K4903" s="196"/>
      <c r="L4903"/>
      <c r="M4903" s="44"/>
      <c r="N4903" s="1"/>
      <c r="O4903"/>
      <c r="P4903"/>
      <c r="Q4903" s="44"/>
      <c r="R4903" s="1"/>
      <c r="S4903"/>
      <c r="T4903"/>
    </row>
    <row r="4904" spans="1:20" ht="14.4" x14ac:dyDescent="0.3">
      <c r="A4904"/>
      <c r="B4904" s="1"/>
      <c r="C4904"/>
      <c r="D4904"/>
      <c r="E4904"/>
      <c r="F4904"/>
      <c r="G4904" s="45"/>
      <c r="H4904" s="196"/>
      <c r="I4904" s="196"/>
      <c r="J4904" s="196"/>
      <c r="K4904" s="196"/>
      <c r="L4904"/>
      <c r="M4904" s="44"/>
      <c r="N4904" s="1"/>
      <c r="O4904"/>
      <c r="P4904"/>
      <c r="Q4904" s="44"/>
      <c r="R4904" s="1"/>
      <c r="S4904"/>
      <c r="T4904"/>
    </row>
    <row r="4905" spans="1:20" ht="14.4" x14ac:dyDescent="0.3">
      <c r="A4905"/>
      <c r="B4905" s="1"/>
      <c r="C4905"/>
      <c r="D4905"/>
      <c r="E4905"/>
      <c r="F4905"/>
      <c r="G4905" s="45"/>
      <c r="H4905" s="196"/>
      <c r="I4905" s="196"/>
      <c r="J4905" s="196"/>
      <c r="K4905" s="196"/>
      <c r="L4905"/>
      <c r="M4905" s="44"/>
      <c r="N4905" s="1"/>
      <c r="O4905"/>
      <c r="P4905"/>
      <c r="Q4905" s="44"/>
      <c r="R4905" s="1"/>
      <c r="S4905"/>
      <c r="T4905"/>
    </row>
    <row r="4906" spans="1:20" ht="14.4" x14ac:dyDescent="0.3">
      <c r="A4906"/>
      <c r="B4906" s="1"/>
      <c r="C4906"/>
      <c r="D4906"/>
      <c r="E4906"/>
      <c r="F4906"/>
      <c r="G4906" s="45"/>
      <c r="H4906" s="196"/>
      <c r="I4906" s="196"/>
      <c r="J4906" s="196"/>
      <c r="K4906" s="196"/>
      <c r="L4906"/>
      <c r="M4906" s="44"/>
      <c r="N4906" s="1"/>
      <c r="O4906"/>
      <c r="P4906"/>
      <c r="Q4906" s="44"/>
      <c r="R4906" s="1"/>
      <c r="S4906"/>
      <c r="T4906"/>
    </row>
    <row r="4907" spans="1:20" ht="14.4" x14ac:dyDescent="0.3">
      <c r="A4907"/>
      <c r="B4907" s="1"/>
      <c r="C4907"/>
      <c r="D4907"/>
      <c r="E4907"/>
      <c r="F4907"/>
      <c r="G4907" s="45"/>
      <c r="H4907" s="196"/>
      <c r="I4907" s="196"/>
      <c r="J4907" s="196"/>
      <c r="K4907" s="196"/>
      <c r="L4907"/>
      <c r="M4907" s="44"/>
      <c r="N4907" s="1"/>
      <c r="O4907"/>
      <c r="P4907"/>
      <c r="Q4907" s="44"/>
      <c r="R4907" s="1"/>
      <c r="S4907"/>
      <c r="T4907"/>
    </row>
    <row r="4908" spans="1:20" ht="14.4" x14ac:dyDescent="0.3">
      <c r="A4908"/>
      <c r="B4908" s="1"/>
      <c r="C4908"/>
      <c r="D4908"/>
      <c r="E4908"/>
      <c r="F4908"/>
      <c r="G4908" s="45"/>
      <c r="H4908" s="196"/>
      <c r="I4908" s="196"/>
      <c r="J4908" s="196"/>
      <c r="K4908" s="196"/>
      <c r="L4908"/>
      <c r="M4908" s="44"/>
      <c r="N4908" s="1"/>
      <c r="O4908"/>
      <c r="P4908"/>
      <c r="Q4908" s="44"/>
      <c r="R4908" s="1"/>
      <c r="S4908"/>
      <c r="T4908"/>
    </row>
    <row r="4909" spans="1:20" ht="14.4" x14ac:dyDescent="0.3">
      <c r="A4909"/>
      <c r="B4909" s="1"/>
      <c r="C4909"/>
      <c r="D4909"/>
      <c r="E4909"/>
      <c r="F4909"/>
      <c r="G4909" s="45"/>
      <c r="H4909" s="196"/>
      <c r="I4909" s="196"/>
      <c r="J4909" s="196"/>
      <c r="K4909" s="196"/>
      <c r="L4909"/>
      <c r="M4909" s="44"/>
      <c r="N4909" s="1"/>
      <c r="O4909"/>
      <c r="P4909"/>
      <c r="Q4909" s="44"/>
      <c r="R4909" s="1"/>
      <c r="S4909"/>
      <c r="T4909"/>
    </row>
    <row r="4910" spans="1:20" ht="14.4" x14ac:dyDescent="0.3">
      <c r="A4910"/>
      <c r="B4910" s="1"/>
      <c r="C4910"/>
      <c r="D4910"/>
      <c r="E4910"/>
      <c r="F4910"/>
      <c r="G4910" s="45"/>
      <c r="H4910" s="196"/>
      <c r="I4910" s="196"/>
      <c r="J4910" s="196"/>
      <c r="K4910" s="196"/>
      <c r="L4910"/>
      <c r="M4910" s="44"/>
      <c r="N4910" s="1"/>
      <c r="O4910"/>
      <c r="P4910"/>
      <c r="Q4910" s="44"/>
      <c r="R4910" s="1"/>
      <c r="S4910"/>
      <c r="T4910"/>
    </row>
    <row r="4911" spans="1:20" ht="14.4" x14ac:dyDescent="0.3">
      <c r="A4911"/>
      <c r="B4911" s="1"/>
      <c r="C4911"/>
      <c r="D4911"/>
      <c r="E4911"/>
      <c r="F4911"/>
      <c r="G4911" s="45"/>
      <c r="H4911" s="196"/>
      <c r="I4911" s="196"/>
      <c r="J4911" s="196"/>
      <c r="K4911" s="196"/>
      <c r="L4911"/>
      <c r="M4911" s="44"/>
      <c r="N4911" s="1"/>
      <c r="O4911"/>
      <c r="P4911"/>
      <c r="Q4911" s="44"/>
      <c r="R4911" s="1"/>
      <c r="S4911"/>
      <c r="T4911"/>
    </row>
    <row r="4912" spans="1:20" ht="14.4" x14ac:dyDescent="0.3">
      <c r="A4912"/>
      <c r="B4912" s="1"/>
      <c r="C4912"/>
      <c r="D4912"/>
      <c r="E4912"/>
      <c r="F4912"/>
      <c r="G4912" s="45"/>
      <c r="H4912" s="196"/>
      <c r="I4912" s="196"/>
      <c r="J4912" s="196"/>
      <c r="K4912" s="196"/>
      <c r="L4912"/>
      <c r="M4912" s="44"/>
      <c r="N4912" s="1"/>
      <c r="O4912"/>
      <c r="P4912"/>
      <c r="Q4912" s="44"/>
      <c r="R4912" s="1"/>
      <c r="S4912"/>
      <c r="T4912"/>
    </row>
    <row r="4913" spans="1:20" ht="14.4" x14ac:dyDescent="0.3">
      <c r="A4913"/>
      <c r="B4913" s="1"/>
      <c r="C4913"/>
      <c r="D4913"/>
      <c r="E4913"/>
      <c r="F4913"/>
      <c r="G4913" s="45"/>
      <c r="H4913" s="196"/>
      <c r="I4913" s="196"/>
      <c r="J4913" s="196"/>
      <c r="K4913" s="196"/>
      <c r="L4913"/>
      <c r="M4913" s="44"/>
      <c r="N4913" s="1"/>
      <c r="O4913"/>
      <c r="P4913"/>
      <c r="Q4913" s="44"/>
      <c r="R4913" s="1"/>
      <c r="S4913"/>
      <c r="T4913"/>
    </row>
    <row r="4914" spans="1:20" ht="14.4" x14ac:dyDescent="0.3">
      <c r="A4914"/>
      <c r="B4914" s="1"/>
      <c r="C4914"/>
      <c r="D4914"/>
      <c r="E4914"/>
      <c r="F4914"/>
      <c r="G4914" s="45"/>
      <c r="H4914" s="196"/>
      <c r="I4914" s="196"/>
      <c r="J4914" s="196"/>
      <c r="K4914" s="196"/>
      <c r="L4914"/>
      <c r="M4914" s="44"/>
      <c r="N4914" s="1"/>
      <c r="O4914"/>
      <c r="P4914"/>
      <c r="Q4914" s="44"/>
      <c r="R4914" s="1"/>
      <c r="S4914"/>
      <c r="T4914"/>
    </row>
    <row r="4915" spans="1:20" ht="14.4" x14ac:dyDescent="0.3">
      <c r="A4915"/>
      <c r="B4915" s="1"/>
      <c r="C4915"/>
      <c r="D4915"/>
      <c r="E4915"/>
      <c r="F4915"/>
      <c r="G4915" s="45"/>
      <c r="H4915" s="196"/>
      <c r="I4915" s="196"/>
      <c r="J4915" s="196"/>
      <c r="K4915" s="196"/>
      <c r="L4915"/>
      <c r="M4915" s="44"/>
      <c r="N4915" s="1"/>
      <c r="O4915"/>
      <c r="P4915"/>
      <c r="Q4915" s="44"/>
      <c r="R4915" s="1"/>
      <c r="S4915"/>
      <c r="T4915"/>
    </row>
    <row r="4916" spans="1:20" ht="14.4" x14ac:dyDescent="0.3">
      <c r="A4916"/>
      <c r="B4916" s="1"/>
      <c r="C4916"/>
      <c r="D4916"/>
      <c r="E4916"/>
      <c r="F4916"/>
      <c r="G4916" s="45"/>
      <c r="H4916" s="196"/>
      <c r="I4916" s="196"/>
      <c r="J4916" s="196"/>
      <c r="K4916" s="196"/>
      <c r="L4916"/>
      <c r="M4916" s="44"/>
      <c r="N4916" s="1"/>
      <c r="O4916"/>
      <c r="P4916"/>
      <c r="Q4916" s="44"/>
      <c r="R4916" s="1"/>
      <c r="S4916"/>
      <c r="T4916"/>
    </row>
    <row r="4917" spans="1:20" ht="14.4" x14ac:dyDescent="0.3">
      <c r="A4917"/>
      <c r="B4917" s="1"/>
      <c r="C4917"/>
      <c r="D4917"/>
      <c r="E4917"/>
      <c r="F4917"/>
      <c r="G4917" s="45"/>
      <c r="H4917" s="196"/>
      <c r="I4917" s="196"/>
      <c r="J4917" s="196"/>
      <c r="K4917" s="196"/>
      <c r="L4917"/>
      <c r="M4917" s="44"/>
      <c r="N4917" s="1"/>
      <c r="O4917"/>
      <c r="P4917"/>
      <c r="Q4917" s="44"/>
      <c r="R4917" s="1"/>
      <c r="S4917"/>
      <c r="T4917"/>
    </row>
    <row r="4918" spans="1:20" ht="14.4" x14ac:dyDescent="0.3">
      <c r="A4918"/>
      <c r="B4918" s="1"/>
      <c r="C4918"/>
      <c r="D4918"/>
      <c r="E4918"/>
      <c r="F4918"/>
      <c r="G4918" s="45"/>
      <c r="H4918" s="196"/>
      <c r="I4918" s="196"/>
      <c r="J4918" s="196"/>
      <c r="K4918" s="196"/>
      <c r="L4918"/>
      <c r="M4918" s="44"/>
      <c r="N4918" s="1"/>
      <c r="O4918"/>
      <c r="P4918"/>
      <c r="Q4918" s="44"/>
      <c r="R4918" s="1"/>
      <c r="S4918"/>
      <c r="T4918"/>
    </row>
    <row r="4919" spans="1:20" ht="14.4" x14ac:dyDescent="0.3">
      <c r="A4919"/>
      <c r="B4919" s="1"/>
      <c r="C4919"/>
      <c r="D4919"/>
      <c r="E4919"/>
      <c r="F4919"/>
      <c r="G4919" s="45"/>
      <c r="H4919" s="196"/>
      <c r="I4919" s="196"/>
      <c r="J4919" s="196"/>
      <c r="K4919" s="196"/>
      <c r="L4919"/>
      <c r="M4919" s="44"/>
      <c r="N4919" s="1"/>
      <c r="O4919"/>
      <c r="P4919"/>
      <c r="Q4919" s="44"/>
      <c r="R4919" s="1"/>
      <c r="S4919"/>
      <c r="T4919"/>
    </row>
    <row r="4920" spans="1:20" ht="14.4" x14ac:dyDescent="0.3">
      <c r="A4920"/>
      <c r="B4920" s="1"/>
      <c r="C4920"/>
      <c r="D4920"/>
      <c r="E4920"/>
      <c r="F4920"/>
      <c r="G4920" s="45"/>
      <c r="H4920" s="196"/>
      <c r="I4920" s="196"/>
      <c r="J4920" s="196"/>
      <c r="K4920" s="196"/>
      <c r="L4920"/>
      <c r="M4920" s="44"/>
      <c r="N4920" s="1"/>
      <c r="O4920"/>
      <c r="P4920"/>
      <c r="Q4920" s="44"/>
      <c r="R4920" s="1"/>
      <c r="S4920"/>
      <c r="T4920"/>
    </row>
    <row r="4921" spans="1:20" ht="14.4" x14ac:dyDescent="0.3">
      <c r="A4921"/>
      <c r="B4921" s="1"/>
      <c r="C4921"/>
      <c r="D4921"/>
      <c r="E4921"/>
      <c r="F4921"/>
      <c r="G4921" s="45"/>
      <c r="H4921" s="196"/>
      <c r="I4921" s="196"/>
      <c r="J4921" s="196"/>
      <c r="K4921" s="196"/>
      <c r="L4921"/>
      <c r="M4921" s="44"/>
      <c r="N4921" s="1"/>
      <c r="O4921"/>
      <c r="P4921"/>
      <c r="Q4921" s="44"/>
      <c r="R4921" s="1"/>
      <c r="S4921"/>
      <c r="T4921"/>
    </row>
    <row r="4922" spans="1:20" ht="14.4" x14ac:dyDescent="0.3">
      <c r="A4922"/>
      <c r="B4922" s="1"/>
      <c r="C4922"/>
      <c r="D4922"/>
      <c r="E4922"/>
      <c r="F4922"/>
      <c r="G4922" s="45"/>
      <c r="H4922" s="196"/>
      <c r="I4922" s="196"/>
      <c r="J4922" s="196"/>
      <c r="K4922" s="196"/>
      <c r="L4922"/>
      <c r="M4922" s="44"/>
      <c r="N4922" s="1"/>
      <c r="O4922"/>
      <c r="P4922"/>
      <c r="Q4922" s="44"/>
      <c r="R4922" s="1"/>
      <c r="S4922"/>
      <c r="T4922"/>
    </row>
    <row r="4923" spans="1:20" ht="14.4" x14ac:dyDescent="0.3">
      <c r="A4923"/>
      <c r="B4923" s="1"/>
      <c r="C4923"/>
      <c r="D4923"/>
      <c r="E4923"/>
      <c r="F4923"/>
      <c r="G4923" s="45"/>
      <c r="H4923" s="196"/>
      <c r="I4923" s="196"/>
      <c r="J4923" s="196"/>
      <c r="K4923" s="196"/>
      <c r="L4923"/>
      <c r="M4923" s="44"/>
      <c r="N4923" s="1"/>
      <c r="O4923"/>
      <c r="P4923"/>
      <c r="Q4923" s="44"/>
      <c r="R4923" s="1"/>
      <c r="S4923"/>
      <c r="T4923"/>
    </row>
    <row r="4924" spans="1:20" ht="14.4" x14ac:dyDescent="0.3">
      <c r="A4924"/>
      <c r="B4924" s="1"/>
      <c r="C4924"/>
      <c r="D4924"/>
      <c r="E4924"/>
      <c r="F4924"/>
      <c r="G4924" s="45"/>
      <c r="H4924" s="196"/>
      <c r="I4924" s="196"/>
      <c r="J4924" s="196"/>
      <c r="K4924" s="196"/>
      <c r="L4924"/>
      <c r="M4924" s="44"/>
      <c r="N4924" s="1"/>
      <c r="O4924"/>
      <c r="P4924"/>
      <c r="Q4924" s="44"/>
      <c r="R4924" s="1"/>
      <c r="S4924"/>
      <c r="T4924"/>
    </row>
    <row r="4925" spans="1:20" ht="14.4" x14ac:dyDescent="0.3">
      <c r="A4925"/>
      <c r="B4925" s="1"/>
      <c r="C4925"/>
      <c r="D4925"/>
      <c r="E4925"/>
      <c r="F4925"/>
      <c r="G4925" s="45"/>
      <c r="H4925" s="196"/>
      <c r="I4925" s="196"/>
      <c r="J4925" s="196"/>
      <c r="K4925" s="196"/>
      <c r="L4925"/>
      <c r="M4925" s="44"/>
      <c r="N4925" s="1"/>
      <c r="O4925"/>
      <c r="P4925"/>
      <c r="Q4925" s="44"/>
      <c r="R4925" s="1"/>
      <c r="S4925"/>
      <c r="T4925"/>
    </row>
    <row r="4926" spans="1:20" ht="14.4" x14ac:dyDescent="0.3">
      <c r="A4926"/>
      <c r="B4926" s="1"/>
      <c r="C4926"/>
      <c r="D4926"/>
      <c r="E4926"/>
      <c r="F4926"/>
      <c r="G4926" s="45"/>
      <c r="H4926" s="196"/>
      <c r="I4926" s="196"/>
      <c r="J4926" s="196"/>
      <c r="K4926" s="196"/>
      <c r="L4926"/>
      <c r="M4926" s="44"/>
      <c r="N4926" s="1"/>
      <c r="O4926"/>
      <c r="P4926"/>
      <c r="Q4926" s="44"/>
      <c r="R4926" s="1"/>
      <c r="S4926"/>
      <c r="T4926"/>
    </row>
    <row r="4927" spans="1:20" ht="14.4" x14ac:dyDescent="0.3">
      <c r="A4927"/>
      <c r="B4927" s="1"/>
      <c r="C4927"/>
      <c r="D4927"/>
      <c r="E4927"/>
      <c r="F4927"/>
      <c r="G4927" s="45"/>
      <c r="H4927" s="196"/>
      <c r="I4927" s="196"/>
      <c r="J4927" s="196"/>
      <c r="K4927" s="196"/>
      <c r="L4927"/>
      <c r="M4927" s="44"/>
      <c r="N4927" s="1"/>
      <c r="O4927"/>
      <c r="P4927"/>
      <c r="Q4927" s="44"/>
      <c r="R4927" s="1"/>
      <c r="S4927"/>
      <c r="T4927"/>
    </row>
    <row r="4928" spans="1:20" ht="14.4" x14ac:dyDescent="0.3">
      <c r="A4928"/>
      <c r="B4928" s="1"/>
      <c r="C4928"/>
      <c r="D4928"/>
      <c r="E4928"/>
      <c r="F4928"/>
      <c r="G4928" s="45"/>
      <c r="H4928" s="196"/>
      <c r="I4928" s="196"/>
      <c r="J4928" s="196"/>
      <c r="K4928" s="196"/>
      <c r="L4928"/>
      <c r="M4928" s="44"/>
      <c r="N4928" s="1"/>
      <c r="O4928"/>
      <c r="P4928"/>
      <c r="Q4928" s="44"/>
      <c r="R4928" s="1"/>
      <c r="S4928"/>
      <c r="T4928"/>
    </row>
    <row r="4929" spans="1:20" ht="14.4" x14ac:dyDescent="0.3">
      <c r="A4929"/>
      <c r="B4929" s="1"/>
      <c r="C4929"/>
      <c r="D4929"/>
      <c r="E4929"/>
      <c r="F4929"/>
      <c r="G4929" s="45"/>
      <c r="H4929" s="196"/>
      <c r="I4929" s="196"/>
      <c r="J4929" s="196"/>
      <c r="K4929" s="196"/>
      <c r="L4929"/>
      <c r="M4929" s="44"/>
      <c r="N4929" s="1"/>
      <c r="O4929"/>
      <c r="P4929"/>
      <c r="Q4929" s="44"/>
      <c r="R4929" s="1"/>
      <c r="S4929"/>
      <c r="T4929"/>
    </row>
    <row r="4930" spans="1:20" ht="14.4" x14ac:dyDescent="0.3">
      <c r="A4930"/>
      <c r="B4930" s="1"/>
      <c r="C4930"/>
      <c r="D4930"/>
      <c r="E4930"/>
      <c r="F4930"/>
      <c r="G4930" s="45"/>
      <c r="H4930" s="196"/>
      <c r="I4930" s="196"/>
      <c r="J4930" s="196"/>
      <c r="K4930" s="196"/>
      <c r="L4930"/>
      <c r="M4930" s="44"/>
      <c r="N4930" s="1"/>
      <c r="O4930"/>
      <c r="P4930"/>
      <c r="Q4930" s="44"/>
      <c r="R4930" s="1"/>
      <c r="S4930"/>
      <c r="T4930"/>
    </row>
    <row r="4931" spans="1:20" ht="14.4" x14ac:dyDescent="0.3">
      <c r="A4931"/>
      <c r="B4931" s="1"/>
      <c r="C4931"/>
      <c r="D4931"/>
      <c r="E4931"/>
      <c r="F4931"/>
      <c r="G4931" s="45"/>
      <c r="H4931" s="196"/>
      <c r="I4931" s="196"/>
      <c r="J4931" s="196"/>
      <c r="K4931" s="196"/>
      <c r="L4931"/>
      <c r="M4931" s="44"/>
      <c r="N4931" s="1"/>
      <c r="O4931"/>
      <c r="P4931"/>
      <c r="Q4931" s="44"/>
      <c r="R4931" s="1"/>
      <c r="S4931"/>
      <c r="T4931"/>
    </row>
    <row r="4932" spans="1:20" ht="14.4" x14ac:dyDescent="0.3">
      <c r="A4932"/>
      <c r="B4932" s="1"/>
      <c r="C4932"/>
      <c r="D4932"/>
      <c r="E4932"/>
      <c r="F4932"/>
      <c r="G4932" s="45"/>
      <c r="H4932" s="196"/>
      <c r="I4932" s="196"/>
      <c r="J4932" s="196"/>
      <c r="K4932" s="196"/>
      <c r="L4932"/>
      <c r="M4932" s="44"/>
      <c r="N4932" s="1"/>
      <c r="O4932"/>
      <c r="P4932"/>
      <c r="Q4932" s="44"/>
      <c r="R4932" s="1"/>
      <c r="S4932"/>
      <c r="T4932"/>
    </row>
    <row r="4933" spans="1:20" ht="14.4" x14ac:dyDescent="0.3">
      <c r="A4933"/>
      <c r="B4933" s="1"/>
      <c r="C4933"/>
      <c r="D4933"/>
      <c r="E4933"/>
      <c r="F4933"/>
      <c r="G4933" s="45"/>
      <c r="H4933" s="196"/>
      <c r="I4933" s="196"/>
      <c r="J4933" s="196"/>
      <c r="K4933" s="196"/>
      <c r="L4933"/>
      <c r="M4933" s="44"/>
      <c r="N4933" s="1"/>
      <c r="O4933"/>
      <c r="P4933"/>
      <c r="Q4933" s="44"/>
      <c r="R4933" s="1"/>
      <c r="S4933"/>
      <c r="T4933"/>
    </row>
    <row r="4934" spans="1:20" ht="14.4" x14ac:dyDescent="0.3">
      <c r="A4934"/>
      <c r="B4934" s="1"/>
      <c r="C4934"/>
      <c r="D4934"/>
      <c r="E4934"/>
      <c r="F4934"/>
      <c r="G4934" s="45"/>
      <c r="H4934" s="196"/>
      <c r="I4934" s="196"/>
      <c r="J4934" s="196"/>
      <c r="K4934" s="196"/>
      <c r="L4934"/>
      <c r="M4934" s="44"/>
      <c r="N4934" s="1"/>
      <c r="O4934"/>
      <c r="P4934"/>
      <c r="Q4934" s="44"/>
      <c r="R4934" s="1"/>
      <c r="S4934"/>
      <c r="T4934"/>
    </row>
    <row r="4935" spans="1:20" ht="14.4" x14ac:dyDescent="0.3">
      <c r="A4935"/>
      <c r="B4935" s="1"/>
      <c r="C4935"/>
      <c r="D4935"/>
      <c r="E4935"/>
      <c r="F4935"/>
      <c r="G4935" s="45"/>
      <c r="H4935" s="196"/>
      <c r="I4935" s="196"/>
      <c r="J4935" s="196"/>
      <c r="K4935" s="196"/>
      <c r="L4935"/>
      <c r="M4935" s="44"/>
      <c r="N4935" s="1"/>
      <c r="O4935"/>
      <c r="P4935"/>
      <c r="Q4935" s="44"/>
      <c r="R4935" s="1"/>
      <c r="S4935"/>
      <c r="T4935"/>
    </row>
    <row r="4936" spans="1:20" ht="14.4" x14ac:dyDescent="0.3">
      <c r="A4936"/>
      <c r="B4936" s="1"/>
      <c r="C4936"/>
      <c r="D4936"/>
      <c r="E4936"/>
      <c r="F4936"/>
      <c r="G4936" s="45"/>
      <c r="H4936" s="196"/>
      <c r="I4936" s="196"/>
      <c r="J4936" s="196"/>
      <c r="K4936" s="196"/>
      <c r="L4936"/>
      <c r="M4936" s="44"/>
      <c r="N4936" s="1"/>
      <c r="O4936"/>
      <c r="P4936"/>
      <c r="Q4936" s="44"/>
      <c r="R4936" s="1"/>
      <c r="S4936"/>
      <c r="T4936"/>
    </row>
    <row r="4937" spans="1:20" ht="14.4" x14ac:dyDescent="0.3">
      <c r="A4937"/>
      <c r="B4937" s="1"/>
      <c r="C4937"/>
      <c r="D4937"/>
      <c r="E4937"/>
      <c r="F4937"/>
      <c r="G4937" s="45"/>
      <c r="H4937" s="196"/>
      <c r="I4937" s="196"/>
      <c r="J4937" s="196"/>
      <c r="K4937" s="196"/>
      <c r="L4937"/>
      <c r="M4937" s="44"/>
      <c r="N4937" s="1"/>
      <c r="O4937"/>
      <c r="P4937"/>
      <c r="Q4937" s="44"/>
      <c r="R4937" s="1"/>
      <c r="S4937"/>
      <c r="T4937"/>
    </row>
    <row r="4938" spans="1:20" ht="14.4" x14ac:dyDescent="0.3">
      <c r="A4938"/>
      <c r="B4938" s="1"/>
      <c r="C4938"/>
      <c r="D4938"/>
      <c r="E4938"/>
      <c r="F4938"/>
      <c r="G4938" s="45"/>
      <c r="H4938" s="196"/>
      <c r="I4938" s="196"/>
      <c r="J4938" s="196"/>
      <c r="K4938" s="196"/>
      <c r="L4938"/>
      <c r="M4938" s="44"/>
      <c r="N4938" s="1"/>
      <c r="O4938"/>
      <c r="P4938"/>
      <c r="Q4938" s="44"/>
      <c r="R4938" s="1"/>
      <c r="S4938"/>
      <c r="T4938"/>
    </row>
    <row r="4939" spans="1:20" ht="14.4" x14ac:dyDescent="0.3">
      <c r="A4939"/>
      <c r="B4939" s="1"/>
      <c r="C4939"/>
      <c r="D4939"/>
      <c r="E4939"/>
      <c r="F4939"/>
      <c r="G4939" s="45"/>
      <c r="H4939" s="196"/>
      <c r="I4939" s="196"/>
      <c r="J4939" s="196"/>
      <c r="K4939" s="196"/>
      <c r="L4939"/>
      <c r="M4939" s="44"/>
      <c r="N4939" s="1"/>
      <c r="O4939"/>
      <c r="P4939"/>
      <c r="Q4939" s="44"/>
      <c r="R4939" s="1"/>
      <c r="S4939"/>
      <c r="T4939"/>
    </row>
    <row r="4940" spans="1:20" ht="14.4" x14ac:dyDescent="0.3">
      <c r="A4940"/>
      <c r="B4940" s="1"/>
      <c r="C4940"/>
      <c r="D4940"/>
      <c r="E4940"/>
      <c r="F4940"/>
      <c r="G4940" s="45"/>
      <c r="H4940" s="196"/>
      <c r="I4940" s="196"/>
      <c r="J4940" s="196"/>
      <c r="K4940" s="196"/>
      <c r="L4940"/>
      <c r="M4940" s="44"/>
      <c r="N4940" s="1"/>
      <c r="O4940"/>
      <c r="P4940"/>
      <c r="Q4940" s="44"/>
      <c r="R4940" s="1"/>
      <c r="S4940"/>
      <c r="T4940"/>
    </row>
    <row r="4941" spans="1:20" ht="14.4" x14ac:dyDescent="0.3">
      <c r="A4941"/>
      <c r="B4941" s="1"/>
      <c r="C4941"/>
      <c r="D4941"/>
      <c r="E4941"/>
      <c r="F4941"/>
      <c r="G4941" s="45"/>
      <c r="H4941" s="196"/>
      <c r="I4941" s="196"/>
      <c r="J4941" s="196"/>
      <c r="K4941" s="196"/>
      <c r="L4941"/>
      <c r="M4941" s="44"/>
      <c r="N4941" s="1"/>
      <c r="O4941"/>
      <c r="P4941"/>
      <c r="Q4941" s="44"/>
      <c r="R4941" s="1"/>
      <c r="S4941"/>
      <c r="T4941"/>
    </row>
    <row r="4942" spans="1:20" ht="14.4" x14ac:dyDescent="0.3">
      <c r="A4942"/>
      <c r="B4942" s="1"/>
      <c r="C4942"/>
      <c r="D4942"/>
      <c r="E4942"/>
      <c r="F4942"/>
      <c r="G4942" s="45"/>
      <c r="H4942" s="196"/>
      <c r="I4942" s="196"/>
      <c r="J4942" s="196"/>
      <c r="K4942" s="196"/>
      <c r="L4942"/>
      <c r="M4942" s="44"/>
      <c r="N4942" s="1"/>
      <c r="O4942"/>
      <c r="P4942"/>
      <c r="Q4942" s="44"/>
      <c r="R4942" s="1"/>
      <c r="S4942"/>
      <c r="T4942"/>
    </row>
    <row r="4943" spans="1:20" ht="14.4" x14ac:dyDescent="0.3">
      <c r="A4943"/>
      <c r="B4943" s="1"/>
      <c r="C4943"/>
      <c r="D4943"/>
      <c r="E4943"/>
      <c r="F4943"/>
      <c r="G4943" s="45"/>
      <c r="H4943" s="196"/>
      <c r="I4943" s="196"/>
      <c r="J4943" s="196"/>
      <c r="K4943" s="196"/>
      <c r="L4943"/>
      <c r="M4943" s="44"/>
      <c r="N4943" s="1"/>
      <c r="O4943"/>
      <c r="P4943"/>
      <c r="Q4943" s="44"/>
      <c r="R4943" s="1"/>
      <c r="S4943"/>
      <c r="T4943"/>
    </row>
    <row r="4944" spans="1:20" ht="14.4" x14ac:dyDescent="0.3">
      <c r="A4944"/>
      <c r="B4944" s="1"/>
      <c r="C4944"/>
      <c r="D4944"/>
      <c r="E4944"/>
      <c r="F4944"/>
      <c r="G4944" s="45"/>
      <c r="H4944" s="196"/>
      <c r="I4944" s="196"/>
      <c r="J4944" s="196"/>
      <c r="K4944" s="196"/>
      <c r="L4944"/>
      <c r="M4944" s="44"/>
      <c r="N4944" s="1"/>
      <c r="O4944"/>
      <c r="P4944"/>
      <c r="Q4944" s="44"/>
      <c r="R4944" s="1"/>
      <c r="S4944"/>
      <c r="T4944"/>
    </row>
    <row r="4945" spans="1:20" ht="14.4" x14ac:dyDescent="0.3">
      <c r="A4945"/>
      <c r="B4945" s="1"/>
      <c r="C4945"/>
      <c r="D4945"/>
      <c r="E4945"/>
      <c r="F4945"/>
      <c r="G4945" s="45"/>
      <c r="H4945" s="196"/>
      <c r="I4945" s="196"/>
      <c r="J4945" s="196"/>
      <c r="K4945" s="196"/>
      <c r="L4945"/>
      <c r="M4945" s="44"/>
      <c r="N4945" s="1"/>
      <c r="O4945"/>
      <c r="P4945"/>
      <c r="Q4945" s="44"/>
      <c r="R4945" s="1"/>
      <c r="S4945"/>
      <c r="T4945"/>
    </row>
    <row r="4946" spans="1:20" ht="14.4" x14ac:dyDescent="0.3">
      <c r="A4946"/>
      <c r="B4946" s="1"/>
      <c r="C4946"/>
      <c r="D4946"/>
      <c r="E4946"/>
      <c r="F4946"/>
      <c r="G4946" s="45"/>
      <c r="H4946" s="196"/>
      <c r="I4946" s="196"/>
      <c r="J4946" s="196"/>
      <c r="K4946" s="196"/>
      <c r="L4946"/>
      <c r="M4946" s="44"/>
      <c r="N4946" s="1"/>
      <c r="O4946"/>
      <c r="P4946"/>
      <c r="Q4946" s="44"/>
      <c r="R4946" s="1"/>
      <c r="S4946"/>
      <c r="T4946"/>
    </row>
    <row r="4947" spans="1:20" ht="14.4" x14ac:dyDescent="0.3">
      <c r="A4947"/>
      <c r="B4947" s="1"/>
      <c r="C4947"/>
      <c r="D4947"/>
      <c r="E4947"/>
      <c r="F4947"/>
      <c r="G4947" s="45"/>
      <c r="H4947" s="196"/>
      <c r="I4947" s="196"/>
      <c r="J4947" s="196"/>
      <c r="K4947" s="196"/>
      <c r="L4947"/>
      <c r="M4947" s="44"/>
      <c r="N4947" s="1"/>
      <c r="O4947"/>
      <c r="P4947"/>
      <c r="Q4947" s="44"/>
      <c r="R4947" s="1"/>
      <c r="S4947"/>
      <c r="T4947"/>
    </row>
    <row r="4948" spans="1:20" ht="14.4" x14ac:dyDescent="0.3">
      <c r="A4948"/>
      <c r="B4948" s="1"/>
      <c r="C4948"/>
      <c r="D4948"/>
      <c r="E4948"/>
      <c r="F4948"/>
      <c r="G4948" s="45"/>
      <c r="H4948" s="196"/>
      <c r="I4948" s="196"/>
      <c r="J4948" s="196"/>
      <c r="K4948" s="196"/>
      <c r="L4948"/>
      <c r="M4948" s="44"/>
      <c r="N4948" s="1"/>
      <c r="O4948"/>
      <c r="P4948"/>
      <c r="Q4948" s="44"/>
      <c r="R4948" s="1"/>
      <c r="S4948"/>
      <c r="T4948"/>
    </row>
    <row r="4949" spans="1:20" ht="14.4" x14ac:dyDescent="0.3">
      <c r="A4949"/>
      <c r="B4949" s="1"/>
      <c r="C4949"/>
      <c r="D4949"/>
      <c r="E4949"/>
      <c r="F4949"/>
      <c r="G4949" s="45"/>
      <c r="H4949" s="196"/>
      <c r="I4949" s="196"/>
      <c r="J4949" s="196"/>
      <c r="K4949" s="196"/>
      <c r="L4949"/>
      <c r="M4949" s="44"/>
      <c r="N4949" s="1"/>
      <c r="O4949"/>
      <c r="P4949"/>
      <c r="Q4949" s="44"/>
      <c r="R4949" s="1"/>
      <c r="S4949"/>
      <c r="T4949"/>
    </row>
    <row r="4950" spans="1:20" ht="14.4" x14ac:dyDescent="0.3">
      <c r="A4950"/>
      <c r="B4950" s="1"/>
      <c r="C4950"/>
      <c r="D4950"/>
      <c r="E4950"/>
      <c r="F4950"/>
      <c r="G4950" s="45"/>
      <c r="H4950" s="196"/>
      <c r="I4950" s="196"/>
      <c r="J4950" s="196"/>
      <c r="K4950" s="196"/>
      <c r="L4950"/>
      <c r="M4950" s="44"/>
      <c r="N4950" s="1"/>
      <c r="O4950"/>
      <c r="P4950"/>
      <c r="Q4950" s="44"/>
      <c r="R4950" s="1"/>
      <c r="S4950"/>
      <c r="T4950"/>
    </row>
    <row r="4951" spans="1:20" ht="14.4" x14ac:dyDescent="0.3">
      <c r="A4951"/>
      <c r="B4951" s="1"/>
      <c r="C4951"/>
      <c r="D4951"/>
      <c r="E4951"/>
      <c r="F4951"/>
      <c r="G4951" s="45"/>
      <c r="H4951" s="196"/>
      <c r="I4951" s="196"/>
      <c r="J4951" s="196"/>
      <c r="K4951" s="196"/>
      <c r="L4951"/>
      <c r="M4951" s="44"/>
      <c r="N4951" s="1"/>
      <c r="O4951"/>
      <c r="P4951"/>
      <c r="Q4951" s="44"/>
      <c r="R4951" s="1"/>
      <c r="S4951"/>
      <c r="T4951"/>
    </row>
    <row r="4952" spans="1:20" ht="14.4" x14ac:dyDescent="0.3">
      <c r="A4952"/>
      <c r="B4952" s="1"/>
      <c r="C4952"/>
      <c r="D4952"/>
      <c r="E4952"/>
      <c r="F4952"/>
      <c r="G4952" s="45"/>
      <c r="H4952" s="196"/>
      <c r="I4952" s="196"/>
      <c r="J4952" s="196"/>
      <c r="K4952" s="196"/>
      <c r="L4952"/>
      <c r="M4952" s="44"/>
      <c r="N4952" s="1"/>
      <c r="O4952"/>
      <c r="P4952"/>
      <c r="Q4952" s="44"/>
      <c r="R4952" s="1"/>
      <c r="S4952"/>
      <c r="T4952"/>
    </row>
    <row r="4953" spans="1:20" ht="14.4" x14ac:dyDescent="0.3">
      <c r="A4953"/>
      <c r="B4953" s="1"/>
      <c r="C4953"/>
      <c r="D4953"/>
      <c r="E4953"/>
      <c r="F4953"/>
      <c r="G4953" s="45"/>
      <c r="H4953" s="196"/>
      <c r="I4953" s="196"/>
      <c r="J4953" s="196"/>
      <c r="K4953" s="196"/>
      <c r="L4953"/>
      <c r="M4953" s="44"/>
      <c r="N4953" s="1"/>
      <c r="O4953"/>
      <c r="P4953"/>
      <c r="Q4953" s="44"/>
      <c r="R4953" s="1"/>
      <c r="S4953"/>
      <c r="T4953"/>
    </row>
    <row r="4954" spans="1:20" ht="14.4" x14ac:dyDescent="0.3">
      <c r="A4954"/>
      <c r="B4954" s="1"/>
      <c r="C4954"/>
      <c r="D4954"/>
      <c r="E4954"/>
      <c r="F4954"/>
      <c r="G4954" s="45"/>
      <c r="H4954" s="196"/>
      <c r="I4954" s="196"/>
      <c r="J4954" s="196"/>
      <c r="K4954" s="196"/>
      <c r="L4954"/>
      <c r="M4954" s="44"/>
      <c r="N4954" s="1"/>
      <c r="O4954"/>
      <c r="P4954"/>
      <c r="Q4954" s="44"/>
      <c r="R4954" s="1"/>
      <c r="S4954"/>
      <c r="T4954"/>
    </row>
    <row r="4955" spans="1:20" ht="14.4" x14ac:dyDescent="0.3">
      <c r="A4955"/>
      <c r="B4955" s="1"/>
      <c r="C4955"/>
      <c r="D4955"/>
      <c r="E4955"/>
      <c r="F4955"/>
      <c r="G4955" s="45"/>
      <c r="H4955" s="196"/>
      <c r="I4955" s="196"/>
      <c r="J4955" s="196"/>
      <c r="K4955" s="196"/>
      <c r="L4955"/>
      <c r="M4955" s="44"/>
      <c r="N4955" s="1"/>
      <c r="O4955"/>
      <c r="P4955"/>
      <c r="Q4955" s="44"/>
      <c r="R4955" s="1"/>
      <c r="S4955"/>
      <c r="T4955"/>
    </row>
    <row r="4956" spans="1:20" ht="14.4" x14ac:dyDescent="0.3">
      <c r="A4956"/>
      <c r="B4956" s="1"/>
      <c r="C4956"/>
      <c r="D4956"/>
      <c r="E4956"/>
      <c r="F4956"/>
      <c r="G4956" s="45"/>
      <c r="H4956" s="196"/>
      <c r="I4956" s="196"/>
      <c r="J4956" s="196"/>
      <c r="K4956" s="196"/>
      <c r="L4956"/>
      <c r="M4956" s="44"/>
      <c r="N4956" s="1"/>
      <c r="O4956"/>
      <c r="P4956"/>
      <c r="Q4956" s="44"/>
      <c r="R4956" s="1"/>
      <c r="S4956"/>
      <c r="T4956"/>
    </row>
    <row r="4957" spans="1:20" ht="14.4" x14ac:dyDescent="0.3">
      <c r="A4957"/>
      <c r="B4957" s="1"/>
      <c r="C4957"/>
      <c r="D4957"/>
      <c r="E4957"/>
      <c r="F4957"/>
      <c r="G4957" s="45"/>
      <c r="H4957" s="196"/>
      <c r="I4957" s="196"/>
      <c r="J4957" s="196"/>
      <c r="K4957" s="196"/>
      <c r="L4957"/>
      <c r="M4957" s="44"/>
      <c r="N4957" s="1"/>
      <c r="O4957"/>
      <c r="P4957"/>
      <c r="Q4957" s="44"/>
      <c r="R4957" s="1"/>
      <c r="S4957"/>
      <c r="T4957"/>
    </row>
    <row r="4958" spans="1:20" ht="14.4" x14ac:dyDescent="0.3">
      <c r="A4958"/>
      <c r="B4958" s="1"/>
      <c r="C4958"/>
      <c r="D4958"/>
      <c r="E4958"/>
      <c r="F4958"/>
      <c r="G4958" s="45"/>
      <c r="H4958" s="196"/>
      <c r="I4958" s="196"/>
      <c r="J4958" s="196"/>
      <c r="K4958" s="196"/>
      <c r="L4958"/>
      <c r="M4958" s="44"/>
      <c r="N4958" s="1"/>
      <c r="O4958"/>
      <c r="P4958"/>
      <c r="Q4958" s="44"/>
      <c r="R4958" s="1"/>
      <c r="S4958"/>
      <c r="T4958"/>
    </row>
    <row r="4959" spans="1:20" ht="14.4" x14ac:dyDescent="0.3">
      <c r="A4959"/>
      <c r="B4959" s="1"/>
      <c r="C4959"/>
      <c r="D4959"/>
      <c r="E4959"/>
      <c r="F4959"/>
      <c r="G4959" s="45"/>
      <c r="H4959" s="196"/>
      <c r="I4959" s="196"/>
      <c r="J4959" s="196"/>
      <c r="K4959" s="196"/>
      <c r="L4959"/>
      <c r="M4959" s="44"/>
      <c r="N4959" s="1"/>
      <c r="O4959"/>
      <c r="P4959"/>
      <c r="Q4959" s="44"/>
      <c r="R4959" s="1"/>
      <c r="S4959"/>
      <c r="T4959"/>
    </row>
    <row r="4960" spans="1:20" ht="14.4" x14ac:dyDescent="0.3">
      <c r="A4960"/>
      <c r="B4960" s="1"/>
      <c r="C4960"/>
      <c r="D4960"/>
      <c r="E4960"/>
      <c r="F4960"/>
      <c r="G4960" s="45"/>
      <c r="H4960" s="196"/>
      <c r="I4960" s="196"/>
      <c r="J4960" s="196"/>
      <c r="K4960" s="196"/>
      <c r="L4960"/>
      <c r="M4960" s="44"/>
      <c r="N4960" s="1"/>
      <c r="O4960"/>
      <c r="P4960"/>
      <c r="Q4960" s="44"/>
      <c r="R4960" s="1"/>
      <c r="S4960"/>
      <c r="T4960"/>
    </row>
    <row r="4961" spans="1:20" ht="14.4" x14ac:dyDescent="0.3">
      <c r="A4961"/>
      <c r="B4961" s="1"/>
      <c r="C4961"/>
      <c r="D4961"/>
      <c r="E4961"/>
      <c r="F4961"/>
      <c r="G4961" s="45"/>
      <c r="H4961" s="196"/>
      <c r="I4961" s="196"/>
      <c r="J4961" s="196"/>
      <c r="K4961" s="196"/>
      <c r="L4961"/>
      <c r="M4961" s="44"/>
      <c r="N4961" s="1"/>
      <c r="O4961"/>
      <c r="P4961"/>
      <c r="Q4961" s="44"/>
      <c r="R4961" s="1"/>
      <c r="S4961"/>
      <c r="T4961"/>
    </row>
    <row r="4962" spans="1:20" ht="14.4" x14ac:dyDescent="0.3">
      <c r="A4962"/>
      <c r="B4962" s="1"/>
      <c r="C4962"/>
      <c r="D4962"/>
      <c r="E4962"/>
      <c r="F4962"/>
      <c r="G4962" s="45"/>
      <c r="H4962" s="196"/>
      <c r="I4962" s="196"/>
      <c r="J4962" s="196"/>
      <c r="K4962" s="196"/>
      <c r="L4962"/>
      <c r="M4962" s="44"/>
      <c r="N4962" s="1"/>
      <c r="O4962"/>
      <c r="P4962"/>
      <c r="Q4962" s="44"/>
      <c r="R4962" s="1"/>
      <c r="S4962"/>
      <c r="T4962"/>
    </row>
    <row r="4963" spans="1:20" ht="14.4" x14ac:dyDescent="0.3">
      <c r="A4963"/>
      <c r="B4963" s="1"/>
      <c r="C4963"/>
      <c r="D4963"/>
      <c r="E4963"/>
      <c r="F4963"/>
      <c r="G4963" s="45"/>
      <c r="H4963" s="196"/>
      <c r="I4963" s="196"/>
      <c r="J4963" s="196"/>
      <c r="K4963" s="196"/>
      <c r="L4963"/>
      <c r="M4963" s="44"/>
      <c r="N4963" s="1"/>
      <c r="O4963"/>
      <c r="P4963"/>
      <c r="Q4963" s="44"/>
      <c r="R4963" s="1"/>
      <c r="S4963"/>
      <c r="T4963"/>
    </row>
    <row r="4964" spans="1:20" ht="14.4" x14ac:dyDescent="0.3">
      <c r="A4964"/>
      <c r="B4964" s="1"/>
      <c r="C4964"/>
      <c r="D4964"/>
      <c r="E4964"/>
      <c r="F4964"/>
      <c r="G4964" s="45"/>
      <c r="H4964" s="196"/>
      <c r="I4964" s="196"/>
      <c r="J4964" s="196"/>
      <c r="K4964" s="196"/>
      <c r="L4964"/>
      <c r="M4964" s="44"/>
      <c r="N4964" s="1"/>
      <c r="O4964"/>
      <c r="P4964"/>
      <c r="Q4964" s="44"/>
      <c r="R4964" s="1"/>
      <c r="S4964"/>
      <c r="T4964"/>
    </row>
    <row r="4965" spans="1:20" ht="14.4" x14ac:dyDescent="0.3">
      <c r="A4965"/>
      <c r="B4965" s="1"/>
      <c r="C4965"/>
      <c r="D4965"/>
      <c r="E4965"/>
      <c r="F4965"/>
      <c r="G4965" s="45"/>
      <c r="H4965" s="196"/>
      <c r="I4965" s="196"/>
      <c r="J4965" s="196"/>
      <c r="K4965" s="196"/>
      <c r="L4965"/>
      <c r="M4965" s="44"/>
      <c r="N4965" s="1"/>
      <c r="O4965"/>
      <c r="P4965"/>
      <c r="Q4965" s="44"/>
      <c r="R4965" s="1"/>
      <c r="S4965"/>
      <c r="T4965"/>
    </row>
    <row r="4966" spans="1:20" ht="14.4" x14ac:dyDescent="0.3">
      <c r="A4966"/>
      <c r="B4966" s="1"/>
      <c r="C4966"/>
      <c r="D4966"/>
      <c r="E4966"/>
      <c r="F4966"/>
      <c r="G4966" s="45"/>
      <c r="H4966" s="196"/>
      <c r="I4966" s="196"/>
      <c r="J4966" s="196"/>
      <c r="K4966" s="196"/>
      <c r="L4966"/>
      <c r="M4966" s="44"/>
      <c r="N4966" s="1"/>
      <c r="O4966"/>
      <c r="P4966"/>
      <c r="Q4966" s="44"/>
      <c r="R4966" s="1"/>
      <c r="S4966"/>
      <c r="T4966"/>
    </row>
    <row r="4967" spans="1:20" ht="14.4" x14ac:dyDescent="0.3">
      <c r="A4967"/>
      <c r="B4967" s="1"/>
      <c r="C4967"/>
      <c r="D4967"/>
      <c r="E4967"/>
      <c r="F4967"/>
      <c r="G4967" s="45"/>
      <c r="H4967" s="196"/>
      <c r="I4967" s="196"/>
      <c r="J4967" s="196"/>
      <c r="K4967" s="196"/>
      <c r="L4967"/>
      <c r="M4967" s="44"/>
      <c r="N4967" s="1"/>
      <c r="O4967"/>
      <c r="P4967"/>
      <c r="Q4967" s="44"/>
      <c r="R4967" s="1"/>
      <c r="S4967"/>
      <c r="T4967"/>
    </row>
    <row r="4968" spans="1:20" ht="14.4" x14ac:dyDescent="0.3">
      <c r="A4968"/>
      <c r="B4968" s="1"/>
      <c r="C4968"/>
      <c r="D4968"/>
      <c r="E4968"/>
      <c r="F4968"/>
      <c r="G4968" s="45"/>
      <c r="H4968" s="196"/>
      <c r="I4968" s="196"/>
      <c r="J4968" s="196"/>
      <c r="K4968" s="196"/>
      <c r="L4968"/>
      <c r="M4968" s="44"/>
      <c r="N4968" s="1"/>
      <c r="O4968"/>
      <c r="P4968"/>
      <c r="Q4968" s="44"/>
      <c r="R4968" s="1"/>
      <c r="S4968"/>
      <c r="T4968"/>
    </row>
    <row r="4969" spans="1:20" ht="14.4" x14ac:dyDescent="0.3">
      <c r="A4969"/>
      <c r="B4969" s="1"/>
      <c r="C4969"/>
      <c r="D4969"/>
      <c r="E4969"/>
      <c r="F4969"/>
      <c r="G4969" s="45"/>
      <c r="H4969" s="196"/>
      <c r="I4969" s="196"/>
      <c r="J4969" s="196"/>
      <c r="K4969" s="196"/>
      <c r="L4969"/>
      <c r="M4969" s="44"/>
      <c r="N4969" s="1"/>
      <c r="O4969"/>
      <c r="P4969"/>
      <c r="Q4969" s="44"/>
      <c r="R4969" s="1"/>
      <c r="S4969"/>
      <c r="T4969"/>
    </row>
    <row r="4970" spans="1:20" ht="14.4" x14ac:dyDescent="0.3">
      <c r="A4970"/>
      <c r="B4970" s="1"/>
      <c r="C4970"/>
      <c r="D4970"/>
      <c r="E4970"/>
      <c r="F4970"/>
      <c r="G4970" s="45"/>
      <c r="H4970" s="196"/>
      <c r="I4970" s="196"/>
      <c r="J4970" s="196"/>
      <c r="K4970" s="196"/>
      <c r="L4970"/>
      <c r="M4970" s="44"/>
      <c r="N4970" s="1"/>
      <c r="O4970"/>
      <c r="P4970"/>
      <c r="Q4970" s="44"/>
      <c r="R4970" s="1"/>
      <c r="S4970"/>
      <c r="T4970"/>
    </row>
    <row r="4971" spans="1:20" ht="14.4" x14ac:dyDescent="0.3">
      <c r="A4971"/>
      <c r="B4971" s="1"/>
      <c r="C4971"/>
      <c r="D4971"/>
      <c r="E4971"/>
      <c r="F4971"/>
      <c r="G4971" s="45"/>
      <c r="H4971" s="196"/>
      <c r="I4971" s="196"/>
      <c r="J4971" s="196"/>
      <c r="K4971" s="196"/>
      <c r="L4971"/>
      <c r="M4971" s="44"/>
      <c r="N4971" s="1"/>
      <c r="O4971"/>
      <c r="P4971"/>
      <c r="Q4971" s="44"/>
      <c r="R4971" s="1"/>
      <c r="S4971"/>
      <c r="T4971"/>
    </row>
    <row r="4972" spans="1:20" ht="14.4" x14ac:dyDescent="0.3">
      <c r="A4972"/>
      <c r="B4972" s="1"/>
      <c r="C4972"/>
      <c r="D4972"/>
      <c r="E4972"/>
      <c r="F4972"/>
      <c r="G4972" s="45"/>
      <c r="H4972" s="196"/>
      <c r="I4972" s="196"/>
      <c r="J4972" s="196"/>
      <c r="K4972" s="196"/>
      <c r="L4972"/>
      <c r="M4972" s="44"/>
      <c r="N4972" s="1"/>
      <c r="O4972"/>
      <c r="P4972"/>
      <c r="Q4972" s="44"/>
      <c r="R4972" s="1"/>
      <c r="S4972"/>
      <c r="T4972"/>
    </row>
    <row r="4973" spans="1:20" ht="14.4" x14ac:dyDescent="0.3">
      <c r="A4973"/>
      <c r="B4973" s="1"/>
      <c r="C4973"/>
      <c r="D4973"/>
      <c r="E4973"/>
      <c r="F4973"/>
      <c r="G4973" s="45"/>
      <c r="H4973" s="196"/>
      <c r="I4973" s="196"/>
      <c r="J4973" s="196"/>
      <c r="K4973" s="196"/>
      <c r="L4973"/>
      <c r="M4973" s="44"/>
      <c r="N4973" s="1"/>
      <c r="O4973"/>
      <c r="P4973"/>
      <c r="Q4973" s="44"/>
      <c r="R4973" s="1"/>
      <c r="S4973"/>
      <c r="T4973"/>
    </row>
    <row r="4974" spans="1:20" ht="14.4" x14ac:dyDescent="0.3">
      <c r="A4974"/>
      <c r="B4974" s="1"/>
      <c r="C4974"/>
      <c r="D4974"/>
      <c r="E4974"/>
      <c r="F4974"/>
      <c r="G4974" s="45"/>
      <c r="H4974" s="196"/>
      <c r="I4974" s="196"/>
      <c r="J4974" s="196"/>
      <c r="K4974" s="196"/>
      <c r="L4974"/>
      <c r="M4974" s="44"/>
      <c r="N4974" s="1"/>
      <c r="O4974"/>
      <c r="P4974"/>
      <c r="Q4974" s="44"/>
      <c r="R4974" s="1"/>
      <c r="S4974"/>
      <c r="T4974"/>
    </row>
    <row r="4975" spans="1:20" ht="14.4" x14ac:dyDescent="0.3">
      <c r="A4975"/>
      <c r="B4975" s="1"/>
      <c r="C4975"/>
      <c r="D4975"/>
      <c r="E4975"/>
      <c r="F4975"/>
      <c r="G4975" s="45"/>
      <c r="H4975" s="196"/>
      <c r="I4975" s="196"/>
      <c r="J4975" s="196"/>
      <c r="K4975" s="196"/>
      <c r="L4975"/>
      <c r="M4975" s="44"/>
      <c r="N4975" s="1"/>
      <c r="O4975"/>
      <c r="P4975"/>
      <c r="Q4975" s="44"/>
      <c r="R4975" s="1"/>
      <c r="S4975"/>
      <c r="T4975"/>
    </row>
    <row r="4976" spans="1:20" ht="14.4" x14ac:dyDescent="0.3">
      <c r="A4976"/>
      <c r="B4976" s="1"/>
      <c r="C4976"/>
      <c r="D4976"/>
      <c r="E4976"/>
      <c r="F4976"/>
      <c r="G4976" s="45"/>
      <c r="H4976" s="196"/>
      <c r="I4976" s="196"/>
      <c r="J4976" s="196"/>
      <c r="K4976" s="196"/>
      <c r="L4976"/>
      <c r="M4976" s="44"/>
      <c r="N4976" s="1"/>
      <c r="O4976"/>
      <c r="P4976"/>
      <c r="Q4976" s="44"/>
      <c r="R4976" s="1"/>
      <c r="S4976"/>
      <c r="T4976"/>
    </row>
    <row r="4977" spans="1:20" ht="14.4" x14ac:dyDescent="0.3">
      <c r="A4977"/>
      <c r="B4977" s="1"/>
      <c r="C4977"/>
      <c r="D4977"/>
      <c r="E4977"/>
      <c r="F4977"/>
      <c r="G4977" s="45"/>
      <c r="H4977" s="196"/>
      <c r="I4977" s="196"/>
      <c r="J4977" s="196"/>
      <c r="K4977" s="196"/>
      <c r="L4977"/>
      <c r="M4977" s="44"/>
      <c r="N4977" s="1"/>
      <c r="O4977"/>
      <c r="P4977"/>
      <c r="Q4977" s="44"/>
      <c r="R4977" s="1"/>
      <c r="S4977"/>
      <c r="T4977"/>
    </row>
    <row r="4978" spans="1:20" ht="14.4" x14ac:dyDescent="0.3">
      <c r="A4978"/>
      <c r="B4978" s="1"/>
      <c r="C4978"/>
      <c r="D4978"/>
      <c r="E4978"/>
      <c r="F4978"/>
      <c r="G4978" s="45"/>
      <c r="H4978" s="196"/>
      <c r="I4978" s="196"/>
      <c r="J4978" s="196"/>
      <c r="K4978" s="196"/>
      <c r="L4978"/>
      <c r="M4978" s="44"/>
      <c r="N4978" s="1"/>
      <c r="O4978"/>
      <c r="P4978"/>
      <c r="Q4978" s="44"/>
      <c r="R4978" s="1"/>
      <c r="S4978"/>
      <c r="T4978"/>
    </row>
    <row r="4979" spans="1:20" ht="14.4" x14ac:dyDescent="0.3">
      <c r="A4979"/>
      <c r="B4979" s="1"/>
      <c r="C4979"/>
      <c r="D4979"/>
      <c r="E4979"/>
      <c r="F4979"/>
      <c r="G4979" s="45"/>
      <c r="H4979" s="196"/>
      <c r="I4979" s="196"/>
      <c r="J4979" s="196"/>
      <c r="K4979" s="196"/>
      <c r="L4979"/>
      <c r="M4979" s="44"/>
      <c r="N4979" s="1"/>
      <c r="O4979"/>
      <c r="P4979"/>
      <c r="Q4979" s="44"/>
      <c r="R4979" s="1"/>
      <c r="S4979"/>
      <c r="T4979"/>
    </row>
    <row r="4980" spans="1:20" ht="14.4" x14ac:dyDescent="0.3">
      <c r="A4980"/>
      <c r="B4980" s="1"/>
      <c r="C4980"/>
      <c r="D4980"/>
      <c r="E4980"/>
      <c r="F4980"/>
      <c r="G4980" s="45"/>
      <c r="H4980" s="196"/>
      <c r="I4980" s="196"/>
      <c r="J4980" s="196"/>
      <c r="K4980" s="196"/>
      <c r="L4980"/>
      <c r="M4980" s="44"/>
      <c r="N4980" s="1"/>
      <c r="O4980"/>
      <c r="P4980"/>
      <c r="Q4980" s="44"/>
      <c r="R4980" s="1"/>
      <c r="S4980"/>
      <c r="T4980"/>
    </row>
    <row r="4981" spans="1:20" ht="14.4" x14ac:dyDescent="0.3">
      <c r="A4981"/>
      <c r="B4981" s="1"/>
      <c r="C4981"/>
      <c r="D4981"/>
      <c r="E4981"/>
      <c r="F4981"/>
      <c r="G4981" s="45"/>
      <c r="H4981" s="196"/>
      <c r="I4981" s="196"/>
      <c r="J4981" s="196"/>
      <c r="K4981" s="196"/>
      <c r="L4981"/>
      <c r="M4981" s="44"/>
      <c r="N4981" s="1"/>
      <c r="O4981"/>
      <c r="P4981"/>
      <c r="Q4981" s="44"/>
      <c r="R4981" s="1"/>
      <c r="S4981"/>
      <c r="T4981"/>
    </row>
    <row r="4982" spans="1:20" ht="14.4" x14ac:dyDescent="0.3">
      <c r="A4982"/>
      <c r="B4982" s="1"/>
      <c r="C4982"/>
      <c r="D4982"/>
      <c r="E4982"/>
      <c r="F4982"/>
      <c r="G4982" s="45"/>
      <c r="H4982" s="196"/>
      <c r="I4982" s="196"/>
      <c r="J4982" s="196"/>
      <c r="K4982" s="196"/>
      <c r="L4982"/>
      <c r="M4982" s="44"/>
      <c r="N4982" s="1"/>
      <c r="O4982"/>
      <c r="P4982"/>
      <c r="Q4982" s="44"/>
      <c r="R4982" s="1"/>
      <c r="S4982"/>
      <c r="T4982"/>
    </row>
    <row r="4983" spans="1:20" ht="14.4" x14ac:dyDescent="0.3">
      <c r="A4983"/>
      <c r="B4983" s="1"/>
      <c r="C4983"/>
      <c r="D4983"/>
      <c r="E4983"/>
      <c r="F4983"/>
      <c r="G4983" s="45"/>
      <c r="H4983" s="196"/>
      <c r="I4983" s="196"/>
      <c r="J4983" s="196"/>
      <c r="K4983" s="196"/>
      <c r="L4983"/>
      <c r="M4983" s="44"/>
      <c r="N4983" s="1"/>
      <c r="O4983"/>
      <c r="P4983"/>
      <c r="Q4983" s="44"/>
      <c r="R4983" s="1"/>
      <c r="S4983"/>
      <c r="T4983"/>
    </row>
    <row r="4984" spans="1:20" ht="14.4" x14ac:dyDescent="0.3">
      <c r="A4984"/>
      <c r="B4984" s="1"/>
      <c r="C4984"/>
      <c r="D4984"/>
      <c r="E4984"/>
      <c r="F4984"/>
      <c r="G4984" s="45"/>
      <c r="H4984" s="196"/>
      <c r="I4984" s="196"/>
      <c r="J4984" s="196"/>
      <c r="K4984" s="196"/>
      <c r="L4984"/>
      <c r="M4984" s="44"/>
      <c r="N4984" s="1"/>
      <c r="O4984"/>
      <c r="P4984"/>
      <c r="Q4984" s="44"/>
      <c r="R4984" s="1"/>
      <c r="S4984"/>
      <c r="T4984"/>
    </row>
    <row r="4985" spans="1:20" ht="14.4" x14ac:dyDescent="0.3">
      <c r="A4985"/>
      <c r="B4985" s="1"/>
      <c r="C4985"/>
      <c r="D4985"/>
      <c r="E4985"/>
      <c r="F4985"/>
      <c r="G4985" s="45"/>
      <c r="H4985" s="196"/>
      <c r="I4985" s="196"/>
      <c r="J4985" s="196"/>
      <c r="K4985" s="196"/>
      <c r="L4985"/>
      <c r="M4985" s="44"/>
      <c r="N4985" s="1"/>
      <c r="O4985"/>
      <c r="P4985"/>
      <c r="Q4985" s="44"/>
      <c r="R4985" s="1"/>
      <c r="S4985"/>
      <c r="T4985"/>
    </row>
    <row r="4986" spans="1:20" ht="14.4" x14ac:dyDescent="0.3">
      <c r="A4986"/>
      <c r="B4986" s="1"/>
      <c r="C4986"/>
      <c r="D4986"/>
      <c r="E4986"/>
      <c r="F4986"/>
      <c r="G4986" s="45"/>
      <c r="H4986" s="196"/>
      <c r="I4986" s="196"/>
      <c r="J4986" s="196"/>
      <c r="K4986" s="196"/>
      <c r="L4986"/>
      <c r="M4986" s="44"/>
      <c r="N4986" s="1"/>
      <c r="O4986"/>
      <c r="P4986"/>
      <c r="Q4986" s="44"/>
      <c r="R4986" s="1"/>
      <c r="S4986"/>
      <c r="T4986"/>
    </row>
    <row r="4987" spans="1:20" ht="14.4" x14ac:dyDescent="0.3">
      <c r="A4987"/>
      <c r="B4987" s="1"/>
      <c r="C4987"/>
      <c r="D4987"/>
      <c r="E4987"/>
      <c r="F4987"/>
      <c r="G4987" s="45"/>
      <c r="H4987" s="196"/>
      <c r="I4987" s="196"/>
      <c r="J4987" s="196"/>
      <c r="K4987" s="196"/>
      <c r="L4987"/>
      <c r="M4987" s="44"/>
      <c r="N4987" s="1"/>
      <c r="O4987"/>
      <c r="P4987"/>
      <c r="Q4987" s="44"/>
      <c r="R4987" s="1"/>
      <c r="S4987"/>
      <c r="T4987"/>
    </row>
    <row r="4988" spans="1:20" ht="14.4" x14ac:dyDescent="0.3">
      <c r="A4988"/>
      <c r="B4988" s="1"/>
      <c r="C4988"/>
      <c r="D4988"/>
      <c r="E4988"/>
      <c r="F4988"/>
      <c r="G4988" s="45"/>
      <c r="H4988" s="196"/>
      <c r="I4988" s="196"/>
      <c r="J4988" s="196"/>
      <c r="K4988" s="196"/>
      <c r="L4988"/>
      <c r="M4988" s="44"/>
      <c r="N4988" s="1"/>
      <c r="O4988"/>
      <c r="P4988"/>
      <c r="Q4988" s="44"/>
      <c r="R4988" s="1"/>
      <c r="S4988"/>
      <c r="T4988"/>
    </row>
    <row r="4989" spans="1:20" ht="14.4" x14ac:dyDescent="0.3">
      <c r="A4989"/>
      <c r="B4989" s="1"/>
      <c r="C4989"/>
      <c r="D4989"/>
      <c r="E4989"/>
      <c r="F4989"/>
      <c r="G4989" s="45"/>
      <c r="H4989" s="196"/>
      <c r="I4989" s="196"/>
      <c r="J4989" s="196"/>
      <c r="K4989" s="196"/>
      <c r="L4989"/>
      <c r="M4989" s="44"/>
      <c r="N4989" s="1"/>
      <c r="O4989"/>
      <c r="P4989"/>
      <c r="Q4989" s="44"/>
      <c r="R4989" s="1"/>
      <c r="S4989"/>
      <c r="T4989"/>
    </row>
    <row r="4990" spans="1:20" ht="14.4" x14ac:dyDescent="0.3">
      <c r="A4990"/>
      <c r="B4990" s="1"/>
      <c r="C4990"/>
      <c r="D4990"/>
      <c r="E4990"/>
      <c r="F4990"/>
      <c r="G4990" s="45"/>
      <c r="H4990" s="196"/>
      <c r="I4990" s="196"/>
      <c r="J4990" s="196"/>
      <c r="K4990" s="196"/>
      <c r="L4990"/>
      <c r="M4990" s="44"/>
      <c r="N4990" s="1"/>
      <c r="O4990"/>
      <c r="P4990"/>
      <c r="Q4990" s="44"/>
      <c r="R4990" s="1"/>
      <c r="S4990"/>
      <c r="T4990"/>
    </row>
    <row r="4991" spans="1:20" ht="14.4" x14ac:dyDescent="0.3">
      <c r="A4991"/>
      <c r="B4991" s="1"/>
      <c r="C4991"/>
      <c r="D4991"/>
      <c r="E4991"/>
      <c r="F4991"/>
      <c r="G4991" s="45"/>
      <c r="H4991" s="196"/>
      <c r="I4991" s="196"/>
      <c r="J4991" s="196"/>
      <c r="K4991" s="196"/>
      <c r="L4991"/>
      <c r="M4991" s="44"/>
      <c r="N4991" s="1"/>
      <c r="O4991"/>
      <c r="P4991"/>
      <c r="Q4991" s="44"/>
      <c r="R4991" s="1"/>
      <c r="S4991"/>
      <c r="T4991"/>
    </row>
    <row r="4992" spans="1:20" ht="14.4" x14ac:dyDescent="0.3">
      <c r="A4992"/>
      <c r="B4992" s="1"/>
      <c r="C4992"/>
      <c r="D4992"/>
      <c r="E4992"/>
      <c r="F4992"/>
      <c r="G4992" s="45"/>
      <c r="H4992" s="196"/>
      <c r="I4992" s="196"/>
      <c r="J4992" s="196"/>
      <c r="K4992" s="196"/>
      <c r="L4992"/>
      <c r="M4992" s="44"/>
      <c r="N4992" s="1"/>
      <c r="O4992"/>
      <c r="P4992"/>
      <c r="Q4992" s="44"/>
      <c r="R4992" s="1"/>
      <c r="S4992"/>
      <c r="T4992"/>
    </row>
    <row r="4993" spans="1:20" ht="14.4" x14ac:dyDescent="0.3">
      <c r="A4993"/>
      <c r="B4993" s="1"/>
      <c r="C4993"/>
      <c r="D4993"/>
      <c r="E4993"/>
      <c r="F4993"/>
      <c r="G4993" s="45"/>
      <c r="H4993" s="196"/>
      <c r="I4993" s="196"/>
      <c r="J4993" s="196"/>
      <c r="K4993" s="196"/>
      <c r="L4993"/>
      <c r="M4993" s="44"/>
      <c r="N4993" s="1"/>
      <c r="O4993"/>
      <c r="P4993"/>
      <c r="Q4993" s="44"/>
      <c r="R4993" s="1"/>
      <c r="S4993"/>
      <c r="T4993"/>
    </row>
    <row r="4994" spans="1:20" ht="14.4" x14ac:dyDescent="0.3">
      <c r="A4994"/>
      <c r="B4994" s="1"/>
      <c r="C4994"/>
      <c r="D4994"/>
      <c r="E4994"/>
      <c r="F4994"/>
      <c r="G4994" s="45"/>
      <c r="H4994" s="196"/>
      <c r="I4994" s="196"/>
      <c r="J4994" s="196"/>
      <c r="K4994" s="196"/>
      <c r="L4994"/>
      <c r="M4994" s="44"/>
      <c r="N4994" s="1"/>
      <c r="O4994"/>
      <c r="P4994"/>
      <c r="Q4994" s="44"/>
      <c r="R4994" s="1"/>
      <c r="S4994"/>
      <c r="T4994"/>
    </row>
    <row r="4995" spans="1:20" ht="14.4" x14ac:dyDescent="0.3">
      <c r="A4995"/>
      <c r="B4995" s="1"/>
      <c r="C4995"/>
      <c r="D4995"/>
      <c r="E4995"/>
      <c r="F4995"/>
      <c r="G4995" s="45"/>
      <c r="H4995" s="196"/>
      <c r="I4995" s="196"/>
      <c r="J4995" s="196"/>
      <c r="K4995" s="196"/>
      <c r="L4995"/>
      <c r="M4995" s="44"/>
      <c r="N4995" s="1"/>
      <c r="O4995"/>
      <c r="P4995"/>
      <c r="Q4995" s="44"/>
      <c r="R4995" s="1"/>
      <c r="S4995"/>
      <c r="T4995"/>
    </row>
    <row r="4996" spans="1:20" ht="14.4" x14ac:dyDescent="0.3">
      <c r="A4996"/>
      <c r="B4996" s="1"/>
      <c r="C4996"/>
      <c r="D4996"/>
      <c r="E4996"/>
      <c r="F4996"/>
      <c r="G4996" s="45"/>
      <c r="H4996" s="196"/>
      <c r="I4996" s="196"/>
      <c r="J4996" s="196"/>
      <c r="K4996" s="196"/>
      <c r="L4996"/>
      <c r="M4996" s="44"/>
      <c r="N4996" s="1"/>
      <c r="O4996"/>
      <c r="P4996"/>
      <c r="Q4996" s="44"/>
      <c r="R4996" s="1"/>
      <c r="S4996"/>
      <c r="T4996"/>
    </row>
    <row r="4997" spans="1:20" ht="14.4" x14ac:dyDescent="0.3">
      <c r="A4997"/>
      <c r="B4997" s="1"/>
      <c r="C4997"/>
      <c r="D4997"/>
      <c r="E4997"/>
      <c r="F4997"/>
      <c r="G4997" s="45"/>
      <c r="H4997" s="196"/>
      <c r="I4997" s="196"/>
      <c r="J4997" s="196"/>
      <c r="K4997" s="196"/>
      <c r="L4997"/>
      <c r="M4997" s="44"/>
      <c r="N4997" s="1"/>
      <c r="O4997"/>
      <c r="P4997"/>
      <c r="Q4997" s="44"/>
      <c r="R4997" s="1"/>
      <c r="S4997"/>
      <c r="T4997"/>
    </row>
    <row r="4998" spans="1:20" ht="14.4" x14ac:dyDescent="0.3">
      <c r="A4998"/>
      <c r="B4998" s="1"/>
      <c r="C4998"/>
      <c r="D4998"/>
      <c r="E4998"/>
      <c r="F4998"/>
      <c r="G4998" s="45"/>
      <c r="H4998" s="196"/>
      <c r="I4998" s="196"/>
      <c r="J4998" s="196"/>
      <c r="K4998" s="196"/>
      <c r="L4998"/>
      <c r="M4998" s="44"/>
      <c r="N4998" s="1"/>
      <c r="O4998"/>
      <c r="P4998"/>
      <c r="Q4998" s="44"/>
      <c r="R4998" s="1"/>
      <c r="S4998"/>
      <c r="T4998"/>
    </row>
    <row r="4999" spans="1:20" ht="14.4" x14ac:dyDescent="0.3">
      <c r="A4999"/>
      <c r="B4999" s="1"/>
      <c r="C4999"/>
      <c r="D4999"/>
      <c r="E4999"/>
      <c r="F4999"/>
      <c r="G4999" s="45"/>
      <c r="H4999" s="196"/>
      <c r="I4999" s="196"/>
      <c r="J4999" s="196"/>
      <c r="K4999" s="196"/>
      <c r="L4999"/>
      <c r="M4999" s="44"/>
      <c r="N4999" s="1"/>
      <c r="O4999"/>
      <c r="P4999"/>
      <c r="Q4999" s="44"/>
      <c r="R4999" s="1"/>
      <c r="S4999"/>
      <c r="T4999"/>
    </row>
    <row r="5000" spans="1:20" ht="14.4" x14ac:dyDescent="0.3">
      <c r="A5000"/>
      <c r="B5000" s="1"/>
      <c r="C5000"/>
      <c r="D5000"/>
      <c r="E5000"/>
      <c r="F5000"/>
      <c r="G5000" s="45"/>
      <c r="H5000" s="196"/>
      <c r="I5000" s="196"/>
      <c r="J5000" s="196"/>
      <c r="K5000" s="196"/>
      <c r="L5000"/>
      <c r="M5000" s="44"/>
      <c r="N5000" s="1"/>
      <c r="O5000"/>
      <c r="P5000"/>
      <c r="Q5000" s="44"/>
      <c r="R5000" s="1"/>
      <c r="S5000"/>
      <c r="T5000"/>
    </row>
    <row r="5001" spans="1:20" ht="14.4" x14ac:dyDescent="0.3">
      <c r="A5001"/>
      <c r="B5001" s="1"/>
      <c r="C5001"/>
      <c r="D5001"/>
      <c r="E5001"/>
      <c r="F5001"/>
      <c r="G5001" s="45"/>
      <c r="H5001" s="196"/>
      <c r="I5001" s="196"/>
      <c r="J5001" s="196"/>
      <c r="K5001" s="196"/>
      <c r="L5001"/>
    </row>
    <row r="5002" spans="1:20" ht="14.4" x14ac:dyDescent="0.3">
      <c r="A5002"/>
      <c r="B5002" s="1"/>
      <c r="C5002"/>
      <c r="D5002"/>
      <c r="E5002"/>
      <c r="F5002"/>
      <c r="G5002" s="45"/>
      <c r="H5002" s="196"/>
      <c r="I5002" s="196"/>
      <c r="J5002" s="196"/>
      <c r="K5002" s="196"/>
      <c r="L5002"/>
    </row>
    <row r="5003" spans="1:20" ht="14.4" x14ac:dyDescent="0.3">
      <c r="A5003"/>
      <c r="B5003" s="1"/>
      <c r="C5003"/>
      <c r="D5003"/>
      <c r="E5003"/>
      <c r="F5003"/>
      <c r="G5003" s="45"/>
      <c r="H5003" s="196"/>
      <c r="I5003" s="196"/>
      <c r="J5003" s="196"/>
      <c r="K5003" s="196"/>
      <c r="L5003"/>
    </row>
    <row r="5004" spans="1:20" ht="14.4" x14ac:dyDescent="0.3">
      <c r="A5004"/>
      <c r="B5004" s="1"/>
      <c r="C5004"/>
      <c r="D5004"/>
      <c r="E5004"/>
      <c r="F5004"/>
      <c r="G5004" s="45"/>
      <c r="H5004" s="196"/>
      <c r="I5004" s="196"/>
      <c r="J5004" s="196"/>
      <c r="K5004" s="196"/>
      <c r="L5004"/>
    </row>
  </sheetData>
  <mergeCells count="10">
    <mergeCell ref="C5:C6"/>
    <mergeCell ref="G8:G9"/>
    <mergeCell ref="H8:H9"/>
    <mergeCell ref="I8:I9"/>
    <mergeCell ref="J8:J9"/>
    <mergeCell ref="B8:B9"/>
    <mergeCell ref="C8:C9"/>
    <mergeCell ref="D8:D9"/>
    <mergeCell ref="E8:E9"/>
    <mergeCell ref="F8:F9"/>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Head!$AA$2:$AA$32</xm:f>
          </x14:formula1>
          <xm:sqref>C5:C6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O5000"/>
  <sheetViews>
    <sheetView showGridLines="0" topLeftCell="C1" workbookViewId="0">
      <pane ySplit="9" topLeftCell="A10" activePane="bottomLeft" state="frozen"/>
      <selection pane="bottomLeft" activeCell="C1" sqref="C1:C7"/>
    </sheetView>
  </sheetViews>
  <sheetFormatPr baseColWidth="10" defaultRowHeight="12" customHeight="1" x14ac:dyDescent="0.2"/>
  <cols>
    <col min="1" max="1" width="11.5546875" style="5" hidden="1" customWidth="1"/>
    <col min="2" max="2" width="11" style="34" bestFit="1" customWidth="1"/>
    <col min="3" max="3" width="27.109375" style="5" bestFit="1" customWidth="1"/>
    <col min="4" max="4" width="39.33203125" style="5" bestFit="1" customWidth="1"/>
    <col min="5" max="5" width="8.33203125" style="5" bestFit="1" customWidth="1"/>
    <col min="6" max="6" width="9.21875" style="30" bestFit="1" customWidth="1"/>
    <col min="7" max="7" width="6.88671875" style="30" customWidth="1"/>
    <col min="8" max="8" width="6.88671875" style="35" customWidth="1"/>
    <col min="9" max="12" width="11.5546875" style="6"/>
    <col min="13" max="13" width="11.5546875" style="7"/>
    <col min="14" max="14" width="11.5546875" style="6"/>
    <col min="15" max="15" width="31.44140625" style="6" customWidth="1"/>
    <col min="16" max="16384" width="11.5546875" style="5"/>
  </cols>
  <sheetData>
    <row r="1" spans="1:15" x14ac:dyDescent="0.25">
      <c r="B1" s="33"/>
      <c r="C1" s="277" t="s">
        <v>120</v>
      </c>
      <c r="O1" s="148"/>
    </row>
    <row r="2" spans="1:15" ht="11.4" x14ac:dyDescent="0.2">
      <c r="B2" s="33"/>
      <c r="C2" s="278"/>
      <c r="O2" s="120"/>
    </row>
    <row r="3" spans="1:15" ht="11.4" x14ac:dyDescent="0.2">
      <c r="B3" s="33"/>
      <c r="C3" s="278"/>
      <c r="O3" s="120"/>
    </row>
    <row r="4" spans="1:15" ht="11.4" x14ac:dyDescent="0.2">
      <c r="B4" s="33"/>
      <c r="C4" s="278"/>
    </row>
    <row r="5" spans="1:15" ht="11.4" customHeight="1" x14ac:dyDescent="0.2">
      <c r="B5" s="33"/>
      <c r="C5" s="278"/>
    </row>
    <row r="6" spans="1:15" ht="11.4" customHeight="1" x14ac:dyDescent="0.2">
      <c r="B6" s="33"/>
      <c r="C6" s="278"/>
    </row>
    <row r="7" spans="1:15" ht="67.8" customHeight="1" thickBot="1" x14ac:dyDescent="0.25">
      <c r="B7" s="33"/>
      <c r="C7" s="279"/>
    </row>
    <row r="8" spans="1:15" ht="11.4" customHeight="1" x14ac:dyDescent="0.2">
      <c r="B8" s="263" t="s">
        <v>10</v>
      </c>
      <c r="C8" s="265" t="s">
        <v>1</v>
      </c>
      <c r="D8" s="257" t="s">
        <v>2</v>
      </c>
      <c r="E8" s="267" t="s">
        <v>86</v>
      </c>
      <c r="F8" s="267" t="s">
        <v>53</v>
      </c>
      <c r="G8" s="271" t="s">
        <v>50</v>
      </c>
      <c r="H8" s="271" t="s">
        <v>51</v>
      </c>
      <c r="I8" s="269" t="s">
        <v>87</v>
      </c>
      <c r="J8" s="269" t="s">
        <v>88</v>
      </c>
      <c r="K8" s="269" t="s">
        <v>89</v>
      </c>
      <c r="L8" s="269" t="s">
        <v>90</v>
      </c>
      <c r="M8" s="280" t="s">
        <v>91</v>
      </c>
      <c r="N8" s="269" t="s">
        <v>92</v>
      </c>
    </row>
    <row r="9" spans="1:15" ht="11.4" customHeight="1" thickBot="1" x14ac:dyDescent="0.25">
      <c r="A9" s="36" t="s">
        <v>0</v>
      </c>
      <c r="B9" s="264"/>
      <c r="C9" s="266"/>
      <c r="D9" s="258"/>
      <c r="E9" s="268"/>
      <c r="F9" s="268"/>
      <c r="G9" s="272"/>
      <c r="H9" s="272"/>
      <c r="I9" s="270"/>
      <c r="J9" s="270"/>
      <c r="K9" s="270"/>
      <c r="L9" s="270"/>
      <c r="M9" s="281"/>
      <c r="N9" s="270"/>
    </row>
    <row r="10" spans="1:15" ht="11.4" x14ac:dyDescent="0.2">
      <c r="A10" s="206">
        <v>4</v>
      </c>
      <c r="B10" s="207">
        <v>44195</v>
      </c>
      <c r="C10" s="199" t="s">
        <v>180</v>
      </c>
      <c r="D10" s="199" t="s">
        <v>202</v>
      </c>
      <c r="E10" s="201">
        <v>48.5</v>
      </c>
      <c r="F10" s="201">
        <v>35.6</v>
      </c>
      <c r="G10" s="208">
        <v>3</v>
      </c>
      <c r="H10" s="208">
        <v>1</v>
      </c>
      <c r="I10" s="209">
        <v>-1.59</v>
      </c>
      <c r="J10" s="209">
        <v>2.2999999999999998</v>
      </c>
      <c r="K10" s="209">
        <v>-0.03</v>
      </c>
      <c r="L10" s="209">
        <v>100.68</v>
      </c>
      <c r="M10" s="203">
        <v>0.35600000000000004</v>
      </c>
      <c r="N10" s="209">
        <v>0.68000000000000682</v>
      </c>
      <c r="O10" s="282" t="s">
        <v>277</v>
      </c>
    </row>
    <row r="11" spans="1:15" ht="11.4" x14ac:dyDescent="0.2">
      <c r="A11" s="206">
        <v>22</v>
      </c>
      <c r="B11" s="207">
        <v>44195</v>
      </c>
      <c r="C11" s="199" t="s">
        <v>154</v>
      </c>
      <c r="D11" s="199" t="s">
        <v>203</v>
      </c>
      <c r="E11" s="201">
        <v>152.99</v>
      </c>
      <c r="F11" s="201">
        <v>99.27</v>
      </c>
      <c r="G11" s="208">
        <v>11</v>
      </c>
      <c r="H11" s="208">
        <v>7</v>
      </c>
      <c r="I11" s="209">
        <v>-27.33</v>
      </c>
      <c r="J11" s="209">
        <v>29.77</v>
      </c>
      <c r="K11" s="209">
        <v>-0.1</v>
      </c>
      <c r="L11" s="209">
        <v>103.02</v>
      </c>
      <c r="M11" s="203">
        <v>0.98599523241954701</v>
      </c>
      <c r="N11" s="209">
        <v>2.3399999999999892</v>
      </c>
      <c r="O11" s="275"/>
    </row>
    <row r="12" spans="1:15" ht="11.4" x14ac:dyDescent="0.2">
      <c r="A12" s="206">
        <v>41</v>
      </c>
      <c r="B12" s="207">
        <v>44195</v>
      </c>
      <c r="C12" s="199" t="s">
        <v>168</v>
      </c>
      <c r="D12" s="199" t="s">
        <v>204</v>
      </c>
      <c r="E12" s="201">
        <v>161.66999999999999</v>
      </c>
      <c r="F12" s="201">
        <v>103.76</v>
      </c>
      <c r="G12" s="208">
        <v>10</v>
      </c>
      <c r="H12" s="208">
        <v>9</v>
      </c>
      <c r="I12" s="209">
        <v>-42.66</v>
      </c>
      <c r="J12" s="209">
        <v>44.73</v>
      </c>
      <c r="K12" s="209">
        <v>-0.09</v>
      </c>
      <c r="L12" s="209">
        <v>105</v>
      </c>
      <c r="M12" s="203">
        <v>1.0071830712483014</v>
      </c>
      <c r="N12" s="209">
        <v>1.980000000000004</v>
      </c>
      <c r="O12" s="275"/>
    </row>
    <row r="13" spans="1:15" ht="11.4" x14ac:dyDescent="0.2">
      <c r="A13" s="206">
        <v>69</v>
      </c>
      <c r="B13" s="207">
        <v>44195</v>
      </c>
      <c r="C13" s="199" t="s">
        <v>165</v>
      </c>
      <c r="D13" s="199" t="s">
        <v>205</v>
      </c>
      <c r="E13" s="201">
        <v>248.25</v>
      </c>
      <c r="F13" s="201">
        <v>152.47</v>
      </c>
      <c r="G13" s="208">
        <v>16</v>
      </c>
      <c r="H13" s="208">
        <v>12</v>
      </c>
      <c r="I13" s="209">
        <v>-25.47</v>
      </c>
      <c r="J13" s="209">
        <v>29.44</v>
      </c>
      <c r="K13" s="209">
        <v>-0.16</v>
      </c>
      <c r="L13" s="209">
        <v>108.81</v>
      </c>
      <c r="M13" s="203">
        <v>1.4520952380952381</v>
      </c>
      <c r="N13" s="209">
        <v>3.8100000000000023</v>
      </c>
      <c r="O13" s="275"/>
    </row>
    <row r="14" spans="1:15" ht="11.4" x14ac:dyDescent="0.2">
      <c r="A14" s="206">
        <v>102</v>
      </c>
      <c r="B14" s="207">
        <v>44195</v>
      </c>
      <c r="C14" s="199" t="s">
        <v>182</v>
      </c>
      <c r="D14" s="199" t="s">
        <v>206</v>
      </c>
      <c r="E14" s="201">
        <v>305.10000000000002</v>
      </c>
      <c r="F14" s="201">
        <v>185.34</v>
      </c>
      <c r="G14" s="208">
        <v>15</v>
      </c>
      <c r="H14" s="208">
        <v>18</v>
      </c>
      <c r="I14" s="209">
        <v>-52.38</v>
      </c>
      <c r="J14" s="209">
        <v>55.06</v>
      </c>
      <c r="K14" s="209">
        <v>-0.1</v>
      </c>
      <c r="L14" s="209">
        <v>111.39000000000001</v>
      </c>
      <c r="M14" s="203">
        <v>1.7033360904328647</v>
      </c>
      <c r="N14" s="209">
        <v>2.5800000000000125</v>
      </c>
      <c r="O14" s="275"/>
    </row>
    <row r="15" spans="1:15" ht="11.4" x14ac:dyDescent="0.2">
      <c r="A15" s="206">
        <v>108</v>
      </c>
      <c r="B15" s="207">
        <v>44195</v>
      </c>
      <c r="C15" s="199" t="s">
        <v>168</v>
      </c>
      <c r="D15" s="199" t="s">
        <v>207</v>
      </c>
      <c r="E15" s="201">
        <v>45</v>
      </c>
      <c r="F15" s="201">
        <v>31.91</v>
      </c>
      <c r="G15" s="208">
        <v>4</v>
      </c>
      <c r="H15" s="208">
        <v>2</v>
      </c>
      <c r="I15" s="209">
        <v>-0.91</v>
      </c>
      <c r="J15" s="209">
        <v>1.7</v>
      </c>
      <c r="K15" s="209">
        <v>-0.03</v>
      </c>
      <c r="L15" s="209">
        <v>112.15</v>
      </c>
      <c r="M15" s="203">
        <v>0.28647095789568178</v>
      </c>
      <c r="N15" s="209">
        <v>0.75999999999999091</v>
      </c>
      <c r="O15" s="275"/>
    </row>
    <row r="16" spans="1:15" ht="11.4" x14ac:dyDescent="0.2">
      <c r="A16" s="206">
        <v>110</v>
      </c>
      <c r="B16" s="207">
        <v>44196</v>
      </c>
      <c r="C16" s="199" t="s">
        <v>192</v>
      </c>
      <c r="D16" s="199" t="s">
        <v>208</v>
      </c>
      <c r="E16" s="201">
        <v>14.19</v>
      </c>
      <c r="F16" s="201">
        <v>7.43</v>
      </c>
      <c r="G16" s="208">
        <v>1</v>
      </c>
      <c r="H16" s="208">
        <v>1</v>
      </c>
      <c r="I16" s="209">
        <v>-0.43</v>
      </c>
      <c r="J16" s="209">
        <v>0.63</v>
      </c>
      <c r="K16" s="209">
        <v>-0.01</v>
      </c>
      <c r="L16" s="209">
        <v>112.34</v>
      </c>
      <c r="M16" s="203">
        <v>6.6250557289344619E-2</v>
      </c>
      <c r="N16" s="209">
        <v>0.18999999999999773</v>
      </c>
      <c r="O16" s="275"/>
    </row>
    <row r="17" spans="1:15" ht="11.4" x14ac:dyDescent="0.2">
      <c r="A17" s="206">
        <v>111</v>
      </c>
      <c r="B17" s="207">
        <v>44196</v>
      </c>
      <c r="C17" s="199" t="s">
        <v>161</v>
      </c>
      <c r="D17" s="199" t="s">
        <v>209</v>
      </c>
      <c r="E17" s="201">
        <v>10</v>
      </c>
      <c r="F17" s="201">
        <v>10</v>
      </c>
      <c r="G17" s="208">
        <v>1</v>
      </c>
      <c r="H17" s="208">
        <v>0</v>
      </c>
      <c r="I17" s="209"/>
      <c r="J17" s="209">
        <v>0.8</v>
      </c>
      <c r="K17" s="209">
        <v>-0.03</v>
      </c>
      <c r="L17" s="209">
        <v>113.11000000000001</v>
      </c>
      <c r="M17" s="203">
        <v>8.9015488695032938E-2</v>
      </c>
      <c r="N17" s="209">
        <v>0.77000000000001023</v>
      </c>
      <c r="O17" s="275"/>
    </row>
    <row r="18" spans="1:15" ht="11.4" x14ac:dyDescent="0.2">
      <c r="A18" s="206">
        <v>120</v>
      </c>
      <c r="B18" s="207">
        <v>44196</v>
      </c>
      <c r="C18" s="199" t="s">
        <v>192</v>
      </c>
      <c r="D18" s="199" t="s">
        <v>210</v>
      </c>
      <c r="E18" s="201">
        <v>69.55</v>
      </c>
      <c r="F18" s="201">
        <v>43.25</v>
      </c>
      <c r="G18" s="208">
        <v>5</v>
      </c>
      <c r="H18" s="208">
        <v>4</v>
      </c>
      <c r="I18" s="209">
        <v>-5.25</v>
      </c>
      <c r="J18" s="209">
        <v>6.7</v>
      </c>
      <c r="K18" s="209">
        <v>-7.0000000000000007E-2</v>
      </c>
      <c r="L18" s="209">
        <v>114.49000000000001</v>
      </c>
      <c r="M18" s="203">
        <v>0.38237114313500126</v>
      </c>
      <c r="N18" s="209">
        <v>1.3799999999999955</v>
      </c>
      <c r="O18" s="275"/>
    </row>
    <row r="19" spans="1:15" ht="11.4" x14ac:dyDescent="0.2">
      <c r="A19" s="206">
        <v>130</v>
      </c>
      <c r="B19" s="207">
        <v>44196</v>
      </c>
      <c r="C19" s="199" t="s">
        <v>186</v>
      </c>
      <c r="D19" s="199" t="s">
        <v>211</v>
      </c>
      <c r="E19" s="201">
        <v>70.75</v>
      </c>
      <c r="F19" s="201">
        <v>48.06</v>
      </c>
      <c r="G19" s="208">
        <v>6</v>
      </c>
      <c r="H19" s="208">
        <v>4</v>
      </c>
      <c r="I19" s="209">
        <v>-6.06</v>
      </c>
      <c r="J19" s="209">
        <v>7.56</v>
      </c>
      <c r="K19" s="209">
        <v>-7.0000000000000007E-2</v>
      </c>
      <c r="L19" s="209">
        <v>115.92000000000002</v>
      </c>
      <c r="M19" s="203">
        <v>0.4197746528081055</v>
      </c>
      <c r="N19" s="209">
        <v>1.4300000000000068</v>
      </c>
      <c r="O19" s="275"/>
    </row>
    <row r="20" spans="1:15" ht="11.4" x14ac:dyDescent="0.2">
      <c r="A20" s="206">
        <v>159</v>
      </c>
      <c r="B20" s="207">
        <v>44196</v>
      </c>
      <c r="C20" s="199" t="s">
        <v>175</v>
      </c>
      <c r="D20" s="199" t="s">
        <v>212</v>
      </c>
      <c r="E20" s="201">
        <v>211.04</v>
      </c>
      <c r="F20" s="201">
        <v>125.94</v>
      </c>
      <c r="G20" s="208">
        <v>16</v>
      </c>
      <c r="H20" s="208">
        <v>13</v>
      </c>
      <c r="I20" s="209">
        <v>-13.93</v>
      </c>
      <c r="J20" s="209">
        <v>18.059999999999999</v>
      </c>
      <c r="K20" s="209">
        <v>-0.17</v>
      </c>
      <c r="L20" s="209">
        <v>119.88000000000001</v>
      </c>
      <c r="M20" s="203">
        <v>1.086438923395445</v>
      </c>
      <c r="N20" s="209">
        <v>3.9599999999999937</v>
      </c>
      <c r="O20" s="275"/>
    </row>
    <row r="21" spans="1:15" ht="11.4" x14ac:dyDescent="0.2">
      <c r="A21" s="206">
        <v>180</v>
      </c>
      <c r="B21" s="207">
        <v>44196</v>
      </c>
      <c r="C21" s="199" t="s">
        <v>157</v>
      </c>
      <c r="D21" s="199" t="s">
        <v>213</v>
      </c>
      <c r="E21" s="201">
        <v>513.66</v>
      </c>
      <c r="F21" s="201">
        <v>418.92</v>
      </c>
      <c r="G21" s="208">
        <v>14</v>
      </c>
      <c r="H21" s="208">
        <v>7</v>
      </c>
      <c r="I21" s="209">
        <v>-36.18</v>
      </c>
      <c r="J21" s="209">
        <v>48.6</v>
      </c>
      <c r="K21" s="209">
        <v>-0.51</v>
      </c>
      <c r="L21" s="209">
        <v>131.79000000000002</v>
      </c>
      <c r="M21" s="203">
        <v>3.4944944944944942</v>
      </c>
      <c r="N21" s="209">
        <v>11.910000000000011</v>
      </c>
      <c r="O21" s="275"/>
    </row>
    <row r="22" spans="1:15" ht="11.4" x14ac:dyDescent="0.2">
      <c r="A22" s="206">
        <v>203</v>
      </c>
      <c r="B22" s="207">
        <v>44196</v>
      </c>
      <c r="C22" s="199" t="s">
        <v>168</v>
      </c>
      <c r="D22" s="199" t="s">
        <v>214</v>
      </c>
      <c r="E22" s="201">
        <v>175.16</v>
      </c>
      <c r="F22" s="201">
        <v>122.52</v>
      </c>
      <c r="G22" s="208">
        <v>13</v>
      </c>
      <c r="H22" s="208">
        <v>10</v>
      </c>
      <c r="I22" s="209">
        <v>-31.52</v>
      </c>
      <c r="J22" s="209">
        <v>32.409999999999997</v>
      </c>
      <c r="K22" s="209">
        <v>-0.05</v>
      </c>
      <c r="L22" s="209">
        <v>132.63</v>
      </c>
      <c r="M22" s="203">
        <v>0.92966082403824246</v>
      </c>
      <c r="N22" s="209">
        <v>0.83999999999997499</v>
      </c>
      <c r="O22" s="275"/>
    </row>
    <row r="23" spans="1:15" ht="11.4" x14ac:dyDescent="0.2">
      <c r="A23" s="206">
        <v>212</v>
      </c>
      <c r="B23" s="207">
        <v>44196</v>
      </c>
      <c r="C23" s="199" t="s">
        <v>179</v>
      </c>
      <c r="D23" s="199" t="s">
        <v>215</v>
      </c>
      <c r="E23" s="201">
        <v>76.05</v>
      </c>
      <c r="F23" s="201">
        <v>41.4</v>
      </c>
      <c r="G23" s="208">
        <v>5</v>
      </c>
      <c r="H23" s="208">
        <v>4</v>
      </c>
      <c r="I23" s="209">
        <v>-24.42</v>
      </c>
      <c r="J23" s="209">
        <v>24.68</v>
      </c>
      <c r="K23" s="209">
        <v>-0.01</v>
      </c>
      <c r="L23" s="209">
        <v>132.88</v>
      </c>
      <c r="M23" s="203">
        <v>0.31214657317349015</v>
      </c>
      <c r="N23" s="209">
        <v>0.25</v>
      </c>
      <c r="O23" s="275"/>
    </row>
    <row r="24" spans="1:15" ht="11.4" x14ac:dyDescent="0.2">
      <c r="A24" s="206">
        <v>243</v>
      </c>
      <c r="B24" s="207">
        <v>44196</v>
      </c>
      <c r="C24" s="199" t="s">
        <v>160</v>
      </c>
      <c r="D24" s="199" t="s">
        <v>216</v>
      </c>
      <c r="E24" s="201">
        <v>249.62</v>
      </c>
      <c r="F24" s="201">
        <v>148.02000000000001</v>
      </c>
      <c r="G24" s="208">
        <v>18</v>
      </c>
      <c r="H24" s="208">
        <v>13</v>
      </c>
      <c r="I24" s="209">
        <v>-16.61</v>
      </c>
      <c r="J24" s="209">
        <v>19.059999999999999</v>
      </c>
      <c r="K24" s="209">
        <v>-0.09</v>
      </c>
      <c r="L24" s="209">
        <v>135.24</v>
      </c>
      <c r="M24" s="203">
        <v>1.1139373871161953</v>
      </c>
      <c r="N24" s="209">
        <v>2.3600000000000136</v>
      </c>
      <c r="O24" s="275"/>
    </row>
    <row r="25" spans="1:15" ht="11.4" x14ac:dyDescent="0.2">
      <c r="A25" s="206">
        <v>249</v>
      </c>
      <c r="B25" s="207">
        <v>44196</v>
      </c>
      <c r="C25" s="199" t="s">
        <v>179</v>
      </c>
      <c r="D25" s="199" t="s">
        <v>217</v>
      </c>
      <c r="E25" s="201">
        <v>49.37</v>
      </c>
      <c r="F25" s="201">
        <v>29.57</v>
      </c>
      <c r="G25" s="208">
        <v>4</v>
      </c>
      <c r="H25" s="208">
        <v>2</v>
      </c>
      <c r="I25" s="209">
        <v>-1.57</v>
      </c>
      <c r="J25" s="209">
        <v>2.2400000000000002</v>
      </c>
      <c r="K25" s="209">
        <v>-0.03</v>
      </c>
      <c r="L25" s="209">
        <v>135.88</v>
      </c>
      <c r="M25" s="203">
        <v>0.2186483288967761</v>
      </c>
      <c r="N25" s="209">
        <v>0.63999999999998636</v>
      </c>
      <c r="O25" s="275"/>
    </row>
    <row r="26" spans="1:15" ht="11.4" x14ac:dyDescent="0.2">
      <c r="A26" s="206">
        <v>252</v>
      </c>
      <c r="B26" s="207">
        <v>44196</v>
      </c>
      <c r="C26" s="199" t="s">
        <v>189</v>
      </c>
      <c r="D26" s="199" t="s">
        <v>218</v>
      </c>
      <c r="E26" s="201">
        <v>21.01</v>
      </c>
      <c r="F26" s="201">
        <v>14.35</v>
      </c>
      <c r="G26" s="208">
        <v>2</v>
      </c>
      <c r="H26" s="208">
        <v>1</v>
      </c>
      <c r="I26" s="209">
        <v>-0.35</v>
      </c>
      <c r="J26" s="209">
        <v>0.7</v>
      </c>
      <c r="K26" s="209">
        <v>-0.01</v>
      </c>
      <c r="L26" s="209">
        <v>136.22000000000003</v>
      </c>
      <c r="M26" s="203">
        <v>0.10560788931410067</v>
      </c>
      <c r="N26" s="209">
        <v>0.34000000000003183</v>
      </c>
      <c r="O26" s="275"/>
    </row>
    <row r="27" spans="1:15" ht="11.4" x14ac:dyDescent="0.2">
      <c r="A27" s="206">
        <v>253</v>
      </c>
      <c r="B27" s="207">
        <v>44196</v>
      </c>
      <c r="C27" s="199" t="s">
        <v>153</v>
      </c>
      <c r="D27" s="199" t="s">
        <v>219</v>
      </c>
      <c r="E27" s="201">
        <v>7</v>
      </c>
      <c r="F27" s="201">
        <v>7</v>
      </c>
      <c r="G27" s="208">
        <v>1</v>
      </c>
      <c r="H27" s="208">
        <v>0</v>
      </c>
      <c r="I27" s="209"/>
      <c r="J27" s="209">
        <v>0.14000000000000001</v>
      </c>
      <c r="K27" s="209">
        <v>-0.01</v>
      </c>
      <c r="L27" s="209">
        <v>136.35000000000002</v>
      </c>
      <c r="M27" s="203">
        <v>5.1387461459403892E-2</v>
      </c>
      <c r="N27" s="209">
        <v>0.12999999999999545</v>
      </c>
      <c r="O27" s="275"/>
    </row>
    <row r="28" spans="1:15" ht="11.4" x14ac:dyDescent="0.2">
      <c r="A28" s="206">
        <v>284</v>
      </c>
      <c r="B28" s="207">
        <v>44196</v>
      </c>
      <c r="C28" s="199" t="s">
        <v>168</v>
      </c>
      <c r="D28" s="199" t="s">
        <v>220</v>
      </c>
      <c r="E28" s="201">
        <v>238.94</v>
      </c>
      <c r="F28" s="201">
        <v>145.78</v>
      </c>
      <c r="G28" s="208">
        <v>17</v>
      </c>
      <c r="H28" s="208">
        <v>14</v>
      </c>
      <c r="I28" s="209">
        <v>-19.78</v>
      </c>
      <c r="J28" s="209">
        <v>21.63</v>
      </c>
      <c r="K28" s="209">
        <v>-0.08</v>
      </c>
      <c r="L28" s="209">
        <v>138.12</v>
      </c>
      <c r="M28" s="203">
        <v>1.069160249358269</v>
      </c>
      <c r="N28" s="209">
        <v>1.7699999999999818</v>
      </c>
      <c r="O28" s="275"/>
    </row>
    <row r="29" spans="1:15" ht="11.4" x14ac:dyDescent="0.2">
      <c r="A29" s="206">
        <v>306</v>
      </c>
      <c r="B29" s="207">
        <v>44196</v>
      </c>
      <c r="C29" s="199" t="s">
        <v>196</v>
      </c>
      <c r="D29" s="199" t="s">
        <v>221</v>
      </c>
      <c r="E29" s="201">
        <v>154.21</v>
      </c>
      <c r="F29" s="201">
        <v>84.44</v>
      </c>
      <c r="G29" s="208">
        <v>11</v>
      </c>
      <c r="H29" s="208">
        <v>11</v>
      </c>
      <c r="I29" s="209">
        <v>-7.44</v>
      </c>
      <c r="J29" s="209">
        <v>9.85</v>
      </c>
      <c r="K29" s="209">
        <v>-0.1</v>
      </c>
      <c r="L29" s="209">
        <v>140.43</v>
      </c>
      <c r="M29" s="203">
        <v>0.611352447147408</v>
      </c>
      <c r="N29" s="209">
        <v>2.3100000000000023</v>
      </c>
      <c r="O29" s="275"/>
    </row>
    <row r="30" spans="1:15" thickBot="1" x14ac:dyDescent="0.25">
      <c r="A30" s="206">
        <v>320</v>
      </c>
      <c r="B30" s="207">
        <v>44196</v>
      </c>
      <c r="C30" s="199" t="s">
        <v>197</v>
      </c>
      <c r="D30" s="199" t="s">
        <v>222</v>
      </c>
      <c r="E30" s="201">
        <v>106.16</v>
      </c>
      <c r="F30" s="201">
        <v>64.239999999999995</v>
      </c>
      <c r="G30" s="208">
        <v>8</v>
      </c>
      <c r="H30" s="208">
        <v>6</v>
      </c>
      <c r="I30" s="209">
        <v>-11.23</v>
      </c>
      <c r="J30" s="209">
        <v>13.34</v>
      </c>
      <c r="K30" s="209">
        <v>-0.08</v>
      </c>
      <c r="L30" s="209">
        <v>142.46</v>
      </c>
      <c r="M30" s="203">
        <v>0.45745211137221387</v>
      </c>
      <c r="N30" s="209">
        <v>2.0300000000000011</v>
      </c>
      <c r="O30" s="276"/>
    </row>
    <row r="31" spans="1:15" ht="11.4" x14ac:dyDescent="0.2">
      <c r="A31" s="206">
        <v>356</v>
      </c>
      <c r="B31" s="207">
        <v>44197</v>
      </c>
      <c r="C31" s="199" t="s">
        <v>160</v>
      </c>
      <c r="D31" s="199" t="s">
        <v>223</v>
      </c>
      <c r="E31" s="201">
        <v>309.02</v>
      </c>
      <c r="F31" s="201">
        <v>184.88</v>
      </c>
      <c r="G31" s="208">
        <v>20</v>
      </c>
      <c r="H31" s="208">
        <v>16</v>
      </c>
      <c r="I31" s="209">
        <v>-9.8800000000000008</v>
      </c>
      <c r="J31" s="209">
        <v>15.31</v>
      </c>
      <c r="K31" s="209">
        <v>-0.21</v>
      </c>
      <c r="L31" s="209">
        <v>147.68</v>
      </c>
      <c r="M31" s="203">
        <v>1.2977677944686226</v>
      </c>
      <c r="N31" s="209">
        <v>5.2199999999999989</v>
      </c>
      <c r="O31" s="289" t="s">
        <v>278</v>
      </c>
    </row>
    <row r="32" spans="1:15" ht="11.4" x14ac:dyDescent="0.2">
      <c r="A32" s="206">
        <v>386</v>
      </c>
      <c r="B32" s="207">
        <v>44197</v>
      </c>
      <c r="C32" s="199" t="s">
        <v>164</v>
      </c>
      <c r="D32" s="199" t="s">
        <v>224</v>
      </c>
      <c r="E32" s="201">
        <v>254.81</v>
      </c>
      <c r="F32" s="201">
        <v>146.25</v>
      </c>
      <c r="G32" s="208">
        <v>16</v>
      </c>
      <c r="H32" s="208">
        <v>14</v>
      </c>
      <c r="I32" s="209">
        <v>-13.25</v>
      </c>
      <c r="J32" s="209">
        <v>18.559999999999999</v>
      </c>
      <c r="K32" s="209">
        <v>-0.21</v>
      </c>
      <c r="L32" s="209">
        <v>152.78</v>
      </c>
      <c r="M32" s="203">
        <v>0.99031690140845063</v>
      </c>
      <c r="N32" s="209">
        <v>5.0999999999999943</v>
      </c>
      <c r="O32" s="290"/>
    </row>
    <row r="33" spans="1:15" ht="11.4" x14ac:dyDescent="0.2">
      <c r="A33" s="206">
        <v>419</v>
      </c>
      <c r="B33" s="207">
        <v>44197</v>
      </c>
      <c r="C33" s="199" t="s">
        <v>201</v>
      </c>
      <c r="D33" s="199" t="s">
        <v>225</v>
      </c>
      <c r="E33" s="201">
        <v>281.57</v>
      </c>
      <c r="F33" s="201">
        <v>150.77000000000001</v>
      </c>
      <c r="G33" s="208">
        <v>19</v>
      </c>
      <c r="H33" s="208">
        <v>14</v>
      </c>
      <c r="I33" s="209">
        <v>-9.1999999999999993</v>
      </c>
      <c r="J33" s="209">
        <v>15.58</v>
      </c>
      <c r="K33" s="209">
        <v>-0.26</v>
      </c>
      <c r="L33" s="209">
        <v>158.9</v>
      </c>
      <c r="M33" s="203">
        <v>0.98684382772614221</v>
      </c>
      <c r="N33" s="209">
        <v>6.1200000000000045</v>
      </c>
      <c r="O33" s="290"/>
    </row>
    <row r="34" spans="1:15" ht="11.4" x14ac:dyDescent="0.2">
      <c r="A34" s="206">
        <v>423</v>
      </c>
      <c r="B34" s="207">
        <v>44197</v>
      </c>
      <c r="C34" s="199" t="s">
        <v>181</v>
      </c>
      <c r="D34" s="199" t="s">
        <v>226</v>
      </c>
      <c r="E34" s="201">
        <v>28.35</v>
      </c>
      <c r="F34" s="201">
        <v>15.67</v>
      </c>
      <c r="G34" s="208">
        <v>2</v>
      </c>
      <c r="H34" s="208">
        <v>2</v>
      </c>
      <c r="I34" s="209">
        <v>-1.67</v>
      </c>
      <c r="J34" s="209">
        <v>2.87</v>
      </c>
      <c r="K34" s="209">
        <v>-0.05</v>
      </c>
      <c r="L34" s="209">
        <v>160.05000000000001</v>
      </c>
      <c r="M34" s="203">
        <v>9.8615481434864691E-2</v>
      </c>
      <c r="N34" s="209">
        <v>1.1500000000000057</v>
      </c>
      <c r="O34" s="290"/>
    </row>
    <row r="35" spans="1:15" ht="11.4" x14ac:dyDescent="0.2">
      <c r="A35" s="206">
        <v>435</v>
      </c>
      <c r="B35" s="207">
        <v>44197</v>
      </c>
      <c r="C35" s="199" t="s">
        <v>181</v>
      </c>
      <c r="D35" s="199" t="s">
        <v>227</v>
      </c>
      <c r="E35" s="201">
        <v>105.65</v>
      </c>
      <c r="F35" s="201">
        <v>59.92</v>
      </c>
      <c r="G35" s="208">
        <v>6</v>
      </c>
      <c r="H35" s="208">
        <v>6</v>
      </c>
      <c r="I35" s="209">
        <v>-3.92</v>
      </c>
      <c r="J35" s="209">
        <v>6.2</v>
      </c>
      <c r="K35" s="209">
        <v>-0.09</v>
      </c>
      <c r="L35" s="209">
        <v>162.24</v>
      </c>
      <c r="M35" s="203">
        <v>0.37438300531084034</v>
      </c>
      <c r="N35" s="209">
        <v>2.1899999999999977</v>
      </c>
      <c r="O35" s="290"/>
    </row>
    <row r="36" spans="1:15" ht="11.4" x14ac:dyDescent="0.2">
      <c r="A36" s="206">
        <v>449</v>
      </c>
      <c r="B36" s="207">
        <v>44197</v>
      </c>
      <c r="C36" s="199" t="s">
        <v>198</v>
      </c>
      <c r="D36" s="199" t="s">
        <v>228</v>
      </c>
      <c r="E36" s="201">
        <v>112.55</v>
      </c>
      <c r="F36" s="201">
        <v>61.63</v>
      </c>
      <c r="G36" s="208">
        <v>6</v>
      </c>
      <c r="H36" s="208">
        <v>8</v>
      </c>
      <c r="I36" s="209">
        <v>-5.63</v>
      </c>
      <c r="J36" s="209">
        <v>7.28</v>
      </c>
      <c r="K36" s="209">
        <v>-7.0000000000000007E-2</v>
      </c>
      <c r="L36" s="209">
        <v>163.82</v>
      </c>
      <c r="M36" s="203">
        <v>0.37986932938856016</v>
      </c>
      <c r="N36" s="209">
        <v>1.5799999999999841</v>
      </c>
      <c r="O36" s="290"/>
    </row>
    <row r="37" spans="1:15" ht="11.4" x14ac:dyDescent="0.2">
      <c r="A37" s="206">
        <v>451</v>
      </c>
      <c r="B37" s="207">
        <v>44197</v>
      </c>
      <c r="C37" s="199" t="s">
        <v>198</v>
      </c>
      <c r="D37" s="199" t="s">
        <v>229</v>
      </c>
      <c r="E37" s="201">
        <v>14</v>
      </c>
      <c r="F37" s="201">
        <v>7.07</v>
      </c>
      <c r="G37" s="208">
        <v>1</v>
      </c>
      <c r="H37" s="208">
        <v>1</v>
      </c>
      <c r="I37" s="209">
        <v>-7.0000000000000007E-2</v>
      </c>
      <c r="J37" s="209">
        <v>0.21</v>
      </c>
      <c r="K37" s="209">
        <v>-0.01</v>
      </c>
      <c r="L37" s="209">
        <v>163.95000000000002</v>
      </c>
      <c r="M37" s="203">
        <v>4.3157123672323286E-2</v>
      </c>
      <c r="N37" s="209">
        <v>0.13000000000002387</v>
      </c>
      <c r="O37" s="290"/>
    </row>
    <row r="38" spans="1:15" ht="11.4" x14ac:dyDescent="0.2">
      <c r="A38" s="206">
        <v>472</v>
      </c>
      <c r="B38" s="207">
        <v>44197</v>
      </c>
      <c r="C38" s="199" t="s">
        <v>180</v>
      </c>
      <c r="D38" s="199" t="s">
        <v>230</v>
      </c>
      <c r="E38" s="201">
        <v>169</v>
      </c>
      <c r="F38" s="201">
        <v>94.88</v>
      </c>
      <c r="G38" s="208">
        <v>10</v>
      </c>
      <c r="H38" s="208">
        <v>11</v>
      </c>
      <c r="I38" s="209">
        <v>-70.349999999999994</v>
      </c>
      <c r="J38" s="209">
        <v>71.599999999999994</v>
      </c>
      <c r="K38" s="209">
        <v>-0.04</v>
      </c>
      <c r="L38" s="209">
        <v>165.16000000000003</v>
      </c>
      <c r="M38" s="203">
        <v>0.5787130222628849</v>
      </c>
      <c r="N38" s="209">
        <v>1.210000000000008</v>
      </c>
      <c r="O38" s="290"/>
    </row>
    <row r="39" spans="1:15" ht="11.4" x14ac:dyDescent="0.2">
      <c r="A39" s="206">
        <v>492</v>
      </c>
      <c r="B39" s="207">
        <v>44197</v>
      </c>
      <c r="C39" s="199" t="s">
        <v>190</v>
      </c>
      <c r="D39" s="199" t="s">
        <v>231</v>
      </c>
      <c r="E39" s="201">
        <v>148.69999999999999</v>
      </c>
      <c r="F39" s="201">
        <v>90.04</v>
      </c>
      <c r="G39" s="208">
        <v>11</v>
      </c>
      <c r="H39" s="208">
        <v>9</v>
      </c>
      <c r="I39" s="209">
        <v>-7.94</v>
      </c>
      <c r="J39" s="209">
        <v>10.24</v>
      </c>
      <c r="K39" s="209">
        <v>-0.1</v>
      </c>
      <c r="L39" s="209">
        <v>167.36</v>
      </c>
      <c r="M39" s="203">
        <v>0.54516832162751272</v>
      </c>
      <c r="N39" s="209">
        <v>2.1999999999999886</v>
      </c>
      <c r="O39" s="290"/>
    </row>
    <row r="40" spans="1:15" ht="11.4" x14ac:dyDescent="0.2">
      <c r="A40" s="206">
        <v>499</v>
      </c>
      <c r="B40" s="207">
        <v>44197</v>
      </c>
      <c r="C40" s="199" t="s">
        <v>183</v>
      </c>
      <c r="D40" s="199" t="s">
        <v>232</v>
      </c>
      <c r="E40" s="201">
        <v>62.28</v>
      </c>
      <c r="F40" s="201">
        <v>33.46</v>
      </c>
      <c r="G40" s="208">
        <v>3</v>
      </c>
      <c r="H40" s="208">
        <v>4</v>
      </c>
      <c r="I40" s="209">
        <v>-2.46</v>
      </c>
      <c r="J40" s="209">
        <v>3.12</v>
      </c>
      <c r="K40" s="209">
        <v>-0.03</v>
      </c>
      <c r="L40" s="209">
        <v>167.99</v>
      </c>
      <c r="M40" s="203">
        <v>0.1999282982791587</v>
      </c>
      <c r="N40" s="209">
        <v>0.62999999999999545</v>
      </c>
      <c r="O40" s="290"/>
    </row>
    <row r="41" spans="1:15" ht="11.4" x14ac:dyDescent="0.2">
      <c r="A41" s="206">
        <v>504</v>
      </c>
      <c r="B41" s="207">
        <v>44197</v>
      </c>
      <c r="C41" s="199" t="s">
        <v>182</v>
      </c>
      <c r="D41" s="199" t="s">
        <v>233</v>
      </c>
      <c r="E41" s="201">
        <v>35</v>
      </c>
      <c r="F41" s="201">
        <v>21.49</v>
      </c>
      <c r="G41" s="208">
        <v>3</v>
      </c>
      <c r="H41" s="208">
        <v>2</v>
      </c>
      <c r="I41" s="209">
        <v>-0.49</v>
      </c>
      <c r="J41" s="209">
        <v>0.98</v>
      </c>
      <c r="K41" s="209">
        <v>-0.03</v>
      </c>
      <c r="L41" s="209">
        <v>168.45000000000005</v>
      </c>
      <c r="M41" s="203">
        <v>0.12792428120721469</v>
      </c>
      <c r="N41" s="209">
        <v>0.46000000000003638</v>
      </c>
      <c r="O41" s="290"/>
    </row>
    <row r="42" spans="1:15" thickBot="1" x14ac:dyDescent="0.25">
      <c r="A42" s="206">
        <v>529</v>
      </c>
      <c r="B42" s="207">
        <v>44197</v>
      </c>
      <c r="C42" s="199" t="s">
        <v>183</v>
      </c>
      <c r="D42" s="199" t="s">
        <v>234</v>
      </c>
      <c r="E42" s="201">
        <v>201.68</v>
      </c>
      <c r="F42" s="201">
        <v>116.39</v>
      </c>
      <c r="G42" s="208">
        <v>14</v>
      </c>
      <c r="H42" s="208">
        <v>11</v>
      </c>
      <c r="I42" s="209">
        <v>-5.39</v>
      </c>
      <c r="J42" s="209">
        <v>11.18</v>
      </c>
      <c r="K42" s="209">
        <v>-0.23</v>
      </c>
      <c r="L42" s="209">
        <v>174.01000000000005</v>
      </c>
      <c r="M42" s="203">
        <v>0.69094686850697518</v>
      </c>
      <c r="N42" s="209">
        <v>5.5600000000000023</v>
      </c>
      <c r="O42" s="291"/>
    </row>
    <row r="43" spans="1:15" ht="11.4" x14ac:dyDescent="0.2">
      <c r="A43" s="206">
        <v>549</v>
      </c>
      <c r="B43" s="207">
        <v>44198</v>
      </c>
      <c r="C43" s="199" t="s">
        <v>186</v>
      </c>
      <c r="D43" s="199" t="s">
        <v>235</v>
      </c>
      <c r="E43" s="201">
        <v>200.14</v>
      </c>
      <c r="F43" s="201">
        <v>106.89</v>
      </c>
      <c r="G43" s="208">
        <v>8</v>
      </c>
      <c r="H43" s="208">
        <v>12</v>
      </c>
      <c r="I43" s="209">
        <v>-6.89</v>
      </c>
      <c r="J43" s="209">
        <v>9.56</v>
      </c>
      <c r="K43" s="209">
        <v>-0.1</v>
      </c>
      <c r="L43" s="209">
        <v>176.58000000000004</v>
      </c>
      <c r="M43" s="203">
        <v>0.61427504166427205</v>
      </c>
      <c r="N43" s="209">
        <v>2.5699999999999932</v>
      </c>
      <c r="O43" s="292" t="s">
        <v>279</v>
      </c>
    </row>
    <row r="44" spans="1:15" ht="11.4" x14ac:dyDescent="0.2">
      <c r="A44" s="206">
        <v>562</v>
      </c>
      <c r="B44" s="207">
        <v>44198</v>
      </c>
      <c r="C44" s="199" t="s">
        <v>188</v>
      </c>
      <c r="D44" s="199" t="s">
        <v>236</v>
      </c>
      <c r="E44" s="201">
        <v>115.3</v>
      </c>
      <c r="F44" s="201">
        <v>66.31</v>
      </c>
      <c r="G44" s="208">
        <v>6</v>
      </c>
      <c r="H44" s="208">
        <v>7</v>
      </c>
      <c r="I44" s="209">
        <v>-5.31</v>
      </c>
      <c r="J44" s="209">
        <v>7.18</v>
      </c>
      <c r="K44" s="209">
        <v>-0.08</v>
      </c>
      <c r="L44" s="209">
        <v>178.37000000000006</v>
      </c>
      <c r="M44" s="203">
        <v>0.37552384188469806</v>
      </c>
      <c r="N44" s="209">
        <v>1.7900000000000205</v>
      </c>
      <c r="O44" s="293"/>
    </row>
    <row r="45" spans="1:15" ht="11.4" x14ac:dyDescent="0.2">
      <c r="A45" s="206">
        <v>572</v>
      </c>
      <c r="B45" s="207">
        <v>44198</v>
      </c>
      <c r="C45" s="199" t="s">
        <v>195</v>
      </c>
      <c r="D45" s="199" t="s">
        <v>237</v>
      </c>
      <c r="E45" s="201">
        <v>91.05</v>
      </c>
      <c r="F45" s="201">
        <v>57.2</v>
      </c>
      <c r="G45" s="208">
        <v>5</v>
      </c>
      <c r="H45" s="208">
        <v>5</v>
      </c>
      <c r="I45" s="209">
        <v>-8.1999999999999993</v>
      </c>
      <c r="J45" s="209">
        <v>10.220000000000001</v>
      </c>
      <c r="K45" s="209">
        <v>-0.08</v>
      </c>
      <c r="L45" s="209">
        <v>180.31000000000006</v>
      </c>
      <c r="M45" s="203">
        <v>0.32068172899030095</v>
      </c>
      <c r="N45" s="209">
        <v>1.9399999999999977</v>
      </c>
      <c r="O45" s="293"/>
    </row>
    <row r="46" spans="1:15" ht="11.4" x14ac:dyDescent="0.2">
      <c r="A46" s="206">
        <v>573</v>
      </c>
      <c r="B46" s="207">
        <v>44198</v>
      </c>
      <c r="C46" s="199" t="s">
        <v>170</v>
      </c>
      <c r="D46" s="199" t="s">
        <v>238</v>
      </c>
      <c r="E46" s="201">
        <v>7</v>
      </c>
      <c r="F46" s="201">
        <v>7</v>
      </c>
      <c r="G46" s="208">
        <v>1</v>
      </c>
      <c r="H46" s="208">
        <v>0</v>
      </c>
      <c r="I46" s="209"/>
      <c r="J46" s="209">
        <v>1.33</v>
      </c>
      <c r="K46" s="209">
        <v>-0.05</v>
      </c>
      <c r="L46" s="209">
        <v>181.59000000000003</v>
      </c>
      <c r="M46" s="203">
        <v>3.8822028728301247E-2</v>
      </c>
      <c r="N46" s="209">
        <v>1.2799999999999727</v>
      </c>
      <c r="O46" s="293"/>
    </row>
    <row r="47" spans="1:15" ht="11.4" x14ac:dyDescent="0.2">
      <c r="A47" s="206">
        <v>602</v>
      </c>
      <c r="B47" s="207">
        <v>44198</v>
      </c>
      <c r="C47" s="199" t="s">
        <v>163</v>
      </c>
      <c r="D47" s="199" t="s">
        <v>239</v>
      </c>
      <c r="E47" s="201">
        <v>294.63</v>
      </c>
      <c r="F47" s="201">
        <v>168.67</v>
      </c>
      <c r="G47" s="208">
        <v>14</v>
      </c>
      <c r="H47" s="208">
        <v>15</v>
      </c>
      <c r="I47" s="209">
        <v>-14.67</v>
      </c>
      <c r="J47" s="209">
        <v>18.8</v>
      </c>
      <c r="K47" s="209">
        <v>-0.17</v>
      </c>
      <c r="L47" s="209">
        <v>185.55000000000004</v>
      </c>
      <c r="M47" s="203">
        <v>0.92885070763808553</v>
      </c>
      <c r="N47" s="209">
        <v>3.960000000000008</v>
      </c>
      <c r="O47" s="293"/>
    </row>
    <row r="48" spans="1:15" ht="11.4" x14ac:dyDescent="0.2">
      <c r="A48" s="206">
        <v>620</v>
      </c>
      <c r="B48" s="207">
        <v>44198</v>
      </c>
      <c r="C48" s="199" t="s">
        <v>183</v>
      </c>
      <c r="D48" s="199" t="s">
        <v>240</v>
      </c>
      <c r="E48" s="201">
        <v>195.66</v>
      </c>
      <c r="F48" s="201">
        <v>102.88</v>
      </c>
      <c r="G48" s="208">
        <v>8</v>
      </c>
      <c r="H48" s="208">
        <v>10</v>
      </c>
      <c r="I48" s="209">
        <v>-5.32</v>
      </c>
      <c r="J48" s="209">
        <v>7.79</v>
      </c>
      <c r="K48" s="209">
        <v>-0.1</v>
      </c>
      <c r="L48" s="209">
        <v>187.92000000000007</v>
      </c>
      <c r="M48" s="203">
        <v>0.55445971436270536</v>
      </c>
      <c r="N48" s="209">
        <v>2.370000000000033</v>
      </c>
      <c r="O48" s="293"/>
    </row>
    <row r="49" spans="1:15" ht="11.4" x14ac:dyDescent="0.2">
      <c r="A49" s="206">
        <v>626</v>
      </c>
      <c r="B49" s="207">
        <v>44198</v>
      </c>
      <c r="C49" s="199" t="s">
        <v>199</v>
      </c>
      <c r="D49" s="199" t="s">
        <v>241</v>
      </c>
      <c r="E49" s="201">
        <v>56</v>
      </c>
      <c r="F49" s="201">
        <v>30.66</v>
      </c>
      <c r="G49" s="208">
        <v>2</v>
      </c>
      <c r="H49" s="208">
        <v>4</v>
      </c>
      <c r="I49" s="209">
        <v>-2.66</v>
      </c>
      <c r="J49" s="209">
        <v>3.08</v>
      </c>
      <c r="K49" s="209">
        <v>-0.02</v>
      </c>
      <c r="L49" s="209">
        <v>188.32000000000005</v>
      </c>
      <c r="M49" s="203">
        <v>0.16315453384418896</v>
      </c>
      <c r="N49" s="209">
        <v>0.39999999999997726</v>
      </c>
      <c r="O49" s="293"/>
    </row>
    <row r="50" spans="1:15" ht="11.4" x14ac:dyDescent="0.2">
      <c r="A50" s="206">
        <v>636</v>
      </c>
      <c r="B50" s="207">
        <v>44198</v>
      </c>
      <c r="C50" s="199" t="s">
        <v>168</v>
      </c>
      <c r="D50" s="199" t="s">
        <v>242</v>
      </c>
      <c r="E50" s="201">
        <v>128.34</v>
      </c>
      <c r="F50" s="201">
        <v>73.55</v>
      </c>
      <c r="G50" s="208">
        <v>4</v>
      </c>
      <c r="H50" s="208">
        <v>6</v>
      </c>
      <c r="I50" s="209">
        <v>-6.21</v>
      </c>
      <c r="J50" s="209">
        <v>6.95</v>
      </c>
      <c r="K50" s="209">
        <v>-0.03</v>
      </c>
      <c r="L50" s="209">
        <v>189.03000000000009</v>
      </c>
      <c r="M50" s="203">
        <v>0.39055862361937116</v>
      </c>
      <c r="N50" s="209">
        <v>0.71000000000003638</v>
      </c>
      <c r="O50" s="293"/>
    </row>
    <row r="51" spans="1:15" ht="11.4" x14ac:dyDescent="0.2">
      <c r="A51" s="206">
        <v>642</v>
      </c>
      <c r="B51" s="207">
        <v>44198</v>
      </c>
      <c r="C51" s="199" t="s">
        <v>162</v>
      </c>
      <c r="D51" s="199" t="s">
        <v>243</v>
      </c>
      <c r="E51" s="201">
        <v>56.36</v>
      </c>
      <c r="F51" s="201">
        <v>30.34</v>
      </c>
      <c r="G51" s="208">
        <v>3</v>
      </c>
      <c r="H51" s="208">
        <v>3</v>
      </c>
      <c r="I51" s="209">
        <v>-2.34</v>
      </c>
      <c r="J51" s="209">
        <v>3.01</v>
      </c>
      <c r="K51" s="209">
        <v>-0.03</v>
      </c>
      <c r="L51" s="209">
        <v>189.67000000000007</v>
      </c>
      <c r="M51" s="203">
        <v>0.16050362376342373</v>
      </c>
      <c r="N51" s="209">
        <v>0.63999999999998636</v>
      </c>
      <c r="O51" s="293"/>
    </row>
    <row r="52" spans="1:15" ht="11.4" x14ac:dyDescent="0.2">
      <c r="A52" s="206">
        <v>649</v>
      </c>
      <c r="B52" s="207">
        <v>44198</v>
      </c>
      <c r="C52" s="199" t="s">
        <v>162</v>
      </c>
      <c r="D52" s="199" t="s">
        <v>244</v>
      </c>
      <c r="E52" s="201">
        <v>79.290000000000006</v>
      </c>
      <c r="F52" s="201">
        <v>53.96</v>
      </c>
      <c r="G52" s="208">
        <v>2</v>
      </c>
      <c r="H52" s="208">
        <v>5</v>
      </c>
      <c r="I52" s="209">
        <v>-32.950000000000003</v>
      </c>
      <c r="J52" s="209">
        <v>3.43</v>
      </c>
      <c r="K52" s="209">
        <v>-7.0000000000000007E-2</v>
      </c>
      <c r="L52" s="209">
        <v>160.08000000000007</v>
      </c>
      <c r="M52" s="203">
        <v>0.2844941213686929</v>
      </c>
      <c r="N52" s="209">
        <v>-29.590000000000003</v>
      </c>
      <c r="O52" s="293"/>
    </row>
    <row r="53" spans="1:15" ht="11.4" x14ac:dyDescent="0.2">
      <c r="A53" s="206">
        <v>665</v>
      </c>
      <c r="B53" s="207">
        <v>44198</v>
      </c>
      <c r="C53" s="199" t="s">
        <v>183</v>
      </c>
      <c r="D53" s="199" t="s">
        <v>245</v>
      </c>
      <c r="E53" s="201">
        <v>204.33</v>
      </c>
      <c r="F53" s="201">
        <v>122.01</v>
      </c>
      <c r="G53" s="208">
        <v>7</v>
      </c>
      <c r="H53" s="208">
        <v>9</v>
      </c>
      <c r="I53" s="209">
        <v>-17.010000000000002</v>
      </c>
      <c r="J53" s="209">
        <v>21.98</v>
      </c>
      <c r="K53" s="209">
        <v>-0.2</v>
      </c>
      <c r="L53" s="209">
        <v>164.85000000000008</v>
      </c>
      <c r="M53" s="203">
        <v>0.76218140929535205</v>
      </c>
      <c r="N53" s="209">
        <v>4.7700000000000102</v>
      </c>
      <c r="O53" s="293"/>
    </row>
    <row r="54" spans="1:15" ht="11.4" x14ac:dyDescent="0.2">
      <c r="A54" s="206">
        <v>681</v>
      </c>
      <c r="B54" s="207">
        <v>44198</v>
      </c>
      <c r="C54" s="199" t="s">
        <v>168</v>
      </c>
      <c r="D54" s="199" t="s">
        <v>246</v>
      </c>
      <c r="E54" s="201">
        <v>273.87</v>
      </c>
      <c r="F54" s="201">
        <v>152.37</v>
      </c>
      <c r="G54" s="208">
        <v>7</v>
      </c>
      <c r="H54" s="208">
        <v>9</v>
      </c>
      <c r="I54" s="209">
        <v>-25.37</v>
      </c>
      <c r="J54" s="209">
        <v>27.66</v>
      </c>
      <c r="K54" s="209">
        <v>-0.09</v>
      </c>
      <c r="L54" s="209">
        <v>167.05000000000007</v>
      </c>
      <c r="M54" s="203">
        <v>0.92429481346678755</v>
      </c>
      <c r="N54" s="209">
        <v>2.1999999999999886</v>
      </c>
      <c r="O54" s="293"/>
    </row>
    <row r="55" spans="1:15" ht="11.4" x14ac:dyDescent="0.2">
      <c r="A55" s="206">
        <v>687</v>
      </c>
      <c r="B55" s="207">
        <v>44198</v>
      </c>
      <c r="C55" s="199" t="s">
        <v>195</v>
      </c>
      <c r="D55" s="199" t="s">
        <v>247</v>
      </c>
      <c r="E55" s="201">
        <v>70.2</v>
      </c>
      <c r="F55" s="201">
        <v>36.26</v>
      </c>
      <c r="G55" s="208">
        <v>3</v>
      </c>
      <c r="H55" s="208">
        <v>3</v>
      </c>
      <c r="I55" s="209">
        <v>-1.26</v>
      </c>
      <c r="J55" s="209">
        <v>2.17</v>
      </c>
      <c r="K55" s="209">
        <v>-0.04</v>
      </c>
      <c r="L55" s="209">
        <v>167.92000000000004</v>
      </c>
      <c r="M55" s="203">
        <v>0.21706076025142163</v>
      </c>
      <c r="N55" s="209">
        <v>0.86999999999997613</v>
      </c>
      <c r="O55" s="293"/>
    </row>
    <row r="56" spans="1:15" ht="11.4" x14ac:dyDescent="0.2">
      <c r="A56" s="206">
        <v>689</v>
      </c>
      <c r="B56" s="207">
        <v>44198</v>
      </c>
      <c r="C56" s="199" t="s">
        <v>170</v>
      </c>
      <c r="D56" s="199" t="s">
        <v>248</v>
      </c>
      <c r="E56" s="201">
        <v>28.2</v>
      </c>
      <c r="F56" s="201">
        <v>15.42</v>
      </c>
      <c r="G56" s="208">
        <v>1</v>
      </c>
      <c r="H56" s="208">
        <v>1</v>
      </c>
      <c r="I56" s="209">
        <v>-1.42</v>
      </c>
      <c r="J56" s="209">
        <v>1.96</v>
      </c>
      <c r="K56" s="209">
        <v>-0.02</v>
      </c>
      <c r="L56" s="209">
        <v>168.44000000000005</v>
      </c>
      <c r="M56" s="203">
        <v>9.1829442591710317E-2</v>
      </c>
      <c r="N56" s="209">
        <v>0.52000000000001023</v>
      </c>
      <c r="O56" s="293"/>
    </row>
    <row r="57" spans="1:15" ht="11.4" x14ac:dyDescent="0.2">
      <c r="A57" s="206">
        <v>692</v>
      </c>
      <c r="B57" s="207">
        <v>44198</v>
      </c>
      <c r="C57" s="199" t="s">
        <v>170</v>
      </c>
      <c r="D57" s="199" t="s">
        <v>249</v>
      </c>
      <c r="E57" s="201">
        <v>42.2</v>
      </c>
      <c r="F57" s="201">
        <v>21.99</v>
      </c>
      <c r="G57" s="208">
        <v>1</v>
      </c>
      <c r="H57" s="208">
        <v>2</v>
      </c>
      <c r="I57" s="209">
        <v>-0.99</v>
      </c>
      <c r="J57" s="209">
        <v>1.47</v>
      </c>
      <c r="K57" s="209">
        <v>-0.02</v>
      </c>
      <c r="L57" s="209">
        <v>168.90000000000003</v>
      </c>
      <c r="M57" s="203">
        <v>0.13055093801947276</v>
      </c>
      <c r="N57" s="209">
        <v>0.45999999999997954</v>
      </c>
      <c r="O57" s="293"/>
    </row>
    <row r="58" spans="1:15" ht="11.4" x14ac:dyDescent="0.2">
      <c r="A58" s="206">
        <v>711</v>
      </c>
      <c r="B58" s="207">
        <v>44198</v>
      </c>
      <c r="C58" s="199" t="s">
        <v>162</v>
      </c>
      <c r="D58" s="199" t="s">
        <v>250</v>
      </c>
      <c r="E58" s="201">
        <v>262.18</v>
      </c>
      <c r="F58" s="201">
        <v>152.84</v>
      </c>
      <c r="G58" s="208">
        <v>9</v>
      </c>
      <c r="H58" s="208">
        <v>10</v>
      </c>
      <c r="I58" s="209">
        <v>-21.84</v>
      </c>
      <c r="J58" s="209">
        <v>23.15</v>
      </c>
      <c r="K58" s="209">
        <v>-0.04</v>
      </c>
      <c r="L58" s="209">
        <v>170.17000000000002</v>
      </c>
      <c r="M58" s="203">
        <v>0.90491415038484291</v>
      </c>
      <c r="N58" s="209">
        <v>1.2699999999999818</v>
      </c>
      <c r="O58" s="293"/>
    </row>
    <row r="59" spans="1:15" ht="11.4" x14ac:dyDescent="0.2">
      <c r="A59" s="206">
        <v>718</v>
      </c>
      <c r="B59" s="207">
        <v>44198</v>
      </c>
      <c r="C59" s="199" t="s">
        <v>167</v>
      </c>
      <c r="D59" s="199" t="s">
        <v>251</v>
      </c>
      <c r="E59" s="201">
        <v>91.2</v>
      </c>
      <c r="F59" s="201">
        <v>51.67</v>
      </c>
      <c r="G59" s="208">
        <v>4</v>
      </c>
      <c r="H59" s="208">
        <v>3</v>
      </c>
      <c r="I59" s="209">
        <v>-2.67</v>
      </c>
      <c r="J59" s="209">
        <v>3.71</v>
      </c>
      <c r="K59" s="209">
        <v>-0.04</v>
      </c>
      <c r="L59" s="209">
        <v>171.17000000000002</v>
      </c>
      <c r="M59" s="203">
        <v>0.30363753893165657</v>
      </c>
      <c r="N59" s="209">
        <v>1</v>
      </c>
      <c r="O59" s="293"/>
    </row>
    <row r="60" spans="1:15" thickBot="1" x14ac:dyDescent="0.25">
      <c r="A60" s="206">
        <v>728</v>
      </c>
      <c r="B60" s="207">
        <v>44198</v>
      </c>
      <c r="C60" s="199" t="s">
        <v>162</v>
      </c>
      <c r="D60" s="199" t="s">
        <v>252</v>
      </c>
      <c r="E60" s="201">
        <v>119.15</v>
      </c>
      <c r="F60" s="201">
        <v>67</v>
      </c>
      <c r="G60" s="208">
        <v>5</v>
      </c>
      <c r="H60" s="208">
        <v>5</v>
      </c>
      <c r="I60" s="209">
        <v>-4</v>
      </c>
      <c r="J60" s="209">
        <v>5.6</v>
      </c>
      <c r="K60" s="209">
        <v>-0.06</v>
      </c>
      <c r="L60" s="209">
        <v>172.71</v>
      </c>
      <c r="M60" s="203">
        <v>0.39142373079394749</v>
      </c>
      <c r="N60" s="209">
        <v>1.539999999999992</v>
      </c>
      <c r="O60" s="294"/>
    </row>
    <row r="61" spans="1:15" ht="11.4" x14ac:dyDescent="0.2">
      <c r="A61" s="206">
        <v>734</v>
      </c>
      <c r="B61" s="207">
        <v>44199</v>
      </c>
      <c r="C61" s="199" t="s">
        <v>186</v>
      </c>
      <c r="D61" s="199" t="s">
        <v>253</v>
      </c>
      <c r="E61" s="201">
        <v>295.3</v>
      </c>
      <c r="F61" s="201">
        <v>152.85</v>
      </c>
      <c r="G61" s="208">
        <v>4</v>
      </c>
      <c r="H61" s="208">
        <v>2</v>
      </c>
      <c r="I61" s="209">
        <v>-5.55</v>
      </c>
      <c r="J61" s="209">
        <v>9.76</v>
      </c>
      <c r="K61" s="209">
        <v>-0.17</v>
      </c>
      <c r="L61" s="209">
        <v>176.75</v>
      </c>
      <c r="M61" s="203">
        <v>0.88500955358693756</v>
      </c>
      <c r="N61" s="209">
        <v>4.039999999999992</v>
      </c>
      <c r="O61" s="295" t="s">
        <v>280</v>
      </c>
    </row>
    <row r="62" spans="1:15" ht="11.4" x14ac:dyDescent="0.2">
      <c r="A62" s="206">
        <v>758</v>
      </c>
      <c r="B62" s="207">
        <v>44199</v>
      </c>
      <c r="C62" s="199" t="s">
        <v>191</v>
      </c>
      <c r="D62" s="199" t="s">
        <v>254</v>
      </c>
      <c r="E62" s="201">
        <v>552.02</v>
      </c>
      <c r="F62" s="201">
        <v>306.17</v>
      </c>
      <c r="G62" s="208">
        <v>14</v>
      </c>
      <c r="H62" s="208">
        <v>10</v>
      </c>
      <c r="I62" s="209">
        <v>-36.92</v>
      </c>
      <c r="J62" s="209">
        <v>50.59</v>
      </c>
      <c r="K62" s="209">
        <v>-0.55000000000000004</v>
      </c>
      <c r="L62" s="209">
        <v>189.87</v>
      </c>
      <c r="M62" s="203">
        <v>1.7322206506364923</v>
      </c>
      <c r="N62" s="209">
        <v>13.120000000000005</v>
      </c>
      <c r="O62" s="296"/>
    </row>
    <row r="63" spans="1:15" ht="11.4" x14ac:dyDescent="0.2">
      <c r="A63" s="206">
        <v>764</v>
      </c>
      <c r="B63" s="207">
        <v>44199</v>
      </c>
      <c r="C63" s="199" t="s">
        <v>153</v>
      </c>
      <c r="D63" s="199" t="s">
        <v>255</v>
      </c>
      <c r="E63" s="201">
        <v>130.37</v>
      </c>
      <c r="F63" s="201">
        <v>69.94</v>
      </c>
      <c r="G63" s="208">
        <v>4</v>
      </c>
      <c r="H63" s="208">
        <v>2</v>
      </c>
      <c r="I63" s="209">
        <v>-5.94</v>
      </c>
      <c r="J63" s="209">
        <v>8.32</v>
      </c>
      <c r="K63" s="209">
        <v>-0.1</v>
      </c>
      <c r="L63" s="209">
        <v>192.15000000000003</v>
      </c>
      <c r="M63" s="203">
        <v>0.3683572970980144</v>
      </c>
      <c r="N63" s="209">
        <v>2.2800000000000296</v>
      </c>
      <c r="O63" s="296"/>
    </row>
    <row r="64" spans="1:15" ht="11.4" x14ac:dyDescent="0.2">
      <c r="A64" s="206">
        <v>766</v>
      </c>
      <c r="B64" s="207">
        <v>44199</v>
      </c>
      <c r="C64" s="199" t="s">
        <v>166</v>
      </c>
      <c r="D64" s="199" t="s">
        <v>256</v>
      </c>
      <c r="E64" s="201">
        <v>40.200000000000003</v>
      </c>
      <c r="F64" s="201">
        <v>21.62</v>
      </c>
      <c r="G64" s="208">
        <v>1</v>
      </c>
      <c r="H64" s="208">
        <v>1</v>
      </c>
      <c r="I64" s="209">
        <v>-1.62</v>
      </c>
      <c r="J64" s="209">
        <v>2.2000000000000002</v>
      </c>
      <c r="K64" s="209">
        <v>-0.02</v>
      </c>
      <c r="L64" s="209">
        <v>192.71000000000004</v>
      </c>
      <c r="M64" s="203">
        <v>0.11251626333593545</v>
      </c>
      <c r="N64" s="209">
        <v>0.56000000000000227</v>
      </c>
      <c r="O64" s="296"/>
    </row>
    <row r="65" spans="1:15" ht="11.4" x14ac:dyDescent="0.2">
      <c r="A65" s="206">
        <v>768</v>
      </c>
      <c r="B65" s="207">
        <v>44199</v>
      </c>
      <c r="C65" s="199" t="s">
        <v>200</v>
      </c>
      <c r="D65" s="199" t="s">
        <v>257</v>
      </c>
      <c r="E65" s="201">
        <v>100.2</v>
      </c>
      <c r="F65" s="201">
        <v>57.03</v>
      </c>
      <c r="G65" s="208">
        <v>1</v>
      </c>
      <c r="H65" s="208">
        <v>1</v>
      </c>
      <c r="I65" s="209">
        <v>-7.03</v>
      </c>
      <c r="J65" s="209">
        <v>8.5</v>
      </c>
      <c r="K65" s="209">
        <v>-0.06</v>
      </c>
      <c r="L65" s="209">
        <v>194.12000000000003</v>
      </c>
      <c r="M65" s="203">
        <v>0.29593690000518907</v>
      </c>
      <c r="N65" s="209">
        <v>1.4099999999999966</v>
      </c>
      <c r="O65" s="296"/>
    </row>
    <row r="66" spans="1:15" ht="11.4" x14ac:dyDescent="0.2">
      <c r="A66" s="206">
        <v>777</v>
      </c>
      <c r="B66" s="207">
        <v>44199</v>
      </c>
      <c r="C66" s="199" t="s">
        <v>153</v>
      </c>
      <c r="D66" s="199" t="s">
        <v>258</v>
      </c>
      <c r="E66" s="201">
        <v>307.49</v>
      </c>
      <c r="F66" s="201">
        <v>161.41999999999999</v>
      </c>
      <c r="G66" s="208">
        <v>5</v>
      </c>
      <c r="H66" s="208">
        <v>4</v>
      </c>
      <c r="I66" s="209">
        <v>-4.42</v>
      </c>
      <c r="J66" s="209">
        <v>8.64</v>
      </c>
      <c r="K66" s="209">
        <v>-0.17</v>
      </c>
      <c r="L66" s="209">
        <v>198.17000000000002</v>
      </c>
      <c r="M66" s="203">
        <v>0.83154749639398284</v>
      </c>
      <c r="N66" s="209">
        <v>4.0499999999999829</v>
      </c>
      <c r="O66" s="296"/>
    </row>
    <row r="67" spans="1:15" ht="11.4" x14ac:dyDescent="0.2">
      <c r="A67" s="206">
        <v>790</v>
      </c>
      <c r="B67" s="207">
        <v>44199</v>
      </c>
      <c r="C67" s="199" t="s">
        <v>168</v>
      </c>
      <c r="D67" s="199" t="s">
        <v>259</v>
      </c>
      <c r="E67" s="201">
        <v>593.65</v>
      </c>
      <c r="F67" s="201">
        <v>288.05</v>
      </c>
      <c r="G67" s="208">
        <v>4</v>
      </c>
      <c r="H67" s="208">
        <v>9</v>
      </c>
      <c r="I67" s="209">
        <v>-28.02</v>
      </c>
      <c r="J67" s="209">
        <v>32.1</v>
      </c>
      <c r="K67" s="209">
        <v>-0.33</v>
      </c>
      <c r="L67" s="209">
        <v>201.92000000000002</v>
      </c>
      <c r="M67" s="203">
        <v>1.4535499823383962</v>
      </c>
      <c r="N67" s="209">
        <v>3.75</v>
      </c>
      <c r="O67" s="296"/>
    </row>
    <row r="68" spans="1:15" ht="11.4" x14ac:dyDescent="0.2">
      <c r="A68" s="206">
        <v>792</v>
      </c>
      <c r="B68" s="207">
        <v>44199</v>
      </c>
      <c r="C68" s="199" t="s">
        <v>169</v>
      </c>
      <c r="D68" s="199" t="s">
        <v>260</v>
      </c>
      <c r="E68" s="201">
        <v>200</v>
      </c>
      <c r="F68" s="201">
        <v>102</v>
      </c>
      <c r="G68" s="208">
        <v>1</v>
      </c>
      <c r="H68" s="208">
        <v>1</v>
      </c>
      <c r="I68" s="209">
        <v>-2</v>
      </c>
      <c r="J68" s="209">
        <v>3</v>
      </c>
      <c r="K68" s="209">
        <v>-0.04</v>
      </c>
      <c r="L68" s="209">
        <v>202.88000000000002</v>
      </c>
      <c r="M68" s="203">
        <v>0.50515055467511882</v>
      </c>
      <c r="N68" s="209">
        <v>0.96000000000000796</v>
      </c>
      <c r="O68" s="296"/>
    </row>
    <row r="69" spans="1:15" ht="11.4" x14ac:dyDescent="0.2">
      <c r="A69" s="206">
        <v>811</v>
      </c>
      <c r="B69" s="207">
        <v>44199</v>
      </c>
      <c r="C69" s="199" t="s">
        <v>162</v>
      </c>
      <c r="D69" s="199" t="s">
        <v>261</v>
      </c>
      <c r="E69" s="201">
        <v>261.95999999999998</v>
      </c>
      <c r="F69" s="201">
        <v>145.27000000000001</v>
      </c>
      <c r="G69" s="208">
        <v>10</v>
      </c>
      <c r="H69" s="208">
        <v>9</v>
      </c>
      <c r="I69" s="209">
        <v>-7.84</v>
      </c>
      <c r="J69" s="209">
        <v>14.53</v>
      </c>
      <c r="K69" s="209">
        <v>-0.27</v>
      </c>
      <c r="L69" s="209">
        <v>209.3</v>
      </c>
      <c r="M69" s="203">
        <v>0.71603903785488954</v>
      </c>
      <c r="N69" s="209">
        <v>6.4199999999999875</v>
      </c>
      <c r="O69" s="296"/>
    </row>
    <row r="70" spans="1:15" ht="11.4" x14ac:dyDescent="0.2">
      <c r="A70" s="206">
        <v>813</v>
      </c>
      <c r="B70" s="207">
        <v>44199</v>
      </c>
      <c r="C70" s="199" t="s">
        <v>168</v>
      </c>
      <c r="D70" s="199" t="s">
        <v>262</v>
      </c>
      <c r="E70" s="201">
        <v>200.4</v>
      </c>
      <c r="F70" s="201">
        <v>103.01</v>
      </c>
      <c r="G70" s="208">
        <v>1</v>
      </c>
      <c r="H70" s="208">
        <v>1</v>
      </c>
      <c r="I70" s="209">
        <v>-3.01</v>
      </c>
      <c r="J70" s="209">
        <v>7</v>
      </c>
      <c r="K70" s="209">
        <v>-0.16</v>
      </c>
      <c r="L70" s="209">
        <v>213.13000000000002</v>
      </c>
      <c r="M70" s="203">
        <v>0.49216435738174868</v>
      </c>
      <c r="N70" s="209">
        <v>3.8300000000000125</v>
      </c>
      <c r="O70" s="296"/>
    </row>
    <row r="71" spans="1:15" thickBot="1" x14ac:dyDescent="0.25">
      <c r="A71" s="206">
        <v>823</v>
      </c>
      <c r="B71" s="207">
        <v>44199</v>
      </c>
      <c r="C71" s="199" t="s">
        <v>168</v>
      </c>
      <c r="D71" s="199" t="s">
        <v>263</v>
      </c>
      <c r="E71" s="201">
        <v>602.5</v>
      </c>
      <c r="F71" s="201">
        <v>315.83999999999997</v>
      </c>
      <c r="G71" s="208">
        <v>4</v>
      </c>
      <c r="H71" s="208">
        <v>6</v>
      </c>
      <c r="I71" s="209">
        <v>-15.84</v>
      </c>
      <c r="J71" s="209">
        <v>25.5</v>
      </c>
      <c r="K71" s="209">
        <v>-0.38</v>
      </c>
      <c r="L71" s="209">
        <v>222.41000000000003</v>
      </c>
      <c r="M71" s="203">
        <v>1.4819124478018109</v>
      </c>
      <c r="N71" s="209">
        <v>9.2800000000000011</v>
      </c>
      <c r="O71" s="297"/>
    </row>
    <row r="72" spans="1:15" ht="11.4" x14ac:dyDescent="0.2">
      <c r="A72" s="206">
        <v>825</v>
      </c>
      <c r="B72" s="207">
        <v>44200</v>
      </c>
      <c r="C72" s="199" t="s">
        <v>286</v>
      </c>
      <c r="D72" s="199" t="s">
        <v>287</v>
      </c>
      <c r="E72" s="201">
        <v>130</v>
      </c>
      <c r="F72" s="201">
        <v>130</v>
      </c>
      <c r="G72" s="208">
        <v>2</v>
      </c>
      <c r="H72" s="208">
        <v>0</v>
      </c>
      <c r="I72" s="209"/>
      <c r="J72" s="209">
        <v>3.8</v>
      </c>
      <c r="K72" s="209">
        <v>-0.15</v>
      </c>
      <c r="L72" s="209">
        <v>226.06</v>
      </c>
      <c r="M72" s="203">
        <v>0.58450609235196249</v>
      </c>
      <c r="N72" s="209">
        <v>3.6499999999999773</v>
      </c>
      <c r="O72" s="292" t="s">
        <v>308</v>
      </c>
    </row>
    <row r="73" spans="1:15" ht="11.4" x14ac:dyDescent="0.2">
      <c r="A73" s="206">
        <v>835</v>
      </c>
      <c r="B73" s="207">
        <v>44200</v>
      </c>
      <c r="C73" s="199" t="s">
        <v>284</v>
      </c>
      <c r="D73" s="199" t="s">
        <v>288</v>
      </c>
      <c r="E73" s="201">
        <v>265.25</v>
      </c>
      <c r="F73" s="201">
        <v>131.44999999999999</v>
      </c>
      <c r="G73" s="208">
        <v>5</v>
      </c>
      <c r="H73" s="208">
        <v>5</v>
      </c>
      <c r="I73" s="209">
        <v>-3.68</v>
      </c>
      <c r="J73" s="209">
        <v>13.96</v>
      </c>
      <c r="K73" s="209">
        <v>-0.41</v>
      </c>
      <c r="L73" s="209">
        <v>235.93</v>
      </c>
      <c r="M73" s="203">
        <v>0.5814827921790674</v>
      </c>
      <c r="N73" s="209">
        <v>9.8700000000000045</v>
      </c>
      <c r="O73" s="305"/>
    </row>
    <row r="74" spans="1:15" ht="11.4" x14ac:dyDescent="0.2">
      <c r="A74" s="206">
        <v>841</v>
      </c>
      <c r="B74" s="207">
        <v>44200</v>
      </c>
      <c r="C74" s="199" t="s">
        <v>282</v>
      </c>
      <c r="D74" s="199" t="s">
        <v>289</v>
      </c>
      <c r="E74" s="201">
        <v>151.44999999999999</v>
      </c>
      <c r="F74" s="201">
        <v>82.86</v>
      </c>
      <c r="G74" s="208">
        <v>3</v>
      </c>
      <c r="H74" s="208">
        <v>3</v>
      </c>
      <c r="I74" s="209">
        <v>-9.1</v>
      </c>
      <c r="J74" s="209">
        <v>14.48</v>
      </c>
      <c r="K74" s="209">
        <v>-0.22</v>
      </c>
      <c r="L74" s="209">
        <v>241.09</v>
      </c>
      <c r="M74" s="203">
        <v>0.35120586614673843</v>
      </c>
      <c r="N74" s="209">
        <v>5.1599999999999966</v>
      </c>
      <c r="O74" s="305"/>
    </row>
    <row r="75" spans="1:15" ht="11.4" x14ac:dyDescent="0.2">
      <c r="A75" s="206">
        <v>858</v>
      </c>
      <c r="B75" s="207">
        <v>44200</v>
      </c>
      <c r="C75" s="199" t="s">
        <v>164</v>
      </c>
      <c r="D75" s="199" t="s">
        <v>290</v>
      </c>
      <c r="E75" s="201">
        <v>426.2</v>
      </c>
      <c r="F75" s="201">
        <v>258.19</v>
      </c>
      <c r="G75" s="208">
        <v>10</v>
      </c>
      <c r="H75" s="208">
        <v>7</v>
      </c>
      <c r="I75" s="209">
        <v>-46.99</v>
      </c>
      <c r="J75" s="209">
        <v>58</v>
      </c>
      <c r="K75" s="209">
        <v>-0.44</v>
      </c>
      <c r="L75" s="209">
        <v>251.66</v>
      </c>
      <c r="M75" s="203">
        <v>1.070927869260442</v>
      </c>
      <c r="N75" s="209">
        <v>10.569999999999993</v>
      </c>
      <c r="O75" s="305"/>
    </row>
    <row r="76" spans="1:15" ht="11.4" x14ac:dyDescent="0.2">
      <c r="A76" s="206">
        <v>861</v>
      </c>
      <c r="B76" s="207">
        <v>44200</v>
      </c>
      <c r="C76" s="199" t="s">
        <v>165</v>
      </c>
      <c r="D76" s="199" t="s">
        <v>291</v>
      </c>
      <c r="E76" s="201">
        <v>247.52</v>
      </c>
      <c r="F76" s="201">
        <v>131.47999999999999</v>
      </c>
      <c r="G76" s="208">
        <v>2</v>
      </c>
      <c r="H76" s="208">
        <v>1</v>
      </c>
      <c r="I76" s="209">
        <v>-11.48</v>
      </c>
      <c r="J76" s="209">
        <v>19</v>
      </c>
      <c r="K76" s="209">
        <v>-0.3</v>
      </c>
      <c r="L76" s="209">
        <v>258.88</v>
      </c>
      <c r="M76" s="203">
        <v>0.52245092585234043</v>
      </c>
      <c r="N76" s="209">
        <v>7.2199999999999989</v>
      </c>
      <c r="O76" s="305"/>
    </row>
    <row r="77" spans="1:15" ht="11.4" x14ac:dyDescent="0.2">
      <c r="A77" s="206">
        <v>863</v>
      </c>
      <c r="B77" s="207">
        <v>44200</v>
      </c>
      <c r="C77" s="199" t="s">
        <v>154</v>
      </c>
      <c r="D77" s="199" t="s">
        <v>292</v>
      </c>
      <c r="E77" s="201">
        <v>105.88</v>
      </c>
      <c r="F77" s="201">
        <v>60.62</v>
      </c>
      <c r="G77" s="208">
        <v>1</v>
      </c>
      <c r="H77" s="208">
        <v>1</v>
      </c>
      <c r="I77" s="209">
        <v>-50</v>
      </c>
      <c r="J77" s="209">
        <v>55.88</v>
      </c>
      <c r="K77" s="209">
        <v>-0.24</v>
      </c>
      <c r="L77" s="209">
        <v>264.52</v>
      </c>
      <c r="M77" s="203">
        <v>0.23416254635352285</v>
      </c>
      <c r="N77" s="209">
        <v>5.6399999999999864</v>
      </c>
      <c r="O77" s="305"/>
    </row>
    <row r="78" spans="1:15" ht="11.4" x14ac:dyDescent="0.2">
      <c r="A78" s="206">
        <v>867</v>
      </c>
      <c r="B78" s="207">
        <v>44200</v>
      </c>
      <c r="C78" s="199" t="s">
        <v>165</v>
      </c>
      <c r="D78" s="199" t="s">
        <v>293</v>
      </c>
      <c r="E78" s="201">
        <v>153.08000000000001</v>
      </c>
      <c r="F78" s="201">
        <v>153.08000000000001</v>
      </c>
      <c r="G78" s="208">
        <v>3</v>
      </c>
      <c r="H78" s="208">
        <v>1</v>
      </c>
      <c r="I78" s="209">
        <v>-33.08</v>
      </c>
      <c r="J78" s="209">
        <v>42.1</v>
      </c>
      <c r="K78" s="209">
        <v>-0.36</v>
      </c>
      <c r="L78" s="209">
        <v>273.17999999999995</v>
      </c>
      <c r="M78" s="203">
        <v>0.57870860426432791</v>
      </c>
      <c r="N78" s="209">
        <v>8.6599999999999682</v>
      </c>
      <c r="O78" s="305"/>
    </row>
    <row r="79" spans="1:15" ht="11.4" x14ac:dyDescent="0.2">
      <c r="A79" s="206">
        <v>877</v>
      </c>
      <c r="B79" s="207">
        <v>44200</v>
      </c>
      <c r="C79" s="199" t="s">
        <v>281</v>
      </c>
      <c r="D79" s="199" t="s">
        <v>294</v>
      </c>
      <c r="E79" s="201">
        <v>428.54</v>
      </c>
      <c r="F79" s="201">
        <v>267.69</v>
      </c>
      <c r="G79" s="208">
        <v>6</v>
      </c>
      <c r="H79" s="208">
        <v>4</v>
      </c>
      <c r="I79" s="209">
        <v>-42.96</v>
      </c>
      <c r="J79" s="209">
        <v>50</v>
      </c>
      <c r="K79" s="209">
        <v>-0.28000000000000003</v>
      </c>
      <c r="L79" s="209">
        <v>279.93999999999994</v>
      </c>
      <c r="M79" s="203">
        <v>0.97990336042170012</v>
      </c>
      <c r="N79" s="209">
        <v>6.7599999999999909</v>
      </c>
      <c r="O79" s="305"/>
    </row>
    <row r="80" spans="1:15" ht="11.4" x14ac:dyDescent="0.2">
      <c r="A80" s="206">
        <v>897</v>
      </c>
      <c r="B80" s="207">
        <v>44200</v>
      </c>
      <c r="C80" s="199" t="s">
        <v>285</v>
      </c>
      <c r="D80" s="199" t="s">
        <v>295</v>
      </c>
      <c r="E80" s="201">
        <v>495.8</v>
      </c>
      <c r="F80" s="201">
        <v>389.18</v>
      </c>
      <c r="G80" s="208">
        <v>8</v>
      </c>
      <c r="H80" s="208">
        <v>12</v>
      </c>
      <c r="I80" s="209">
        <v>-166.05</v>
      </c>
      <c r="J80" s="209">
        <v>188.52</v>
      </c>
      <c r="K80" s="209">
        <v>-4.0599999999999996</v>
      </c>
      <c r="L80" s="209">
        <v>298.34999999999997</v>
      </c>
      <c r="M80" s="203">
        <v>1.3902264771022366</v>
      </c>
      <c r="N80" s="209">
        <v>18.410000000000025</v>
      </c>
      <c r="O80" s="305"/>
    </row>
    <row r="81" spans="1:15" ht="11.4" x14ac:dyDescent="0.2">
      <c r="A81" s="206">
        <v>899</v>
      </c>
      <c r="B81" s="207">
        <v>44200</v>
      </c>
      <c r="C81" s="199" t="s">
        <v>167</v>
      </c>
      <c r="D81" s="199" t="s">
        <v>296</v>
      </c>
      <c r="E81" s="201">
        <v>101</v>
      </c>
      <c r="F81" s="201">
        <v>52.04</v>
      </c>
      <c r="G81" s="208">
        <v>1</v>
      </c>
      <c r="H81" s="208">
        <v>1</v>
      </c>
      <c r="I81" s="209">
        <v>-2.04</v>
      </c>
      <c r="J81" s="209">
        <v>3.5</v>
      </c>
      <c r="K81" s="209">
        <v>-0.06</v>
      </c>
      <c r="L81" s="209">
        <v>299.75</v>
      </c>
      <c r="M81" s="203">
        <v>0.1744260097201274</v>
      </c>
      <c r="N81" s="209">
        <v>1.4000000000000341</v>
      </c>
      <c r="O81" s="305"/>
    </row>
    <row r="82" spans="1:15" ht="11.4" x14ac:dyDescent="0.2">
      <c r="A82" s="206">
        <v>905</v>
      </c>
      <c r="B82" s="207">
        <v>44200</v>
      </c>
      <c r="C82" s="199" t="s">
        <v>165</v>
      </c>
      <c r="D82" s="199" t="s">
        <v>297</v>
      </c>
      <c r="E82" s="201">
        <v>143</v>
      </c>
      <c r="F82" s="201">
        <v>81.16</v>
      </c>
      <c r="G82" s="208">
        <v>4</v>
      </c>
      <c r="H82" s="208">
        <v>2</v>
      </c>
      <c r="I82" s="209">
        <v>-11.16</v>
      </c>
      <c r="J82" s="209">
        <v>16.010000000000002</v>
      </c>
      <c r="K82" s="209">
        <v>-0.19</v>
      </c>
      <c r="L82" s="209">
        <v>304.40999999999997</v>
      </c>
      <c r="M82" s="203">
        <v>0.27075896580483733</v>
      </c>
      <c r="N82" s="209">
        <v>4.6599999999999682</v>
      </c>
      <c r="O82" s="305"/>
    </row>
    <row r="83" spans="1:15" ht="11.4" x14ac:dyDescent="0.2">
      <c r="A83" s="206">
        <v>908</v>
      </c>
      <c r="B83" s="207">
        <v>44200</v>
      </c>
      <c r="C83" s="199" t="s">
        <v>169</v>
      </c>
      <c r="D83" s="199" t="s">
        <v>298</v>
      </c>
      <c r="E83" s="201">
        <v>115</v>
      </c>
      <c r="F83" s="201">
        <v>62.22</v>
      </c>
      <c r="G83" s="208">
        <v>2</v>
      </c>
      <c r="H83" s="208">
        <v>1</v>
      </c>
      <c r="I83" s="209">
        <v>-5.22</v>
      </c>
      <c r="J83" s="209">
        <v>10.19</v>
      </c>
      <c r="K83" s="209">
        <v>-0.2</v>
      </c>
      <c r="L83" s="209">
        <v>309.17999999999995</v>
      </c>
      <c r="M83" s="203">
        <v>0.20439538779934957</v>
      </c>
      <c r="N83" s="209">
        <v>4.7699999999999818</v>
      </c>
      <c r="O83" s="305"/>
    </row>
    <row r="84" spans="1:15" ht="11.4" x14ac:dyDescent="0.2">
      <c r="A84" s="206">
        <v>913</v>
      </c>
      <c r="B84" s="207">
        <v>44200</v>
      </c>
      <c r="C84" s="199" t="s">
        <v>283</v>
      </c>
      <c r="D84" s="199" t="s">
        <v>299</v>
      </c>
      <c r="E84" s="201">
        <v>77.05</v>
      </c>
      <c r="F84" s="201">
        <v>77.05</v>
      </c>
      <c r="G84" s="208">
        <v>4</v>
      </c>
      <c r="H84" s="208">
        <v>1</v>
      </c>
      <c r="I84" s="209">
        <v>-15.6</v>
      </c>
      <c r="J84" s="209">
        <v>21.27</v>
      </c>
      <c r="K84" s="209">
        <v>-0.23</v>
      </c>
      <c r="L84" s="209">
        <v>314.62</v>
      </c>
      <c r="M84" s="203">
        <v>0.24920758134420082</v>
      </c>
      <c r="N84" s="209">
        <v>5.4400000000000546</v>
      </c>
      <c r="O84" s="305"/>
    </row>
    <row r="85" spans="1:15" ht="11.4" x14ac:dyDescent="0.2">
      <c r="A85" s="206">
        <v>915</v>
      </c>
      <c r="B85" s="207">
        <v>44200</v>
      </c>
      <c r="C85" s="199" t="s">
        <v>163</v>
      </c>
      <c r="D85" s="199" t="s">
        <v>300</v>
      </c>
      <c r="E85" s="201">
        <v>208.21</v>
      </c>
      <c r="F85" s="201">
        <v>122.72</v>
      </c>
      <c r="G85" s="208">
        <v>1</v>
      </c>
      <c r="H85" s="208">
        <v>1</v>
      </c>
      <c r="I85" s="209">
        <v>-22.82</v>
      </c>
      <c r="J85" s="209">
        <v>32.020000000000003</v>
      </c>
      <c r="K85" s="209">
        <v>-0.37</v>
      </c>
      <c r="L85" s="209">
        <v>323.45000000000005</v>
      </c>
      <c r="M85" s="203">
        <v>0.39005784756213846</v>
      </c>
      <c r="N85" s="209">
        <v>8.8300000000000409</v>
      </c>
      <c r="O85" s="305"/>
    </row>
    <row r="86" spans="1:15" thickBot="1" x14ac:dyDescent="0.25">
      <c r="A86" s="206">
        <v>919</v>
      </c>
      <c r="B86" s="207">
        <v>44200</v>
      </c>
      <c r="C86" s="199" t="s">
        <v>183</v>
      </c>
      <c r="D86" s="199" t="s">
        <v>301</v>
      </c>
      <c r="E86" s="201">
        <v>202</v>
      </c>
      <c r="F86" s="201">
        <v>123.46</v>
      </c>
      <c r="G86" s="208">
        <v>2</v>
      </c>
      <c r="H86" s="208">
        <v>2</v>
      </c>
      <c r="I86" s="209">
        <v>-23.46</v>
      </c>
      <c r="J86" s="209">
        <v>27.5</v>
      </c>
      <c r="K86" s="209">
        <v>-0.16</v>
      </c>
      <c r="L86" s="209">
        <v>327.33000000000004</v>
      </c>
      <c r="M86" s="203">
        <v>0.38169732570721898</v>
      </c>
      <c r="N86" s="209">
        <v>3.8799999999999955</v>
      </c>
      <c r="O86" s="306"/>
    </row>
    <row r="87" spans="1:15" ht="11.4" x14ac:dyDescent="0.2">
      <c r="A87" s="206">
        <v>925</v>
      </c>
      <c r="B87" s="207">
        <v>44201</v>
      </c>
      <c r="C87" s="199" t="s">
        <v>166</v>
      </c>
      <c r="D87" s="199" t="s">
        <v>315</v>
      </c>
      <c r="E87" s="201">
        <v>119.36</v>
      </c>
      <c r="F87" s="201">
        <v>119.36</v>
      </c>
      <c r="G87" s="208">
        <v>3</v>
      </c>
      <c r="H87" s="208">
        <v>3</v>
      </c>
      <c r="I87" s="209">
        <v>-59.36</v>
      </c>
      <c r="J87" s="209">
        <v>91.06</v>
      </c>
      <c r="K87" s="209">
        <v>-3.64</v>
      </c>
      <c r="L87" s="209">
        <v>355.39000000000004</v>
      </c>
      <c r="M87" s="203">
        <v>0.36464729783399014</v>
      </c>
      <c r="N87" s="209">
        <v>28.060000000000002</v>
      </c>
      <c r="O87" s="301" t="s">
        <v>348</v>
      </c>
    </row>
    <row r="88" spans="1:15" ht="11.4" x14ac:dyDescent="0.2">
      <c r="A88" s="206">
        <v>936</v>
      </c>
      <c r="B88" s="207">
        <v>44201</v>
      </c>
      <c r="C88" s="199" t="s">
        <v>314</v>
      </c>
      <c r="D88" s="199" t="s">
        <v>316</v>
      </c>
      <c r="E88" s="201">
        <v>334.78</v>
      </c>
      <c r="F88" s="201">
        <v>297.8</v>
      </c>
      <c r="G88" s="208">
        <v>3</v>
      </c>
      <c r="H88" s="208">
        <v>8</v>
      </c>
      <c r="I88" s="209">
        <v>-157</v>
      </c>
      <c r="J88" s="209">
        <v>205.9</v>
      </c>
      <c r="K88" s="209">
        <v>-3.04</v>
      </c>
      <c r="L88" s="209">
        <v>401.25000000000006</v>
      </c>
      <c r="M88" s="203">
        <v>0.83795267171276622</v>
      </c>
      <c r="N88" s="209">
        <v>45.860000000000014</v>
      </c>
      <c r="O88" s="302"/>
    </row>
    <row r="89" spans="1:15" ht="11.4" x14ac:dyDescent="0.2">
      <c r="A89" s="206">
        <v>937</v>
      </c>
      <c r="B89" s="207">
        <v>44201</v>
      </c>
      <c r="C89" s="199" t="s">
        <v>175</v>
      </c>
      <c r="D89" s="199" t="s">
        <v>317</v>
      </c>
      <c r="E89" s="201">
        <v>30</v>
      </c>
      <c r="F89" s="201">
        <v>30</v>
      </c>
      <c r="G89" s="208">
        <v>1</v>
      </c>
      <c r="H89" s="208">
        <v>0</v>
      </c>
      <c r="I89" s="209"/>
      <c r="J89" s="209">
        <v>3</v>
      </c>
      <c r="K89" s="209">
        <v>-0.12</v>
      </c>
      <c r="L89" s="209">
        <v>404.13000000000005</v>
      </c>
      <c r="M89" s="203">
        <v>7.476635514018691E-2</v>
      </c>
      <c r="N89" s="209">
        <v>2.8799999999999955</v>
      </c>
      <c r="O89" s="302"/>
    </row>
    <row r="90" spans="1:15" ht="11.4" x14ac:dyDescent="0.2">
      <c r="A90" s="206">
        <v>939</v>
      </c>
      <c r="B90" s="207">
        <v>44201</v>
      </c>
      <c r="C90" s="199" t="s">
        <v>170</v>
      </c>
      <c r="D90" s="199" t="s">
        <v>318</v>
      </c>
      <c r="E90" s="201">
        <v>38.65</v>
      </c>
      <c r="F90" s="201">
        <v>20.45</v>
      </c>
      <c r="G90" s="208">
        <v>1</v>
      </c>
      <c r="H90" s="208">
        <v>1</v>
      </c>
      <c r="I90" s="209">
        <v>-1.8</v>
      </c>
      <c r="J90" s="209">
        <v>3.73</v>
      </c>
      <c r="K90" s="209">
        <v>-0.08</v>
      </c>
      <c r="L90" s="209">
        <v>405.98000000000008</v>
      </c>
      <c r="M90" s="203">
        <v>5.060252888921881E-2</v>
      </c>
      <c r="N90" s="209">
        <v>1.8500000000000227</v>
      </c>
      <c r="O90" s="302"/>
    </row>
    <row r="91" spans="1:15" ht="11.4" x14ac:dyDescent="0.2">
      <c r="A91" s="206">
        <v>953</v>
      </c>
      <c r="B91" s="207">
        <v>44201</v>
      </c>
      <c r="C91" s="199" t="s">
        <v>310</v>
      </c>
      <c r="D91" s="199" t="s">
        <v>319</v>
      </c>
      <c r="E91" s="201">
        <v>646.97</v>
      </c>
      <c r="F91" s="201">
        <v>436.7</v>
      </c>
      <c r="G91" s="208">
        <v>6</v>
      </c>
      <c r="H91" s="208">
        <v>8</v>
      </c>
      <c r="I91" s="209">
        <v>-72.7</v>
      </c>
      <c r="J91" s="209">
        <v>88.75</v>
      </c>
      <c r="K91" s="209">
        <v>-0.64</v>
      </c>
      <c r="L91" s="209">
        <v>421.3900000000001</v>
      </c>
      <c r="M91" s="203">
        <v>1.0756687521552784</v>
      </c>
      <c r="N91" s="209">
        <v>15.410000000000025</v>
      </c>
      <c r="O91" s="302"/>
    </row>
    <row r="92" spans="1:15" ht="11.4" x14ac:dyDescent="0.2">
      <c r="A92" s="206">
        <v>959</v>
      </c>
      <c r="B92" s="207">
        <v>44201</v>
      </c>
      <c r="C92" s="199" t="s">
        <v>198</v>
      </c>
      <c r="D92" s="199" t="s">
        <v>320</v>
      </c>
      <c r="E92" s="201">
        <v>229.91</v>
      </c>
      <c r="F92" s="201">
        <v>124.88</v>
      </c>
      <c r="G92" s="208">
        <v>3</v>
      </c>
      <c r="H92" s="208">
        <v>3</v>
      </c>
      <c r="I92" s="209">
        <v>-10.97</v>
      </c>
      <c r="J92" s="209">
        <v>21.37</v>
      </c>
      <c r="K92" s="209">
        <v>-0.42</v>
      </c>
      <c r="L92" s="209">
        <v>431.37000000000006</v>
      </c>
      <c r="M92" s="203">
        <v>0.29635254752129847</v>
      </c>
      <c r="N92" s="209">
        <v>9.9799999999999613</v>
      </c>
      <c r="O92" s="302"/>
    </row>
    <row r="93" spans="1:15" ht="11.4" x14ac:dyDescent="0.2">
      <c r="A93" s="206">
        <v>961</v>
      </c>
      <c r="B93" s="207">
        <v>44201</v>
      </c>
      <c r="C93" s="199" t="s">
        <v>309</v>
      </c>
      <c r="D93" s="199" t="s">
        <v>321</v>
      </c>
      <c r="E93" s="201">
        <v>203</v>
      </c>
      <c r="F93" s="201">
        <v>112.36</v>
      </c>
      <c r="G93" s="208">
        <v>1</v>
      </c>
      <c r="H93" s="208">
        <v>1</v>
      </c>
      <c r="I93" s="209">
        <v>-12.36</v>
      </c>
      <c r="J93" s="209">
        <v>21</v>
      </c>
      <c r="K93" s="209">
        <v>-0.35</v>
      </c>
      <c r="L93" s="209">
        <v>439.66</v>
      </c>
      <c r="M93" s="203">
        <v>0.26047244824628507</v>
      </c>
      <c r="N93" s="209">
        <v>8.2899999999999636</v>
      </c>
      <c r="O93" s="302"/>
    </row>
    <row r="94" spans="1:15" ht="11.4" x14ac:dyDescent="0.2">
      <c r="A94" s="206">
        <v>972</v>
      </c>
      <c r="B94" s="207">
        <v>44201</v>
      </c>
      <c r="C94" s="199" t="s">
        <v>313</v>
      </c>
      <c r="D94" s="199" t="s">
        <v>322</v>
      </c>
      <c r="E94" s="201">
        <v>549.76</v>
      </c>
      <c r="F94" s="201">
        <v>364.78</v>
      </c>
      <c r="G94" s="208">
        <v>6</v>
      </c>
      <c r="H94" s="208">
        <v>5</v>
      </c>
      <c r="I94" s="209">
        <v>-94.75</v>
      </c>
      <c r="J94" s="209">
        <v>110.16</v>
      </c>
      <c r="K94" s="209">
        <v>-0.62</v>
      </c>
      <c r="L94" s="209">
        <v>454.45000000000005</v>
      </c>
      <c r="M94" s="203">
        <v>0.82968657599053808</v>
      </c>
      <c r="N94" s="209">
        <v>14.79000000000002</v>
      </c>
      <c r="O94" s="302"/>
    </row>
    <row r="95" spans="1:15" ht="11.4" customHeight="1" x14ac:dyDescent="0.2">
      <c r="A95" s="206">
        <v>975</v>
      </c>
      <c r="B95" s="207">
        <v>44201</v>
      </c>
      <c r="C95" s="199" t="s">
        <v>170</v>
      </c>
      <c r="D95" s="199" t="s">
        <v>323</v>
      </c>
      <c r="E95" s="201">
        <v>203</v>
      </c>
      <c r="F95" s="201">
        <v>115.45</v>
      </c>
      <c r="G95" s="208">
        <v>1</v>
      </c>
      <c r="H95" s="208">
        <v>2</v>
      </c>
      <c r="I95" s="209">
        <v>-100</v>
      </c>
      <c r="J95" s="209">
        <v>103</v>
      </c>
      <c r="K95" s="209">
        <v>-0.12</v>
      </c>
      <c r="L95" s="209">
        <v>457.33000000000004</v>
      </c>
      <c r="M95" s="203">
        <v>0.25404334910331167</v>
      </c>
      <c r="N95" s="209">
        <v>2.8799999999999955</v>
      </c>
      <c r="O95" s="302"/>
    </row>
    <row r="96" spans="1:15" ht="11.4" customHeight="1" thickBot="1" x14ac:dyDescent="0.25">
      <c r="A96" s="206">
        <v>979</v>
      </c>
      <c r="B96" s="207">
        <v>44201</v>
      </c>
      <c r="C96" s="199" t="s">
        <v>311</v>
      </c>
      <c r="D96" s="199" t="s">
        <v>324</v>
      </c>
      <c r="E96" s="201">
        <v>200.1</v>
      </c>
      <c r="F96" s="201">
        <v>104.51</v>
      </c>
      <c r="G96" s="208">
        <v>2</v>
      </c>
      <c r="H96" s="208">
        <v>2</v>
      </c>
      <c r="I96" s="209">
        <v>-4.51</v>
      </c>
      <c r="J96" s="209">
        <v>7</v>
      </c>
      <c r="K96" s="209">
        <v>-0.1</v>
      </c>
      <c r="L96" s="209">
        <v>459.72</v>
      </c>
      <c r="M96" s="203">
        <v>0.22852207377604791</v>
      </c>
      <c r="N96" s="209">
        <v>2.3899999999999864</v>
      </c>
      <c r="O96" s="303"/>
    </row>
    <row r="97" spans="1:15" ht="11.4" customHeight="1" x14ac:dyDescent="0.2">
      <c r="A97" s="206">
        <v>982</v>
      </c>
      <c r="B97" s="207">
        <v>44201</v>
      </c>
      <c r="C97" s="199" t="s">
        <v>312</v>
      </c>
      <c r="D97" s="199" t="s">
        <v>325</v>
      </c>
      <c r="E97" s="201">
        <v>123.58</v>
      </c>
      <c r="F97" s="201">
        <v>72.72</v>
      </c>
      <c r="G97" s="208">
        <v>2</v>
      </c>
      <c r="H97" s="208">
        <v>1</v>
      </c>
      <c r="I97" s="209">
        <v>-12.72</v>
      </c>
      <c r="J97" s="209">
        <v>16.3</v>
      </c>
      <c r="K97" s="209">
        <v>-0.14000000000000001</v>
      </c>
      <c r="L97" s="209">
        <v>463.16</v>
      </c>
      <c r="M97" s="203">
        <v>0.15818324197337508</v>
      </c>
      <c r="N97" s="209">
        <v>3.4399999999999977</v>
      </c>
      <c r="O97" s="304" t="s">
        <v>390</v>
      </c>
    </row>
    <row r="98" spans="1:15" ht="11.4" customHeight="1" x14ac:dyDescent="0.2">
      <c r="A98" s="206">
        <v>987</v>
      </c>
      <c r="B98" s="207">
        <v>44202</v>
      </c>
      <c r="C98" s="199" t="s">
        <v>195</v>
      </c>
      <c r="D98" s="199" t="s">
        <v>333</v>
      </c>
      <c r="E98" s="201">
        <v>138.15</v>
      </c>
      <c r="F98" s="201">
        <v>75.239999999999995</v>
      </c>
      <c r="G98" s="208">
        <v>3</v>
      </c>
      <c r="H98" s="208">
        <v>2</v>
      </c>
      <c r="I98" s="209">
        <v>-8.33</v>
      </c>
      <c r="J98" s="209">
        <v>12.68</v>
      </c>
      <c r="K98" s="209">
        <v>-0.17</v>
      </c>
      <c r="L98" s="209">
        <v>467.34000000000003</v>
      </c>
      <c r="M98" s="203">
        <v>0.16244926159426545</v>
      </c>
      <c r="N98" s="209">
        <v>4.1800000000000068</v>
      </c>
      <c r="O98" s="275"/>
    </row>
    <row r="99" spans="1:15" ht="11.4" customHeight="1" x14ac:dyDescent="0.2">
      <c r="A99" s="206">
        <v>996</v>
      </c>
      <c r="B99" s="207">
        <v>44202</v>
      </c>
      <c r="C99" s="199" t="s">
        <v>332</v>
      </c>
      <c r="D99" s="199" t="s">
        <v>334</v>
      </c>
      <c r="E99" s="201">
        <v>116.63</v>
      </c>
      <c r="F99" s="201">
        <v>66.17</v>
      </c>
      <c r="G99" s="208">
        <v>5</v>
      </c>
      <c r="H99" s="208">
        <v>4</v>
      </c>
      <c r="I99" s="209">
        <v>-12.17</v>
      </c>
      <c r="J99" s="209">
        <v>20.81</v>
      </c>
      <c r="K99" s="209">
        <v>-0.34</v>
      </c>
      <c r="L99" s="209">
        <v>475.64000000000004</v>
      </c>
      <c r="M99" s="203">
        <v>0.14158856507039841</v>
      </c>
      <c r="N99" s="209">
        <v>8.3000000000000114</v>
      </c>
      <c r="O99" s="275"/>
    </row>
    <row r="100" spans="1:15" ht="11.4" customHeight="1" x14ac:dyDescent="0.2">
      <c r="A100" s="206">
        <v>998</v>
      </c>
      <c r="B100" s="207">
        <v>44202</v>
      </c>
      <c r="C100" s="199" t="s">
        <v>331</v>
      </c>
      <c r="D100" s="199" t="s">
        <v>335</v>
      </c>
      <c r="E100" s="201">
        <v>21.74</v>
      </c>
      <c r="F100" s="201">
        <v>12.35</v>
      </c>
      <c r="G100" s="208">
        <v>1</v>
      </c>
      <c r="H100" s="208">
        <v>1</v>
      </c>
      <c r="I100" s="209">
        <v>-2.35</v>
      </c>
      <c r="J100" s="209">
        <v>4.2</v>
      </c>
      <c r="K100" s="209">
        <v>-7.0000000000000007E-2</v>
      </c>
      <c r="L100" s="209">
        <v>477.42</v>
      </c>
      <c r="M100" s="203">
        <v>2.5965015557985027E-2</v>
      </c>
      <c r="N100" s="209">
        <v>1.7799999999999727</v>
      </c>
      <c r="O100" s="275"/>
    </row>
    <row r="101" spans="1:15" ht="11.4" customHeight="1" x14ac:dyDescent="0.2">
      <c r="A101" s="206">
        <v>1001</v>
      </c>
      <c r="B101" s="207">
        <v>44202</v>
      </c>
      <c r="C101" s="199" t="s">
        <v>170</v>
      </c>
      <c r="D101" s="199" t="s">
        <v>336</v>
      </c>
      <c r="E101" s="201">
        <v>41.36</v>
      </c>
      <c r="F101" s="201">
        <v>24.7</v>
      </c>
      <c r="G101" s="208">
        <v>2</v>
      </c>
      <c r="H101" s="208">
        <v>1</v>
      </c>
      <c r="I101" s="209">
        <v>-4.7</v>
      </c>
      <c r="J101" s="209">
        <v>6.71</v>
      </c>
      <c r="K101" s="209">
        <v>-0.08</v>
      </c>
      <c r="L101" s="209">
        <v>479.35</v>
      </c>
      <c r="M101" s="203">
        <v>5.1736416572410036E-2</v>
      </c>
      <c r="N101" s="209">
        <v>1.9300000000000068</v>
      </c>
      <c r="O101" s="275"/>
    </row>
    <row r="102" spans="1:15" ht="11.4" customHeight="1" x14ac:dyDescent="0.2">
      <c r="A102" s="206">
        <v>1003</v>
      </c>
      <c r="B102" s="207">
        <v>44202</v>
      </c>
      <c r="C102" s="199" t="s">
        <v>153</v>
      </c>
      <c r="D102" s="199" t="s">
        <v>337</v>
      </c>
      <c r="E102" s="201">
        <v>205.94</v>
      </c>
      <c r="F102" s="201">
        <v>101.06</v>
      </c>
      <c r="G102" s="208">
        <v>1</v>
      </c>
      <c r="H102" s="208">
        <v>1</v>
      </c>
      <c r="I102" s="209">
        <v>-1.06</v>
      </c>
      <c r="J102" s="209">
        <v>7</v>
      </c>
      <c r="K102" s="209">
        <v>-0.24</v>
      </c>
      <c r="L102" s="209">
        <v>485.05</v>
      </c>
      <c r="M102" s="203">
        <v>0.2108271617815792</v>
      </c>
      <c r="N102" s="209">
        <v>5.6999999999999886</v>
      </c>
      <c r="O102" s="275"/>
    </row>
    <row r="103" spans="1:15" ht="11.4" customHeight="1" x14ac:dyDescent="0.2">
      <c r="A103" s="206">
        <v>1014</v>
      </c>
      <c r="B103" s="207">
        <v>44202</v>
      </c>
      <c r="C103" s="199" t="s">
        <v>330</v>
      </c>
      <c r="D103" s="199" t="s">
        <v>338</v>
      </c>
      <c r="E103" s="201">
        <v>642</v>
      </c>
      <c r="F103" s="201">
        <v>374.31</v>
      </c>
      <c r="G103" s="208">
        <v>6</v>
      </c>
      <c r="H103" s="208">
        <v>5</v>
      </c>
      <c r="I103" s="209">
        <v>-57.31</v>
      </c>
      <c r="J103" s="209">
        <v>70.790000000000006</v>
      </c>
      <c r="K103" s="209">
        <v>-0.54</v>
      </c>
      <c r="L103" s="209">
        <v>497.99</v>
      </c>
      <c r="M103" s="203">
        <v>0.7716936398309453</v>
      </c>
      <c r="N103" s="209">
        <v>12.939999999999998</v>
      </c>
      <c r="O103" s="275"/>
    </row>
    <row r="104" spans="1:15" ht="11.4" customHeight="1" x14ac:dyDescent="0.2">
      <c r="A104" s="206">
        <v>1015</v>
      </c>
      <c r="B104" s="207">
        <v>44202</v>
      </c>
      <c r="C104" s="199" t="s">
        <v>330</v>
      </c>
      <c r="D104" s="199" t="s">
        <v>339</v>
      </c>
      <c r="E104" s="201">
        <v>30</v>
      </c>
      <c r="F104" s="201">
        <v>30</v>
      </c>
      <c r="G104" s="208">
        <v>1</v>
      </c>
      <c r="H104" s="208">
        <v>0</v>
      </c>
      <c r="I104" s="209"/>
      <c r="J104" s="209">
        <v>0.6</v>
      </c>
      <c r="K104" s="209">
        <v>-0.02</v>
      </c>
      <c r="L104" s="209">
        <v>498.57000000000005</v>
      </c>
      <c r="M104" s="203">
        <v>6.0242173537621235E-2</v>
      </c>
      <c r="N104" s="209">
        <v>0.58000000000004093</v>
      </c>
      <c r="O104" s="275"/>
    </row>
    <row r="105" spans="1:15" ht="11.4" customHeight="1" x14ac:dyDescent="0.2">
      <c r="A105" s="206">
        <v>1016</v>
      </c>
      <c r="B105" s="207">
        <v>44202</v>
      </c>
      <c r="C105" s="199" t="s">
        <v>330</v>
      </c>
      <c r="D105" s="199" t="s">
        <v>340</v>
      </c>
      <c r="E105" s="201">
        <v>30</v>
      </c>
      <c r="F105" s="201">
        <v>30</v>
      </c>
      <c r="G105" s="208">
        <v>1</v>
      </c>
      <c r="H105" s="208">
        <v>0</v>
      </c>
      <c r="I105" s="209"/>
      <c r="J105" s="209">
        <v>0.6</v>
      </c>
      <c r="K105" s="209">
        <v>-0.02</v>
      </c>
      <c r="L105" s="209">
        <v>499.15000000000009</v>
      </c>
      <c r="M105" s="203">
        <v>6.017209218364522E-2</v>
      </c>
      <c r="N105" s="209">
        <v>0.58000000000004093</v>
      </c>
      <c r="O105" s="275"/>
    </row>
    <row r="106" spans="1:15" ht="11.4" customHeight="1" x14ac:dyDescent="0.2">
      <c r="A106" s="206">
        <v>1025</v>
      </c>
      <c r="B106" s="207">
        <v>44202</v>
      </c>
      <c r="C106" s="199" t="s">
        <v>170</v>
      </c>
      <c r="D106" s="199" t="s">
        <v>341</v>
      </c>
      <c r="E106" s="201">
        <v>361</v>
      </c>
      <c r="F106" s="201">
        <v>197.98</v>
      </c>
      <c r="G106" s="208">
        <v>6</v>
      </c>
      <c r="H106" s="208">
        <v>3</v>
      </c>
      <c r="I106" s="209">
        <v>-30</v>
      </c>
      <c r="J106" s="209">
        <v>37.22</v>
      </c>
      <c r="K106" s="209">
        <v>-0.28999999999999998</v>
      </c>
      <c r="L106" s="209">
        <v>506.0800000000001</v>
      </c>
      <c r="M106" s="203">
        <v>0.39663427827306413</v>
      </c>
      <c r="N106" s="209">
        <v>6.9300000000000068</v>
      </c>
      <c r="O106" s="275"/>
    </row>
    <row r="107" spans="1:15" ht="11.4" customHeight="1" x14ac:dyDescent="0.2">
      <c r="A107" s="206">
        <v>1033</v>
      </c>
      <c r="B107" s="207">
        <v>44202</v>
      </c>
      <c r="C107" s="199" t="s">
        <v>170</v>
      </c>
      <c r="D107" s="199" t="s">
        <v>342</v>
      </c>
      <c r="E107" s="201">
        <v>357.35</v>
      </c>
      <c r="F107" s="201">
        <v>185.14</v>
      </c>
      <c r="G107" s="208">
        <v>5</v>
      </c>
      <c r="H107" s="208">
        <v>3</v>
      </c>
      <c r="I107" s="209">
        <v>-8.0399999999999991</v>
      </c>
      <c r="J107" s="209">
        <v>14.58</v>
      </c>
      <c r="K107" s="209">
        <v>-0.27</v>
      </c>
      <c r="L107" s="209">
        <v>512.35000000000014</v>
      </c>
      <c r="M107" s="203">
        <v>0.36583148909263347</v>
      </c>
      <c r="N107" s="209">
        <v>6.2700000000000387</v>
      </c>
      <c r="O107" s="275"/>
    </row>
    <row r="108" spans="1:15" ht="11.4" customHeight="1" x14ac:dyDescent="0.2">
      <c r="A108" s="206">
        <v>1034</v>
      </c>
      <c r="B108" s="207">
        <v>44202</v>
      </c>
      <c r="C108" s="199" t="s">
        <v>329</v>
      </c>
      <c r="D108" s="199" t="s">
        <v>343</v>
      </c>
      <c r="E108" s="201">
        <v>13</v>
      </c>
      <c r="F108" s="201">
        <v>13</v>
      </c>
      <c r="G108" s="208">
        <v>1</v>
      </c>
      <c r="H108" s="208">
        <v>0</v>
      </c>
      <c r="I108" s="209"/>
      <c r="J108" s="209">
        <v>10.5</v>
      </c>
      <c r="K108" s="209">
        <v>-0.42</v>
      </c>
      <c r="L108" s="209">
        <v>522.43000000000006</v>
      </c>
      <c r="M108" s="203">
        <v>2.5373279984385669E-2</v>
      </c>
      <c r="N108" s="209">
        <v>10.079999999999927</v>
      </c>
      <c r="O108" s="275"/>
    </row>
    <row r="109" spans="1:15" ht="11.4" customHeight="1" x14ac:dyDescent="0.2">
      <c r="A109" s="206">
        <v>1036</v>
      </c>
      <c r="B109" s="207">
        <v>44202</v>
      </c>
      <c r="C109" s="199" t="s">
        <v>330</v>
      </c>
      <c r="D109" s="199" t="s">
        <v>344</v>
      </c>
      <c r="E109" s="201">
        <v>100.9</v>
      </c>
      <c r="F109" s="201">
        <v>53.56</v>
      </c>
      <c r="G109" s="208">
        <v>1</v>
      </c>
      <c r="H109" s="208">
        <v>1</v>
      </c>
      <c r="I109" s="209">
        <v>-3.56</v>
      </c>
      <c r="J109" s="209">
        <v>5.5</v>
      </c>
      <c r="K109" s="209">
        <v>-0.08</v>
      </c>
      <c r="L109" s="209">
        <v>524.29000000000008</v>
      </c>
      <c r="M109" s="203">
        <v>0.10252091189250234</v>
      </c>
      <c r="N109" s="209">
        <v>1.8600000000000136</v>
      </c>
      <c r="O109" s="275"/>
    </row>
    <row r="110" spans="1:15" ht="11.4" customHeight="1" x14ac:dyDescent="0.2">
      <c r="A110" s="206">
        <v>1039</v>
      </c>
      <c r="B110" s="207">
        <v>44202</v>
      </c>
      <c r="C110" s="199" t="s">
        <v>283</v>
      </c>
      <c r="D110" s="199" t="s">
        <v>345</v>
      </c>
      <c r="E110" s="201">
        <v>37</v>
      </c>
      <c r="F110" s="201">
        <v>37</v>
      </c>
      <c r="G110" s="208">
        <v>2</v>
      </c>
      <c r="H110" s="208">
        <v>1</v>
      </c>
      <c r="I110" s="209">
        <v>-20</v>
      </c>
      <c r="J110" s="209">
        <v>35</v>
      </c>
      <c r="K110" s="209">
        <v>-1.4</v>
      </c>
      <c r="L110" s="209">
        <v>537.8900000000001</v>
      </c>
      <c r="M110" s="203">
        <v>7.0571630204657718E-2</v>
      </c>
      <c r="N110" s="209">
        <v>13.600000000000023</v>
      </c>
      <c r="O110" s="275"/>
    </row>
    <row r="111" spans="1:15" ht="11.4" customHeight="1" x14ac:dyDescent="0.2">
      <c r="A111" s="206">
        <v>1049</v>
      </c>
      <c r="B111" s="207">
        <v>44202</v>
      </c>
      <c r="C111" s="199" t="s">
        <v>328</v>
      </c>
      <c r="D111" s="199" t="s">
        <v>346</v>
      </c>
      <c r="E111" s="201">
        <v>564.04999999999995</v>
      </c>
      <c r="F111" s="201">
        <v>291.37</v>
      </c>
      <c r="G111" s="208">
        <v>5</v>
      </c>
      <c r="H111" s="208">
        <v>5</v>
      </c>
      <c r="I111" s="209">
        <v>-14.37</v>
      </c>
      <c r="J111" s="209">
        <v>26.88</v>
      </c>
      <c r="K111" s="209">
        <v>-0.5</v>
      </c>
      <c r="L111" s="209">
        <v>549.90000000000009</v>
      </c>
      <c r="M111" s="203">
        <v>0.54169068025060874</v>
      </c>
      <c r="N111" s="209">
        <v>12.009999999999991</v>
      </c>
      <c r="O111" s="275"/>
    </row>
    <row r="112" spans="1:15" ht="11.4" customHeight="1" thickBot="1" x14ac:dyDescent="0.25">
      <c r="A112" s="206">
        <v>1066</v>
      </c>
      <c r="B112" s="207">
        <v>44202</v>
      </c>
      <c r="C112" s="199" t="s">
        <v>330</v>
      </c>
      <c r="D112" s="199" t="s">
        <v>260</v>
      </c>
      <c r="E112" s="201">
        <v>488.6</v>
      </c>
      <c r="F112" s="201">
        <v>330.12</v>
      </c>
      <c r="G112" s="208">
        <v>6</v>
      </c>
      <c r="H112" s="208">
        <v>11</v>
      </c>
      <c r="I112" s="209">
        <v>-238.64</v>
      </c>
      <c r="J112" s="209">
        <v>92.86</v>
      </c>
      <c r="K112" s="209">
        <v>-0.01</v>
      </c>
      <c r="L112" s="209">
        <v>404.11000000000013</v>
      </c>
      <c r="M112" s="203">
        <v>0.60032733224222579</v>
      </c>
      <c r="N112" s="209">
        <v>-145.78999999999996</v>
      </c>
      <c r="O112" s="276"/>
    </row>
    <row r="113" spans="1:15" ht="11.4" x14ac:dyDescent="0.2">
      <c r="A113" s="206">
        <v>1071</v>
      </c>
      <c r="B113" s="207">
        <v>44203</v>
      </c>
      <c r="C113" s="199" t="s">
        <v>354</v>
      </c>
      <c r="D113" s="199" t="s">
        <v>355</v>
      </c>
      <c r="E113" s="201">
        <v>169.83</v>
      </c>
      <c r="F113" s="201">
        <v>97.82</v>
      </c>
      <c r="G113" s="208">
        <v>3</v>
      </c>
      <c r="H113" s="208">
        <v>2</v>
      </c>
      <c r="I113" s="209">
        <v>-13.49</v>
      </c>
      <c r="J113" s="209">
        <v>16.2</v>
      </c>
      <c r="K113" s="209">
        <v>-0.1</v>
      </c>
      <c r="L113" s="209">
        <v>406.72000000000008</v>
      </c>
      <c r="M113" s="203">
        <v>0.24206280468189345</v>
      </c>
      <c r="N113" s="209">
        <v>2.6099999999999568</v>
      </c>
      <c r="O113" s="295" t="s">
        <v>389</v>
      </c>
    </row>
    <row r="114" spans="1:15" ht="11.4" x14ac:dyDescent="0.2">
      <c r="A114" s="206">
        <v>1081</v>
      </c>
      <c r="B114" s="207">
        <v>44203</v>
      </c>
      <c r="C114" s="199" t="s">
        <v>354</v>
      </c>
      <c r="D114" s="199" t="s">
        <v>356</v>
      </c>
      <c r="E114" s="201">
        <v>283.3</v>
      </c>
      <c r="F114" s="201">
        <v>187.16</v>
      </c>
      <c r="G114" s="208">
        <v>6</v>
      </c>
      <c r="H114" s="208">
        <v>4</v>
      </c>
      <c r="I114" s="209">
        <v>-47.16</v>
      </c>
      <c r="J114" s="209">
        <v>51</v>
      </c>
      <c r="K114" s="209">
        <v>-0.15</v>
      </c>
      <c r="L114" s="209">
        <v>410.41000000000008</v>
      </c>
      <c r="M114" s="203">
        <v>0.46016915814319426</v>
      </c>
      <c r="N114" s="209">
        <v>3.6899999999999977</v>
      </c>
      <c r="O114" s="296"/>
    </row>
    <row r="115" spans="1:15" ht="11.4" x14ac:dyDescent="0.2">
      <c r="A115" s="206">
        <v>1088</v>
      </c>
      <c r="B115" s="207">
        <v>44203</v>
      </c>
      <c r="C115" s="199" t="s">
        <v>354</v>
      </c>
      <c r="D115" s="199" t="s">
        <v>357</v>
      </c>
      <c r="E115" s="201">
        <v>95.78</v>
      </c>
      <c r="F115" s="201">
        <v>67.78</v>
      </c>
      <c r="G115" s="208">
        <v>4</v>
      </c>
      <c r="H115" s="208">
        <v>3</v>
      </c>
      <c r="I115" s="209">
        <v>-5.42</v>
      </c>
      <c r="J115" s="209">
        <v>9.4600000000000009</v>
      </c>
      <c r="K115" s="209">
        <v>-0.16</v>
      </c>
      <c r="L115" s="209">
        <v>414.29</v>
      </c>
      <c r="M115" s="203">
        <v>0.16515192124948219</v>
      </c>
      <c r="N115" s="209">
        <v>3.8799999999999386</v>
      </c>
      <c r="O115" s="296"/>
    </row>
    <row r="116" spans="1:15" ht="11.4" x14ac:dyDescent="0.2">
      <c r="A116" s="206">
        <v>1092</v>
      </c>
      <c r="B116" s="207">
        <v>44203</v>
      </c>
      <c r="C116" s="199" t="s">
        <v>157</v>
      </c>
      <c r="D116" s="199" t="s">
        <v>358</v>
      </c>
      <c r="E116" s="201">
        <v>58.51</v>
      </c>
      <c r="F116" s="201">
        <v>33.020000000000003</v>
      </c>
      <c r="G116" s="208">
        <v>2</v>
      </c>
      <c r="H116" s="208">
        <v>2</v>
      </c>
      <c r="I116" s="209">
        <v>-20.14</v>
      </c>
      <c r="J116" s="209">
        <v>24.79</v>
      </c>
      <c r="K116" s="209">
        <v>-0.19</v>
      </c>
      <c r="L116" s="209">
        <v>418.75000000000006</v>
      </c>
      <c r="M116" s="203">
        <v>7.9702623765961045E-2</v>
      </c>
      <c r="N116" s="209">
        <v>4.4600000000000364</v>
      </c>
      <c r="O116" s="296"/>
    </row>
    <row r="117" spans="1:15" ht="11.4" x14ac:dyDescent="0.2">
      <c r="A117" s="206">
        <v>1100</v>
      </c>
      <c r="B117" s="207">
        <v>44203</v>
      </c>
      <c r="C117" s="199" t="s">
        <v>181</v>
      </c>
      <c r="D117" s="199" t="s">
        <v>359</v>
      </c>
      <c r="E117" s="201">
        <v>221.58</v>
      </c>
      <c r="F117" s="201">
        <v>123.74</v>
      </c>
      <c r="G117" s="208">
        <v>5</v>
      </c>
      <c r="H117" s="208">
        <v>3</v>
      </c>
      <c r="I117" s="209">
        <v>-14.16</v>
      </c>
      <c r="J117" s="209">
        <v>18.739999999999998</v>
      </c>
      <c r="K117" s="209">
        <v>-0.18</v>
      </c>
      <c r="L117" s="209">
        <v>423.15000000000003</v>
      </c>
      <c r="M117" s="203">
        <v>0.29549850746268652</v>
      </c>
      <c r="N117" s="209">
        <v>4.3999999999999773</v>
      </c>
      <c r="O117" s="296"/>
    </row>
    <row r="118" spans="1:15" ht="11.4" x14ac:dyDescent="0.2">
      <c r="A118" s="206">
        <v>1108</v>
      </c>
      <c r="B118" s="207">
        <v>44203</v>
      </c>
      <c r="C118" s="199" t="s">
        <v>154</v>
      </c>
      <c r="D118" s="199" t="s">
        <v>360</v>
      </c>
      <c r="E118" s="201">
        <v>145.6</v>
      </c>
      <c r="F118" s="201">
        <v>85.41</v>
      </c>
      <c r="G118" s="208">
        <v>5</v>
      </c>
      <c r="H118" s="208">
        <v>3</v>
      </c>
      <c r="I118" s="209">
        <v>-9.41</v>
      </c>
      <c r="J118" s="209">
        <v>65.63</v>
      </c>
      <c r="K118" s="209">
        <v>-2.52</v>
      </c>
      <c r="L118" s="209">
        <v>476.85</v>
      </c>
      <c r="M118" s="203">
        <v>0.20184331797235019</v>
      </c>
      <c r="N118" s="209">
        <v>53.699999999999989</v>
      </c>
      <c r="O118" s="296"/>
    </row>
    <row r="119" spans="1:15" ht="11.4" x14ac:dyDescent="0.2">
      <c r="A119" s="206">
        <v>1114</v>
      </c>
      <c r="B119" s="207">
        <v>44203</v>
      </c>
      <c r="C119" s="199" t="s">
        <v>161</v>
      </c>
      <c r="D119" s="199" t="s">
        <v>361</v>
      </c>
      <c r="E119" s="201">
        <v>331.09</v>
      </c>
      <c r="F119" s="201">
        <v>229.25</v>
      </c>
      <c r="G119" s="208">
        <v>4</v>
      </c>
      <c r="H119" s="208">
        <v>2</v>
      </c>
      <c r="I119" s="209">
        <v>-11.86</v>
      </c>
      <c r="J119" s="209">
        <v>23.48</v>
      </c>
      <c r="K119" s="209">
        <v>-0.47</v>
      </c>
      <c r="L119" s="209">
        <v>488</v>
      </c>
      <c r="M119" s="203">
        <v>0.48075914857921775</v>
      </c>
      <c r="N119" s="209">
        <v>11.149999999999977</v>
      </c>
      <c r="O119" s="296"/>
    </row>
    <row r="120" spans="1:15" ht="11.4" x14ac:dyDescent="0.2">
      <c r="A120" s="206">
        <v>1131</v>
      </c>
      <c r="B120" s="207">
        <v>44203</v>
      </c>
      <c r="C120" s="199" t="s">
        <v>353</v>
      </c>
      <c r="D120" s="199" t="s">
        <v>362</v>
      </c>
      <c r="E120" s="201">
        <v>446.03</v>
      </c>
      <c r="F120" s="201">
        <v>372.62</v>
      </c>
      <c r="G120" s="208">
        <v>9</v>
      </c>
      <c r="H120" s="208">
        <v>8</v>
      </c>
      <c r="I120" s="209">
        <v>-170.37</v>
      </c>
      <c r="J120" s="209">
        <v>245.65</v>
      </c>
      <c r="K120" s="209">
        <v>-3.29</v>
      </c>
      <c r="L120" s="209">
        <v>559.99</v>
      </c>
      <c r="M120" s="203">
        <v>0.76356557377049183</v>
      </c>
      <c r="N120" s="209">
        <v>71.990000000000009</v>
      </c>
      <c r="O120" s="296"/>
    </row>
    <row r="121" spans="1:15" ht="11.4" x14ac:dyDescent="0.2">
      <c r="A121" s="206">
        <v>1132</v>
      </c>
      <c r="B121" s="207">
        <v>44203</v>
      </c>
      <c r="C121" s="199" t="s">
        <v>189</v>
      </c>
      <c r="D121" s="199" t="s">
        <v>363</v>
      </c>
      <c r="E121" s="201">
        <v>20</v>
      </c>
      <c r="F121" s="201">
        <v>20</v>
      </c>
      <c r="G121" s="208">
        <v>1</v>
      </c>
      <c r="H121" s="208">
        <v>0</v>
      </c>
      <c r="I121" s="209"/>
      <c r="J121" s="209">
        <v>2.2000000000000002</v>
      </c>
      <c r="K121" s="209">
        <v>-0.09</v>
      </c>
      <c r="L121" s="209">
        <v>562.09999999999991</v>
      </c>
      <c r="M121" s="203">
        <v>3.5714923480776442E-2</v>
      </c>
      <c r="N121" s="209">
        <v>2.1099999999999</v>
      </c>
      <c r="O121" s="296"/>
    </row>
    <row r="122" spans="1:15" ht="11.4" x14ac:dyDescent="0.2">
      <c r="A122" s="206">
        <v>1140</v>
      </c>
      <c r="B122" s="207">
        <v>44203</v>
      </c>
      <c r="C122" s="199" t="s">
        <v>354</v>
      </c>
      <c r="D122" s="199" t="s">
        <v>364</v>
      </c>
      <c r="E122" s="201">
        <v>108.53</v>
      </c>
      <c r="F122" s="201">
        <v>108.53</v>
      </c>
      <c r="G122" s="208">
        <v>3</v>
      </c>
      <c r="H122" s="208">
        <v>5</v>
      </c>
      <c r="I122" s="209">
        <v>-41.53</v>
      </c>
      <c r="J122" s="209">
        <v>44.06</v>
      </c>
      <c r="K122" s="209">
        <v>-0.5</v>
      </c>
      <c r="L122" s="209">
        <v>564.12999999999988</v>
      </c>
      <c r="M122" s="203">
        <v>0.19307952321650956</v>
      </c>
      <c r="N122" s="209">
        <v>2.0299999999999727</v>
      </c>
      <c r="O122" s="296"/>
    </row>
    <row r="123" spans="1:15" ht="11.4" x14ac:dyDescent="0.2">
      <c r="A123" s="206">
        <v>1144</v>
      </c>
      <c r="B123" s="207">
        <v>44203</v>
      </c>
      <c r="C123" s="199" t="s">
        <v>281</v>
      </c>
      <c r="D123" s="199" t="s">
        <v>365</v>
      </c>
      <c r="E123" s="201">
        <v>240</v>
      </c>
      <c r="F123" s="201">
        <v>127.4</v>
      </c>
      <c r="G123" s="208">
        <v>2</v>
      </c>
      <c r="H123" s="208">
        <v>2</v>
      </c>
      <c r="I123" s="209">
        <v>-7.4</v>
      </c>
      <c r="J123" s="209">
        <v>8.8000000000000007</v>
      </c>
      <c r="K123" s="209">
        <v>-0.06</v>
      </c>
      <c r="L123" s="209">
        <v>565.47</v>
      </c>
      <c r="M123" s="203">
        <v>0.22583447077801222</v>
      </c>
      <c r="N123" s="209">
        <v>1.3400000000001455</v>
      </c>
      <c r="O123" s="296"/>
    </row>
    <row r="124" spans="1:15" ht="11.4" x14ac:dyDescent="0.2">
      <c r="A124" s="206">
        <v>1153</v>
      </c>
      <c r="B124" s="207">
        <v>44203</v>
      </c>
      <c r="C124" s="199" t="s">
        <v>281</v>
      </c>
      <c r="D124" s="199" t="s">
        <v>366</v>
      </c>
      <c r="E124" s="201">
        <v>468</v>
      </c>
      <c r="F124" s="201">
        <v>253.06</v>
      </c>
      <c r="G124" s="208">
        <v>5</v>
      </c>
      <c r="H124" s="208">
        <v>4</v>
      </c>
      <c r="I124" s="209">
        <v>-23.06</v>
      </c>
      <c r="J124" s="209">
        <v>33.299999999999997</v>
      </c>
      <c r="K124" s="209">
        <v>-0.41</v>
      </c>
      <c r="L124" s="209">
        <v>575.29999999999995</v>
      </c>
      <c r="M124" s="203">
        <v>0.44752153076202095</v>
      </c>
      <c r="N124" s="209">
        <v>9.8299999999999272</v>
      </c>
      <c r="O124" s="296"/>
    </row>
    <row r="125" spans="1:15" ht="11.4" x14ac:dyDescent="0.2">
      <c r="A125" s="206">
        <v>1154</v>
      </c>
      <c r="B125" s="207">
        <v>44203</v>
      </c>
      <c r="C125" s="199" t="s">
        <v>170</v>
      </c>
      <c r="D125" s="199" t="s">
        <v>367</v>
      </c>
      <c r="E125" s="201">
        <v>7</v>
      </c>
      <c r="F125" s="201">
        <v>7</v>
      </c>
      <c r="G125" s="208">
        <v>1</v>
      </c>
      <c r="H125" s="208">
        <v>0</v>
      </c>
      <c r="I125" s="209"/>
      <c r="J125" s="209">
        <v>6.58</v>
      </c>
      <c r="K125" s="209">
        <v>-0.26</v>
      </c>
      <c r="L125" s="209">
        <v>581.61999999999989</v>
      </c>
      <c r="M125" s="203">
        <v>1.2167564748826701E-2</v>
      </c>
      <c r="N125" s="209">
        <v>6.3199999999999363</v>
      </c>
      <c r="O125" s="296"/>
    </row>
    <row r="126" spans="1:15" ht="11.4" x14ac:dyDescent="0.2">
      <c r="A126" s="206">
        <v>1157</v>
      </c>
      <c r="B126" s="207">
        <v>44203</v>
      </c>
      <c r="C126" s="199" t="s">
        <v>283</v>
      </c>
      <c r="D126" s="199" t="s">
        <v>368</v>
      </c>
      <c r="E126" s="201">
        <v>243.93</v>
      </c>
      <c r="F126" s="201">
        <v>141.07</v>
      </c>
      <c r="G126" s="208">
        <v>2</v>
      </c>
      <c r="H126" s="208">
        <v>1</v>
      </c>
      <c r="I126" s="209">
        <v>-21.07</v>
      </c>
      <c r="J126" s="209">
        <v>25</v>
      </c>
      <c r="K126" s="209">
        <v>-0.16</v>
      </c>
      <c r="L126" s="209">
        <v>585.38999999999987</v>
      </c>
      <c r="M126" s="203">
        <v>0.24254667996286239</v>
      </c>
      <c r="N126" s="209">
        <v>3.7699999999999818</v>
      </c>
      <c r="O126" s="296"/>
    </row>
    <row r="127" spans="1:15" ht="11.4" x14ac:dyDescent="0.2">
      <c r="A127" s="206">
        <v>1159</v>
      </c>
      <c r="B127" s="207">
        <v>44203</v>
      </c>
      <c r="C127" s="199" t="s">
        <v>181</v>
      </c>
      <c r="D127" s="199" t="s">
        <v>369</v>
      </c>
      <c r="E127" s="201">
        <v>103</v>
      </c>
      <c r="F127" s="201">
        <v>61.13</v>
      </c>
      <c r="G127" s="208">
        <v>1</v>
      </c>
      <c r="H127" s="208">
        <v>1</v>
      </c>
      <c r="I127" s="209">
        <v>-11.13</v>
      </c>
      <c r="J127" s="209">
        <v>14</v>
      </c>
      <c r="K127" s="209">
        <v>-0.11</v>
      </c>
      <c r="L127" s="209">
        <v>588.14999999999986</v>
      </c>
      <c r="M127" s="203">
        <v>0.10442610908966675</v>
      </c>
      <c r="N127" s="209">
        <v>2.7599999999999909</v>
      </c>
      <c r="O127" s="296"/>
    </row>
    <row r="128" spans="1:15" ht="11.4" x14ac:dyDescent="0.2">
      <c r="A128" s="206">
        <v>1170</v>
      </c>
      <c r="B128" s="207">
        <v>44203</v>
      </c>
      <c r="C128" s="199" t="s">
        <v>281</v>
      </c>
      <c r="D128" s="199" t="s">
        <v>370</v>
      </c>
      <c r="E128" s="201">
        <v>146.06</v>
      </c>
      <c r="F128" s="201">
        <v>139.15</v>
      </c>
      <c r="G128" s="208">
        <v>4</v>
      </c>
      <c r="H128" s="208">
        <v>7</v>
      </c>
      <c r="I128" s="209">
        <v>-102.89</v>
      </c>
      <c r="J128" s="209">
        <v>114.28</v>
      </c>
      <c r="K128" s="209">
        <v>-0.54</v>
      </c>
      <c r="L128" s="209">
        <v>599</v>
      </c>
      <c r="M128" s="203">
        <v>0.23658930544929022</v>
      </c>
      <c r="N128" s="209">
        <v>10.850000000000136</v>
      </c>
      <c r="O128" s="296"/>
    </row>
    <row r="129" spans="1:15" ht="11.4" x14ac:dyDescent="0.2">
      <c r="A129" s="206">
        <v>1172</v>
      </c>
      <c r="B129" s="207">
        <v>44203</v>
      </c>
      <c r="C129" s="199" t="s">
        <v>352</v>
      </c>
      <c r="D129" s="199" t="s">
        <v>371</v>
      </c>
      <c r="E129" s="201">
        <v>101</v>
      </c>
      <c r="F129" s="201">
        <v>52.04</v>
      </c>
      <c r="G129" s="208">
        <v>1</v>
      </c>
      <c r="H129" s="208">
        <v>1</v>
      </c>
      <c r="I129" s="209">
        <v>-2.04</v>
      </c>
      <c r="J129" s="209">
        <v>4.5</v>
      </c>
      <c r="K129" s="209">
        <v>-0.1</v>
      </c>
      <c r="L129" s="209">
        <v>601.3599999999999</v>
      </c>
      <c r="M129" s="203">
        <v>8.6878130217028379E-2</v>
      </c>
      <c r="N129" s="209">
        <v>2.3599999999999</v>
      </c>
      <c r="O129" s="296"/>
    </row>
    <row r="130" spans="1:15" ht="11.4" x14ac:dyDescent="0.2">
      <c r="A130" s="206">
        <v>1178</v>
      </c>
      <c r="B130" s="207">
        <v>44203</v>
      </c>
      <c r="C130" s="199" t="s">
        <v>330</v>
      </c>
      <c r="D130" s="199" t="s">
        <v>372</v>
      </c>
      <c r="E130" s="201">
        <v>141</v>
      </c>
      <c r="F130" s="201">
        <v>78.56</v>
      </c>
      <c r="G130" s="208">
        <v>4</v>
      </c>
      <c r="H130" s="208">
        <v>2</v>
      </c>
      <c r="I130" s="209">
        <v>-8.56</v>
      </c>
      <c r="J130" s="209">
        <v>10.48</v>
      </c>
      <c r="K130" s="209">
        <v>-0.08</v>
      </c>
      <c r="L130" s="209">
        <v>603.19999999999993</v>
      </c>
      <c r="M130" s="203">
        <v>0.13063722229612881</v>
      </c>
      <c r="N130" s="209">
        <v>1.8400000000000318</v>
      </c>
      <c r="O130" s="296"/>
    </row>
    <row r="131" spans="1:15" ht="11.4" x14ac:dyDescent="0.2">
      <c r="A131" s="206">
        <v>1180</v>
      </c>
      <c r="B131" s="207">
        <v>44203</v>
      </c>
      <c r="C131" s="199" t="s">
        <v>283</v>
      </c>
      <c r="D131" s="199" t="s">
        <v>373</v>
      </c>
      <c r="E131" s="201">
        <v>201</v>
      </c>
      <c r="F131" s="201">
        <v>105.05</v>
      </c>
      <c r="G131" s="208">
        <v>1</v>
      </c>
      <c r="H131" s="208">
        <v>1</v>
      </c>
      <c r="I131" s="209">
        <v>-5.05</v>
      </c>
      <c r="J131" s="209">
        <v>7.32</v>
      </c>
      <c r="K131" s="209">
        <v>-0.09</v>
      </c>
      <c r="L131" s="209">
        <v>605.37999999999988</v>
      </c>
      <c r="M131" s="203">
        <v>0.17415450928381965</v>
      </c>
      <c r="N131" s="209">
        <v>2.17999999999995</v>
      </c>
      <c r="O131" s="296"/>
    </row>
    <row r="132" spans="1:15" ht="11.4" x14ac:dyDescent="0.2">
      <c r="A132" s="206">
        <v>1183</v>
      </c>
      <c r="B132" s="207">
        <v>44203</v>
      </c>
      <c r="C132" s="199" t="s">
        <v>349</v>
      </c>
      <c r="D132" s="199" t="s">
        <v>374</v>
      </c>
      <c r="E132" s="201">
        <v>60.2</v>
      </c>
      <c r="F132" s="201">
        <v>31.51</v>
      </c>
      <c r="G132" s="208">
        <v>2</v>
      </c>
      <c r="H132" s="208">
        <v>1</v>
      </c>
      <c r="I132" s="209">
        <v>-1.51</v>
      </c>
      <c r="J132" s="209">
        <v>2.4</v>
      </c>
      <c r="K132" s="209">
        <v>-0.04</v>
      </c>
      <c r="L132" s="209">
        <v>606.2299999999999</v>
      </c>
      <c r="M132" s="203">
        <v>5.2049952096204048E-2</v>
      </c>
      <c r="N132" s="209">
        <v>0.85000000000002274</v>
      </c>
      <c r="O132" s="296"/>
    </row>
    <row r="133" spans="1:15" thickBot="1" x14ac:dyDescent="0.25">
      <c r="A133" s="206">
        <v>1188</v>
      </c>
      <c r="B133" s="207">
        <v>44203</v>
      </c>
      <c r="C133" s="199" t="s">
        <v>167</v>
      </c>
      <c r="D133" s="199" t="s">
        <v>375</v>
      </c>
      <c r="E133" s="201">
        <v>202.64</v>
      </c>
      <c r="F133" s="201">
        <v>116.29</v>
      </c>
      <c r="G133" s="208">
        <v>3</v>
      </c>
      <c r="H133" s="208">
        <v>2</v>
      </c>
      <c r="I133" s="209">
        <v>-10.65</v>
      </c>
      <c r="J133" s="209">
        <v>17.61</v>
      </c>
      <c r="K133" s="209">
        <v>-0.28000000000000003</v>
      </c>
      <c r="L133" s="209">
        <v>612.91</v>
      </c>
      <c r="M133" s="203">
        <v>0.19182488494465802</v>
      </c>
      <c r="N133" s="209">
        <v>6.6800000000000637</v>
      </c>
      <c r="O133" s="297"/>
    </row>
    <row r="134" spans="1:15" ht="11.4" x14ac:dyDescent="0.2">
      <c r="A134" s="206">
        <v>1199</v>
      </c>
      <c r="B134" s="207">
        <v>44204</v>
      </c>
      <c r="C134" s="199" t="s">
        <v>160</v>
      </c>
      <c r="D134" s="199" t="s">
        <v>396</v>
      </c>
      <c r="E134" s="201">
        <v>473.37</v>
      </c>
      <c r="F134" s="201">
        <v>253.21</v>
      </c>
      <c r="G134" s="208">
        <v>6</v>
      </c>
      <c r="H134" s="208">
        <v>5</v>
      </c>
      <c r="I134" s="209">
        <v>-22.66</v>
      </c>
      <c r="J134" s="209">
        <v>36.86</v>
      </c>
      <c r="K134" s="209">
        <v>-0.56999999999999995</v>
      </c>
      <c r="L134" s="209">
        <v>626.53999999999985</v>
      </c>
      <c r="M134" s="203">
        <v>0.41312753911667294</v>
      </c>
      <c r="N134" s="209">
        <v>13.629999999999882</v>
      </c>
      <c r="O134" s="298" t="s">
        <v>411</v>
      </c>
    </row>
    <row r="135" spans="1:15" ht="11.4" x14ac:dyDescent="0.2">
      <c r="A135" s="206">
        <v>1206</v>
      </c>
      <c r="B135" s="207">
        <v>44204</v>
      </c>
      <c r="C135" s="199" t="s">
        <v>160</v>
      </c>
      <c r="D135" s="199" t="s">
        <v>397</v>
      </c>
      <c r="E135" s="201">
        <v>257.69</v>
      </c>
      <c r="F135" s="201">
        <v>136.43</v>
      </c>
      <c r="G135" s="208">
        <v>4</v>
      </c>
      <c r="H135" s="208">
        <v>3</v>
      </c>
      <c r="I135" s="209">
        <v>-9.43</v>
      </c>
      <c r="J135" s="209">
        <v>16.34</v>
      </c>
      <c r="K135" s="209">
        <v>-0.28000000000000003</v>
      </c>
      <c r="L135" s="209">
        <v>633.16999999999996</v>
      </c>
      <c r="M135" s="203">
        <v>0.21775146040157059</v>
      </c>
      <c r="N135" s="209">
        <v>6.6300000000001091</v>
      </c>
      <c r="O135" s="299"/>
    </row>
    <row r="136" spans="1:15" ht="11.4" x14ac:dyDescent="0.2">
      <c r="A136" s="206">
        <v>1210</v>
      </c>
      <c r="B136" s="207">
        <v>44204</v>
      </c>
      <c r="C136" s="199" t="s">
        <v>394</v>
      </c>
      <c r="D136" s="199" t="s">
        <v>398</v>
      </c>
      <c r="E136" s="201">
        <v>83</v>
      </c>
      <c r="F136" s="201">
        <v>43.39</v>
      </c>
      <c r="G136" s="208">
        <v>2</v>
      </c>
      <c r="H136" s="208">
        <v>2</v>
      </c>
      <c r="I136" s="209">
        <v>-3.39</v>
      </c>
      <c r="J136" s="209">
        <v>7.6</v>
      </c>
      <c r="K136" s="209">
        <v>-0.17</v>
      </c>
      <c r="L136" s="209">
        <v>637.21</v>
      </c>
      <c r="M136" s="203">
        <v>6.8528199377734259E-2</v>
      </c>
      <c r="N136" s="209">
        <v>4.0400000000000773</v>
      </c>
      <c r="O136" s="299"/>
    </row>
    <row r="137" spans="1:15" ht="11.4" x14ac:dyDescent="0.2">
      <c r="A137" s="206">
        <v>1217</v>
      </c>
      <c r="B137" s="207">
        <v>44204</v>
      </c>
      <c r="C137" s="199" t="s">
        <v>395</v>
      </c>
      <c r="D137" s="199" t="s">
        <v>399</v>
      </c>
      <c r="E137" s="201">
        <v>95.75</v>
      </c>
      <c r="F137" s="201">
        <v>60.9</v>
      </c>
      <c r="G137" s="208">
        <v>4</v>
      </c>
      <c r="H137" s="208">
        <v>3</v>
      </c>
      <c r="I137" s="209">
        <v>-3.9</v>
      </c>
      <c r="J137" s="209">
        <v>7.26</v>
      </c>
      <c r="K137" s="209">
        <v>-0.13</v>
      </c>
      <c r="L137" s="209">
        <v>640.44000000000005</v>
      </c>
      <c r="M137" s="203">
        <v>9.5572888058881686E-2</v>
      </c>
      <c r="N137" s="209">
        <v>3.2300000000000182</v>
      </c>
      <c r="O137" s="299"/>
    </row>
    <row r="138" spans="1:15" ht="11.4" x14ac:dyDescent="0.2">
      <c r="A138" s="206">
        <v>1232</v>
      </c>
      <c r="B138" s="207">
        <v>44204</v>
      </c>
      <c r="C138" s="199" t="s">
        <v>395</v>
      </c>
      <c r="D138" s="199" t="s">
        <v>400</v>
      </c>
      <c r="E138" s="201">
        <v>372.1</v>
      </c>
      <c r="F138" s="201">
        <v>244.7</v>
      </c>
      <c r="G138" s="208">
        <v>6</v>
      </c>
      <c r="H138" s="208">
        <v>9</v>
      </c>
      <c r="I138" s="209">
        <v>-54.7</v>
      </c>
      <c r="J138" s="209">
        <v>50.2</v>
      </c>
      <c r="K138" s="209">
        <v>-0.7</v>
      </c>
      <c r="L138" s="209">
        <v>635.24</v>
      </c>
      <c r="M138" s="203">
        <v>0.38208106926488034</v>
      </c>
      <c r="N138" s="209">
        <v>-5.2000000000000455</v>
      </c>
      <c r="O138" s="299"/>
    </row>
    <row r="139" spans="1:15" ht="11.4" x14ac:dyDescent="0.2">
      <c r="A139" s="206">
        <v>1234</v>
      </c>
      <c r="B139" s="207">
        <v>44204</v>
      </c>
      <c r="C139" s="199" t="s">
        <v>394</v>
      </c>
      <c r="D139" s="199" t="s">
        <v>401</v>
      </c>
      <c r="E139" s="201">
        <v>40</v>
      </c>
      <c r="F139" s="201">
        <v>20.399999999999999</v>
      </c>
      <c r="G139" s="208">
        <v>1</v>
      </c>
      <c r="H139" s="208">
        <v>1</v>
      </c>
      <c r="I139" s="209">
        <v>-0.4</v>
      </c>
      <c r="J139" s="209">
        <v>1</v>
      </c>
      <c r="K139" s="209">
        <v>-0.02</v>
      </c>
      <c r="L139" s="209">
        <v>635.82000000000005</v>
      </c>
      <c r="M139" s="203">
        <v>3.2113846735092245E-2</v>
      </c>
      <c r="N139" s="209">
        <v>0.58000000000004093</v>
      </c>
      <c r="O139" s="299"/>
    </row>
    <row r="140" spans="1:15" ht="11.4" x14ac:dyDescent="0.2">
      <c r="A140" s="206">
        <v>1236</v>
      </c>
      <c r="B140" s="207">
        <v>44204</v>
      </c>
      <c r="C140" s="199" t="s">
        <v>391</v>
      </c>
      <c r="D140" s="199" t="s">
        <v>402</v>
      </c>
      <c r="E140" s="201">
        <v>203</v>
      </c>
      <c r="F140" s="201">
        <v>107.21</v>
      </c>
      <c r="G140" s="208">
        <v>1</v>
      </c>
      <c r="H140" s="208">
        <v>1</v>
      </c>
      <c r="I140" s="209">
        <v>-7.21</v>
      </c>
      <c r="J140" s="209">
        <v>10</v>
      </c>
      <c r="K140" s="209">
        <v>-0.11</v>
      </c>
      <c r="L140" s="209">
        <v>638.5</v>
      </c>
      <c r="M140" s="203">
        <v>0.16861690415526404</v>
      </c>
      <c r="N140" s="209">
        <v>2.67999999999995</v>
      </c>
      <c r="O140" s="299"/>
    </row>
    <row r="141" spans="1:15" ht="11.4" x14ac:dyDescent="0.2">
      <c r="A141" s="206">
        <v>1244</v>
      </c>
      <c r="B141" s="207">
        <v>44204</v>
      </c>
      <c r="C141" s="199" t="s">
        <v>180</v>
      </c>
      <c r="D141" s="199" t="s">
        <v>403</v>
      </c>
      <c r="E141" s="201">
        <v>259.41000000000003</v>
      </c>
      <c r="F141" s="201">
        <v>133.62</v>
      </c>
      <c r="G141" s="208">
        <v>5</v>
      </c>
      <c r="H141" s="208">
        <v>3</v>
      </c>
      <c r="I141" s="209">
        <v>-4.3</v>
      </c>
      <c r="J141" s="209">
        <v>7.54</v>
      </c>
      <c r="K141" s="209">
        <v>-0.13</v>
      </c>
      <c r="L141" s="209">
        <v>641.61</v>
      </c>
      <c r="M141" s="203">
        <v>0.20927173061863744</v>
      </c>
      <c r="N141" s="209">
        <v>3.1100000000000136</v>
      </c>
      <c r="O141" s="299"/>
    </row>
    <row r="142" spans="1:15" ht="11.4" x14ac:dyDescent="0.2">
      <c r="A142" s="206">
        <v>1251</v>
      </c>
      <c r="B142" s="207">
        <v>44204</v>
      </c>
      <c r="C142" s="199" t="s">
        <v>353</v>
      </c>
      <c r="D142" s="199" t="s">
        <v>404</v>
      </c>
      <c r="E142" s="201">
        <v>250.27</v>
      </c>
      <c r="F142" s="201">
        <v>132.63999999999999</v>
      </c>
      <c r="G142" s="208">
        <v>3</v>
      </c>
      <c r="H142" s="208">
        <v>4</v>
      </c>
      <c r="I142" s="209">
        <v>-124</v>
      </c>
      <c r="J142" s="209">
        <v>126.27</v>
      </c>
      <c r="K142" s="209">
        <v>-0.09</v>
      </c>
      <c r="L142" s="209">
        <v>643.79</v>
      </c>
      <c r="M142" s="203">
        <v>0.20672994498215425</v>
      </c>
      <c r="N142" s="209">
        <v>2.17999999999995</v>
      </c>
      <c r="O142" s="299"/>
    </row>
    <row r="143" spans="1:15" ht="11.4" x14ac:dyDescent="0.2">
      <c r="A143" s="206">
        <v>1253</v>
      </c>
      <c r="B143" s="207">
        <v>44204</v>
      </c>
      <c r="C143" s="199" t="s">
        <v>190</v>
      </c>
      <c r="D143" s="199" t="s">
        <v>405</v>
      </c>
      <c r="E143" s="201">
        <v>101</v>
      </c>
      <c r="F143" s="201">
        <v>57.65</v>
      </c>
      <c r="G143" s="208">
        <v>1</v>
      </c>
      <c r="H143" s="208">
        <v>1</v>
      </c>
      <c r="I143" s="209">
        <v>-7.65</v>
      </c>
      <c r="J143" s="209">
        <v>9.5</v>
      </c>
      <c r="K143" s="209">
        <v>-7.0000000000000007E-2</v>
      </c>
      <c r="L143" s="209">
        <v>645.56999999999994</v>
      </c>
      <c r="M143" s="203">
        <v>8.954783392099909E-2</v>
      </c>
      <c r="N143" s="209">
        <v>1.7799999999999727</v>
      </c>
      <c r="O143" s="299"/>
    </row>
    <row r="144" spans="1:15" ht="11.4" x14ac:dyDescent="0.2">
      <c r="A144" s="206">
        <v>1265</v>
      </c>
      <c r="B144" s="207">
        <v>44204</v>
      </c>
      <c r="C144" s="199" t="s">
        <v>190</v>
      </c>
      <c r="D144" s="199" t="s">
        <v>406</v>
      </c>
      <c r="E144" s="201">
        <v>392</v>
      </c>
      <c r="F144" s="201">
        <v>205.22</v>
      </c>
      <c r="G144" s="208">
        <v>6</v>
      </c>
      <c r="H144" s="208">
        <v>6</v>
      </c>
      <c r="I144" s="209">
        <v>-11.22</v>
      </c>
      <c r="J144" s="209">
        <v>17.41</v>
      </c>
      <c r="K144" s="209">
        <v>-0.25</v>
      </c>
      <c r="L144" s="209">
        <v>651.50999999999988</v>
      </c>
      <c r="M144" s="203">
        <v>0.31788961692767637</v>
      </c>
      <c r="N144" s="209">
        <v>5.9399999999999409</v>
      </c>
      <c r="O144" s="299"/>
    </row>
    <row r="145" spans="1:15" ht="11.4" x14ac:dyDescent="0.2">
      <c r="A145" s="206">
        <v>1282</v>
      </c>
      <c r="B145" s="207">
        <v>44204</v>
      </c>
      <c r="C145" s="199" t="s">
        <v>393</v>
      </c>
      <c r="D145" s="199" t="s">
        <v>407</v>
      </c>
      <c r="E145" s="201">
        <v>417</v>
      </c>
      <c r="F145" s="201">
        <v>256.88</v>
      </c>
      <c r="G145" s="208">
        <v>10</v>
      </c>
      <c r="H145" s="208">
        <v>7</v>
      </c>
      <c r="I145" s="209">
        <v>-41.88</v>
      </c>
      <c r="J145" s="209">
        <v>36.21</v>
      </c>
      <c r="K145" s="209">
        <v>-0.27</v>
      </c>
      <c r="L145" s="209">
        <v>645.56999999999994</v>
      </c>
      <c r="M145" s="203">
        <v>0.39428404782735499</v>
      </c>
      <c r="N145" s="209">
        <v>-5.9399999999999409</v>
      </c>
      <c r="O145" s="299"/>
    </row>
    <row r="146" spans="1:15" ht="11.4" x14ac:dyDescent="0.2">
      <c r="A146" s="206">
        <v>1294</v>
      </c>
      <c r="B146" s="207">
        <v>44204</v>
      </c>
      <c r="C146" s="199" t="s">
        <v>392</v>
      </c>
      <c r="D146" s="199" t="s">
        <v>408</v>
      </c>
      <c r="E146" s="201">
        <v>246.47</v>
      </c>
      <c r="F146" s="201">
        <v>145.9</v>
      </c>
      <c r="G146" s="208">
        <v>6</v>
      </c>
      <c r="H146" s="208">
        <v>6</v>
      </c>
      <c r="I146" s="209">
        <v>-22.71</v>
      </c>
      <c r="J146" s="209">
        <v>28.91</v>
      </c>
      <c r="K146" s="209">
        <v>-0.24</v>
      </c>
      <c r="L146" s="209">
        <v>651.52999999999986</v>
      </c>
      <c r="M146" s="203">
        <v>0.22600182784206208</v>
      </c>
      <c r="N146" s="209">
        <v>5.9599999999999227</v>
      </c>
      <c r="O146" s="299"/>
    </row>
    <row r="147" spans="1:15" thickBot="1" x14ac:dyDescent="0.25">
      <c r="A147" s="206">
        <v>1301</v>
      </c>
      <c r="B147" s="207">
        <v>44204</v>
      </c>
      <c r="C147" s="199" t="s">
        <v>167</v>
      </c>
      <c r="D147" s="199" t="s">
        <v>409</v>
      </c>
      <c r="E147" s="201">
        <v>207.1</v>
      </c>
      <c r="F147" s="201">
        <v>123.01</v>
      </c>
      <c r="G147" s="208">
        <v>5</v>
      </c>
      <c r="H147" s="208">
        <v>2</v>
      </c>
      <c r="I147" s="209">
        <v>-6.01</v>
      </c>
      <c r="J147" s="209">
        <v>13.44</v>
      </c>
      <c r="K147" s="209">
        <v>-0.26</v>
      </c>
      <c r="L147" s="209">
        <v>658.69999999999993</v>
      </c>
      <c r="M147" s="203">
        <v>0.18880174358816942</v>
      </c>
      <c r="N147" s="209">
        <v>7.1700000000000728</v>
      </c>
      <c r="O147" s="300"/>
    </row>
    <row r="148" spans="1:15" ht="12" customHeight="1" x14ac:dyDescent="0.2">
      <c r="A148" s="206">
        <v>1303</v>
      </c>
      <c r="B148" s="207">
        <v>44205</v>
      </c>
      <c r="C148" s="199" t="s">
        <v>416</v>
      </c>
      <c r="D148" s="199" t="s">
        <v>418</v>
      </c>
      <c r="E148" s="201">
        <v>200</v>
      </c>
      <c r="F148" s="201">
        <v>106</v>
      </c>
      <c r="G148" s="208">
        <v>1</v>
      </c>
      <c r="H148" s="208">
        <v>1</v>
      </c>
      <c r="I148" s="209">
        <v>-6</v>
      </c>
      <c r="J148" s="209">
        <v>12</v>
      </c>
      <c r="K148" s="209">
        <v>-0.24</v>
      </c>
      <c r="L148" s="209">
        <v>664.45999999999992</v>
      </c>
      <c r="M148" s="203">
        <v>0.16092303021102172</v>
      </c>
      <c r="N148" s="209">
        <v>5.7599999999999909</v>
      </c>
      <c r="O148" s="292" t="s">
        <v>444</v>
      </c>
    </row>
    <row r="149" spans="1:15" ht="12" customHeight="1" x14ac:dyDescent="0.2">
      <c r="A149" s="206">
        <v>1308</v>
      </c>
      <c r="B149" s="207">
        <v>44205</v>
      </c>
      <c r="C149" s="199" t="s">
        <v>188</v>
      </c>
      <c r="D149" s="199" t="s">
        <v>419</v>
      </c>
      <c r="E149" s="201">
        <v>323</v>
      </c>
      <c r="F149" s="201">
        <v>166.93</v>
      </c>
      <c r="G149" s="208">
        <v>3</v>
      </c>
      <c r="H149" s="208">
        <v>2</v>
      </c>
      <c r="I149" s="209">
        <v>-6.93</v>
      </c>
      <c r="J149" s="209">
        <v>13</v>
      </c>
      <c r="K149" s="209">
        <v>-0.25</v>
      </c>
      <c r="L149" s="209">
        <v>670.28</v>
      </c>
      <c r="M149" s="203">
        <v>0.25122655991331311</v>
      </c>
      <c r="N149" s="209">
        <v>5.82000000000005</v>
      </c>
      <c r="O149" s="293"/>
    </row>
    <row r="150" spans="1:15" ht="12" customHeight="1" x14ac:dyDescent="0.2">
      <c r="A150" s="206">
        <v>1310</v>
      </c>
      <c r="B150" s="207">
        <v>44205</v>
      </c>
      <c r="C150" s="199" t="s">
        <v>160</v>
      </c>
      <c r="D150" s="199" t="s">
        <v>420</v>
      </c>
      <c r="E150" s="201">
        <v>41.51</v>
      </c>
      <c r="F150" s="201">
        <v>26.88</v>
      </c>
      <c r="G150" s="208">
        <v>1</v>
      </c>
      <c r="H150" s="208">
        <v>1</v>
      </c>
      <c r="I150" s="209">
        <v>-6.88</v>
      </c>
      <c r="J150" s="209">
        <v>8.4</v>
      </c>
      <c r="K150" s="209">
        <v>-0.06</v>
      </c>
      <c r="L150" s="209">
        <v>671.74</v>
      </c>
      <c r="M150" s="203">
        <v>4.0102643671301542E-2</v>
      </c>
      <c r="N150" s="209">
        <v>1.4600000000000364</v>
      </c>
      <c r="O150" s="293"/>
    </row>
    <row r="151" spans="1:15" ht="12" customHeight="1" x14ac:dyDescent="0.2">
      <c r="A151" s="206">
        <v>1312</v>
      </c>
      <c r="B151" s="207">
        <v>44205</v>
      </c>
      <c r="C151" s="199" t="s">
        <v>413</v>
      </c>
      <c r="D151" s="199" t="s">
        <v>421</v>
      </c>
      <c r="E151" s="201">
        <v>73.260000000000005</v>
      </c>
      <c r="F151" s="201">
        <v>37.74</v>
      </c>
      <c r="G151" s="208">
        <v>1</v>
      </c>
      <c r="H151" s="208">
        <v>1</v>
      </c>
      <c r="I151" s="209">
        <v>-1.48</v>
      </c>
      <c r="J151" s="209">
        <v>2.9</v>
      </c>
      <c r="K151" s="209">
        <v>-0.06</v>
      </c>
      <c r="L151" s="209">
        <v>673.1</v>
      </c>
      <c r="M151" s="203">
        <v>5.6182451543752052E-2</v>
      </c>
      <c r="N151" s="209">
        <v>1.3600000000000136</v>
      </c>
      <c r="O151" s="293"/>
    </row>
    <row r="152" spans="1:15" ht="12" customHeight="1" x14ac:dyDescent="0.2">
      <c r="A152" s="206">
        <v>1316</v>
      </c>
      <c r="B152" s="207">
        <v>44205</v>
      </c>
      <c r="C152" s="199" t="s">
        <v>314</v>
      </c>
      <c r="D152" s="199" t="s">
        <v>422</v>
      </c>
      <c r="E152" s="201">
        <v>242.35</v>
      </c>
      <c r="F152" s="201">
        <v>134.55000000000001</v>
      </c>
      <c r="G152" s="208">
        <v>2</v>
      </c>
      <c r="H152" s="208">
        <v>2</v>
      </c>
      <c r="I152" s="209">
        <v>-24.55</v>
      </c>
      <c r="J152" s="209">
        <v>32.9</v>
      </c>
      <c r="K152" s="209">
        <v>-0.61</v>
      </c>
      <c r="L152" s="209">
        <v>680.84</v>
      </c>
      <c r="M152" s="203">
        <v>0.19989600356559203</v>
      </c>
      <c r="N152" s="209">
        <v>7.7400000000000091</v>
      </c>
      <c r="O152" s="293"/>
    </row>
    <row r="153" spans="1:15" ht="12" customHeight="1" x14ac:dyDescent="0.2">
      <c r="A153" s="206">
        <v>1320</v>
      </c>
      <c r="B153" s="207">
        <v>44205</v>
      </c>
      <c r="C153" s="199" t="s">
        <v>195</v>
      </c>
      <c r="D153" s="199" t="s">
        <v>423</v>
      </c>
      <c r="E153" s="201">
        <v>60.84</v>
      </c>
      <c r="F153" s="201">
        <v>39.14</v>
      </c>
      <c r="G153" s="208">
        <v>3</v>
      </c>
      <c r="H153" s="208">
        <v>1</v>
      </c>
      <c r="I153" s="209">
        <v>-9.3000000000000007</v>
      </c>
      <c r="J153" s="209">
        <v>12.72</v>
      </c>
      <c r="K153" s="209">
        <v>-0.14000000000000001</v>
      </c>
      <c r="L153" s="209">
        <v>684.12000000000012</v>
      </c>
      <c r="M153" s="203">
        <v>5.7487809176899121E-2</v>
      </c>
      <c r="N153" s="209">
        <v>3.2800000000000864</v>
      </c>
      <c r="O153" s="293"/>
    </row>
    <row r="154" spans="1:15" ht="12" customHeight="1" x14ac:dyDescent="0.2">
      <c r="A154" s="206">
        <v>1329</v>
      </c>
      <c r="B154" s="207">
        <v>44205</v>
      </c>
      <c r="C154" s="199" t="s">
        <v>417</v>
      </c>
      <c r="D154" s="199" t="s">
        <v>424</v>
      </c>
      <c r="E154" s="201">
        <v>224.69</v>
      </c>
      <c r="F154" s="201">
        <v>177.69</v>
      </c>
      <c r="G154" s="208">
        <v>5</v>
      </c>
      <c r="H154" s="208">
        <v>4</v>
      </c>
      <c r="I154" s="209">
        <v>-27.68</v>
      </c>
      <c r="J154" s="209">
        <v>31.32</v>
      </c>
      <c r="K154" s="209">
        <v>-0.15</v>
      </c>
      <c r="L154" s="209">
        <v>687.61000000000024</v>
      </c>
      <c r="M154" s="203">
        <v>0.25973513418698468</v>
      </c>
      <c r="N154" s="209">
        <v>3.4900000000001228</v>
      </c>
      <c r="O154" s="293"/>
    </row>
    <row r="155" spans="1:15" ht="12" customHeight="1" x14ac:dyDescent="0.2">
      <c r="A155" s="206">
        <v>1363</v>
      </c>
      <c r="B155" s="207">
        <v>44205</v>
      </c>
      <c r="C155" s="199" t="s">
        <v>170</v>
      </c>
      <c r="D155" s="199" t="s">
        <v>425</v>
      </c>
      <c r="E155" s="201">
        <v>697.36</v>
      </c>
      <c r="F155" s="201">
        <v>440.92</v>
      </c>
      <c r="G155" s="208">
        <v>15</v>
      </c>
      <c r="H155" s="208">
        <v>19</v>
      </c>
      <c r="I155" s="209">
        <v>-77.040000000000006</v>
      </c>
      <c r="J155" s="209">
        <v>142.15</v>
      </c>
      <c r="K155" s="209">
        <v>-3.68</v>
      </c>
      <c r="L155" s="209">
        <v>749.0400000000003</v>
      </c>
      <c r="M155" s="203">
        <v>0.6412355841247217</v>
      </c>
      <c r="N155" s="209">
        <v>61.430000000000064</v>
      </c>
      <c r="O155" s="293"/>
    </row>
    <row r="156" spans="1:15" ht="12" customHeight="1" x14ac:dyDescent="0.2">
      <c r="A156" s="206">
        <v>1365</v>
      </c>
      <c r="B156" s="207">
        <v>44205</v>
      </c>
      <c r="C156" s="199" t="s">
        <v>415</v>
      </c>
      <c r="D156" s="199" t="s">
        <v>426</v>
      </c>
      <c r="E156" s="201">
        <v>104.77</v>
      </c>
      <c r="F156" s="201">
        <v>104.77</v>
      </c>
      <c r="G156" s="208">
        <v>2</v>
      </c>
      <c r="H156" s="208">
        <v>0</v>
      </c>
      <c r="I156" s="209"/>
      <c r="J156" s="209">
        <v>9.48</v>
      </c>
      <c r="K156" s="209">
        <v>-0.38</v>
      </c>
      <c r="L156" s="209">
        <v>758.14000000000033</v>
      </c>
      <c r="M156" s="203">
        <v>0.1398723699668909</v>
      </c>
      <c r="N156" s="209">
        <v>9.1000000000000227</v>
      </c>
      <c r="O156" s="293"/>
    </row>
    <row r="157" spans="1:15" ht="12" customHeight="1" x14ac:dyDescent="0.2">
      <c r="A157" s="206">
        <v>1367</v>
      </c>
      <c r="B157" s="207">
        <v>44205</v>
      </c>
      <c r="C157" s="199" t="s">
        <v>163</v>
      </c>
      <c r="D157" s="199" t="s">
        <v>427</v>
      </c>
      <c r="E157" s="201">
        <v>70.66</v>
      </c>
      <c r="F157" s="201">
        <v>128.66</v>
      </c>
      <c r="G157" s="208">
        <v>1</v>
      </c>
      <c r="H157" s="208">
        <v>1</v>
      </c>
      <c r="I157" s="209">
        <v>-30.66</v>
      </c>
      <c r="J157" s="209">
        <v>40</v>
      </c>
      <c r="K157" s="209">
        <v>-0.37</v>
      </c>
      <c r="L157" s="209">
        <v>767.11000000000035</v>
      </c>
      <c r="M157" s="203">
        <v>0.16970480386208345</v>
      </c>
      <c r="N157" s="209">
        <v>8.9700000000000273</v>
      </c>
      <c r="O157" s="293"/>
    </row>
    <row r="158" spans="1:15" ht="12" customHeight="1" x14ac:dyDescent="0.2">
      <c r="A158" s="206">
        <v>1369</v>
      </c>
      <c r="B158" s="207">
        <v>44205</v>
      </c>
      <c r="C158" s="199" t="s">
        <v>329</v>
      </c>
      <c r="D158" s="199" t="s">
        <v>428</v>
      </c>
      <c r="E158" s="201">
        <v>93.61</v>
      </c>
      <c r="F158" s="201">
        <v>119.32</v>
      </c>
      <c r="G158" s="208">
        <v>1</v>
      </c>
      <c r="H158" s="208">
        <v>1</v>
      </c>
      <c r="I158" s="209">
        <v>-22.18</v>
      </c>
      <c r="J158" s="209">
        <v>71.430000000000007</v>
      </c>
      <c r="K158" s="209">
        <v>-1.97</v>
      </c>
      <c r="L158" s="209">
        <v>814.39000000000033</v>
      </c>
      <c r="M158" s="203">
        <v>0.15554483711592854</v>
      </c>
      <c r="N158" s="209">
        <v>47.279999999999973</v>
      </c>
      <c r="O158" s="293"/>
    </row>
    <row r="159" spans="1:15" ht="12" customHeight="1" x14ac:dyDescent="0.2">
      <c r="A159" s="206">
        <v>1370</v>
      </c>
      <c r="B159" s="207">
        <v>44205</v>
      </c>
      <c r="C159" s="199" t="s">
        <v>162</v>
      </c>
      <c r="D159" s="199" t="s">
        <v>429</v>
      </c>
      <c r="E159" s="201">
        <v>22.73</v>
      </c>
      <c r="F159" s="201">
        <v>100.01</v>
      </c>
      <c r="G159" s="208">
        <v>1</v>
      </c>
      <c r="H159" s="208">
        <v>0</v>
      </c>
      <c r="I159" s="209"/>
      <c r="J159" s="209">
        <v>22.73</v>
      </c>
      <c r="K159" s="209">
        <v>-0.91</v>
      </c>
      <c r="L159" s="209">
        <v>836.21000000000038</v>
      </c>
      <c r="M159" s="203">
        <v>0.1228035707707609</v>
      </c>
      <c r="N159" s="209">
        <v>21.82000000000005</v>
      </c>
      <c r="O159" s="293"/>
    </row>
    <row r="160" spans="1:15" ht="12" customHeight="1" x14ac:dyDescent="0.2">
      <c r="A160" s="206">
        <v>1372</v>
      </c>
      <c r="B160" s="207">
        <v>44205</v>
      </c>
      <c r="C160" s="199" t="s">
        <v>162</v>
      </c>
      <c r="D160" s="199" t="s">
        <v>430</v>
      </c>
      <c r="E160" s="201">
        <v>164.35</v>
      </c>
      <c r="F160" s="201">
        <v>117.3</v>
      </c>
      <c r="G160" s="208">
        <v>1</v>
      </c>
      <c r="H160" s="208">
        <v>1</v>
      </c>
      <c r="I160" s="209">
        <v>-17.29</v>
      </c>
      <c r="J160" s="209">
        <v>40.82</v>
      </c>
      <c r="K160" s="209">
        <v>-0.94</v>
      </c>
      <c r="L160" s="209">
        <v>858.80000000000041</v>
      </c>
      <c r="M160" s="203">
        <v>0.14027576804869585</v>
      </c>
      <c r="N160" s="209">
        <v>22.590000000000032</v>
      </c>
      <c r="O160" s="293"/>
    </row>
    <row r="161" spans="1:15" ht="12" customHeight="1" x14ac:dyDescent="0.2">
      <c r="A161" s="206">
        <v>1375</v>
      </c>
      <c r="B161" s="207">
        <v>44205</v>
      </c>
      <c r="C161" s="199" t="s">
        <v>162</v>
      </c>
      <c r="D161" s="199" t="s">
        <v>431</v>
      </c>
      <c r="E161" s="201">
        <v>81.95</v>
      </c>
      <c r="F161" s="201">
        <v>215.94</v>
      </c>
      <c r="G161" s="208">
        <v>2</v>
      </c>
      <c r="H161" s="208">
        <v>1</v>
      </c>
      <c r="I161" s="209">
        <v>-40.25</v>
      </c>
      <c r="J161" s="209">
        <v>41.7</v>
      </c>
      <c r="K161" s="209">
        <v>-0.06</v>
      </c>
      <c r="L161" s="209">
        <v>860.19000000000051</v>
      </c>
      <c r="M161" s="203">
        <v>0.25144387517466221</v>
      </c>
      <c r="N161" s="209">
        <v>1.3900000000001</v>
      </c>
      <c r="O161" s="293"/>
    </row>
    <row r="162" spans="1:15" ht="12" customHeight="1" x14ac:dyDescent="0.2">
      <c r="A162" s="206">
        <v>1378</v>
      </c>
      <c r="B162" s="207">
        <v>44205</v>
      </c>
      <c r="C162" s="199" t="s">
        <v>162</v>
      </c>
      <c r="D162" s="199" t="s">
        <v>432</v>
      </c>
      <c r="E162" s="201">
        <v>94.41</v>
      </c>
      <c r="F162" s="201">
        <v>125</v>
      </c>
      <c r="G162" s="208">
        <v>0</v>
      </c>
      <c r="H162" s="208">
        <v>3</v>
      </c>
      <c r="I162" s="209">
        <v>-125</v>
      </c>
      <c r="J162" s="209"/>
      <c r="K162" s="209"/>
      <c r="L162" s="209">
        <v>735.19000000000051</v>
      </c>
      <c r="M162" s="203">
        <v>0.14531673234982961</v>
      </c>
      <c r="N162" s="209">
        <v>-125</v>
      </c>
      <c r="O162" s="293"/>
    </row>
    <row r="163" spans="1:15" ht="12" customHeight="1" x14ac:dyDescent="0.2">
      <c r="A163" s="206">
        <v>1381</v>
      </c>
      <c r="B163" s="207">
        <v>44205</v>
      </c>
      <c r="C163" s="199" t="s">
        <v>190</v>
      </c>
      <c r="D163" s="199" t="s">
        <v>433</v>
      </c>
      <c r="E163" s="201">
        <v>74.53</v>
      </c>
      <c r="F163" s="201">
        <v>37.950000000000003</v>
      </c>
      <c r="G163" s="208">
        <v>1</v>
      </c>
      <c r="H163" s="208">
        <v>2</v>
      </c>
      <c r="I163" s="209">
        <v>-5.95</v>
      </c>
      <c r="J163" s="209">
        <v>24.24</v>
      </c>
      <c r="K163" s="209">
        <v>-0.73</v>
      </c>
      <c r="L163" s="209">
        <v>752.75000000000045</v>
      </c>
      <c r="M163" s="203">
        <v>5.1619309294196024E-2</v>
      </c>
      <c r="N163" s="209">
        <v>17.559999999999945</v>
      </c>
      <c r="O163" s="293"/>
    </row>
    <row r="164" spans="1:15" ht="12" customHeight="1" x14ac:dyDescent="0.2">
      <c r="A164" s="206">
        <v>1383</v>
      </c>
      <c r="B164" s="207">
        <v>44205</v>
      </c>
      <c r="C164" s="199" t="s">
        <v>414</v>
      </c>
      <c r="D164" s="199" t="s">
        <v>434</v>
      </c>
      <c r="E164" s="201">
        <v>139.1</v>
      </c>
      <c r="F164" s="201">
        <v>257.45999999999998</v>
      </c>
      <c r="G164" s="208">
        <v>1</v>
      </c>
      <c r="H164" s="208">
        <v>1</v>
      </c>
      <c r="I164" s="209">
        <v>-57.47</v>
      </c>
      <c r="J164" s="209">
        <v>81.63</v>
      </c>
      <c r="K164" s="209">
        <v>-0.97</v>
      </c>
      <c r="L164" s="209">
        <v>775.9400000000004</v>
      </c>
      <c r="M164" s="203">
        <v>0.34202590501494495</v>
      </c>
      <c r="N164" s="209">
        <v>23.189999999999941</v>
      </c>
      <c r="O164" s="293"/>
    </row>
    <row r="165" spans="1:15" ht="12" customHeight="1" thickBot="1" x14ac:dyDescent="0.25">
      <c r="A165" s="206">
        <v>1390</v>
      </c>
      <c r="B165" s="207">
        <v>44205</v>
      </c>
      <c r="C165" s="199" t="s">
        <v>412</v>
      </c>
      <c r="D165" s="199" t="s">
        <v>435</v>
      </c>
      <c r="E165" s="201">
        <v>247.3</v>
      </c>
      <c r="F165" s="201">
        <v>147.24</v>
      </c>
      <c r="G165" s="208">
        <v>3</v>
      </c>
      <c r="H165" s="208">
        <v>4</v>
      </c>
      <c r="I165" s="209">
        <v>-26.24</v>
      </c>
      <c r="J165" s="209">
        <v>66.52</v>
      </c>
      <c r="K165" s="209">
        <v>-1.89</v>
      </c>
      <c r="L165" s="209">
        <v>814.33000000000038</v>
      </c>
      <c r="M165" s="203">
        <v>0.1897569399695852</v>
      </c>
      <c r="N165" s="209">
        <v>38.389999999999986</v>
      </c>
      <c r="O165" s="294"/>
    </row>
    <row r="166" spans="1:15" ht="12" customHeight="1" x14ac:dyDescent="0.2">
      <c r="A166" s="206">
        <v>1401</v>
      </c>
      <c r="B166" s="207">
        <v>44206</v>
      </c>
      <c r="C166" s="199" t="s">
        <v>447</v>
      </c>
      <c r="D166" s="199" t="s">
        <v>448</v>
      </c>
      <c r="E166" s="201">
        <v>456.47</v>
      </c>
      <c r="F166" s="201">
        <v>263.02</v>
      </c>
      <c r="G166" s="208">
        <v>8</v>
      </c>
      <c r="H166" s="208">
        <v>3</v>
      </c>
      <c r="I166" s="209">
        <v>-25.09</v>
      </c>
      <c r="J166" s="209">
        <v>41.7</v>
      </c>
      <c r="K166" s="209">
        <v>-0.67</v>
      </c>
      <c r="L166" s="209">
        <v>830.27000000000044</v>
      </c>
      <c r="M166" s="203">
        <v>0.32298945145088581</v>
      </c>
      <c r="N166" s="209">
        <v>15.940000000000055</v>
      </c>
      <c r="O166" s="283" t="s">
        <v>535</v>
      </c>
    </row>
    <row r="167" spans="1:15" ht="12" customHeight="1" x14ac:dyDescent="0.2">
      <c r="A167" s="206">
        <v>1424</v>
      </c>
      <c r="B167" s="207">
        <v>44206</v>
      </c>
      <c r="C167" s="199" t="s">
        <v>413</v>
      </c>
      <c r="D167" s="199" t="s">
        <v>449</v>
      </c>
      <c r="E167" s="201">
        <v>688.36</v>
      </c>
      <c r="F167" s="201">
        <v>411.61</v>
      </c>
      <c r="G167" s="208">
        <v>11</v>
      </c>
      <c r="H167" s="208">
        <v>12</v>
      </c>
      <c r="I167" s="209">
        <v>-144.58000000000001</v>
      </c>
      <c r="J167" s="209">
        <v>161.88</v>
      </c>
      <c r="K167" s="209">
        <v>-1.08</v>
      </c>
      <c r="L167" s="209">
        <v>846.49000000000035</v>
      </c>
      <c r="M167" s="203">
        <v>0.49575439314921627</v>
      </c>
      <c r="N167" s="209">
        <v>16.219999999999914</v>
      </c>
      <c r="O167" s="284"/>
    </row>
    <row r="168" spans="1:15" ht="12" customHeight="1" x14ac:dyDescent="0.2">
      <c r="A168" s="206">
        <v>1426</v>
      </c>
      <c r="B168" s="207">
        <v>44206</v>
      </c>
      <c r="C168" s="199" t="s">
        <v>170</v>
      </c>
      <c r="D168" s="199" t="s">
        <v>450</v>
      </c>
      <c r="E168" s="201">
        <v>354.9</v>
      </c>
      <c r="F168" s="201">
        <v>165.1</v>
      </c>
      <c r="G168" s="208">
        <v>1</v>
      </c>
      <c r="H168" s="208">
        <v>1</v>
      </c>
      <c r="I168" s="209">
        <v>-5.0999999999999996</v>
      </c>
      <c r="J168" s="209">
        <v>100</v>
      </c>
      <c r="K168" s="209">
        <v>-3.8</v>
      </c>
      <c r="L168" s="209">
        <v>937.59000000000037</v>
      </c>
      <c r="M168" s="203">
        <v>0.1950406974683693</v>
      </c>
      <c r="N168" s="209">
        <v>91.100000000000023</v>
      </c>
      <c r="O168" s="284"/>
    </row>
    <row r="169" spans="1:15" ht="12" customHeight="1" x14ac:dyDescent="0.2">
      <c r="A169" s="206">
        <v>1428</v>
      </c>
      <c r="B169" s="207">
        <v>44206</v>
      </c>
      <c r="C169" s="199" t="s">
        <v>153</v>
      </c>
      <c r="D169" s="199" t="s">
        <v>451</v>
      </c>
      <c r="E169" s="201">
        <v>60</v>
      </c>
      <c r="F169" s="201">
        <v>30.9</v>
      </c>
      <c r="G169" s="208">
        <v>1</v>
      </c>
      <c r="H169" s="208">
        <v>1</v>
      </c>
      <c r="I169" s="209">
        <v>-0.9</v>
      </c>
      <c r="J169" s="209">
        <v>1.8</v>
      </c>
      <c r="K169" s="209">
        <v>-0.04</v>
      </c>
      <c r="L169" s="209">
        <v>938.45000000000039</v>
      </c>
      <c r="M169" s="203">
        <v>3.2956836143730191E-2</v>
      </c>
      <c r="N169" s="209">
        <v>0.86000000000001364</v>
      </c>
      <c r="O169" s="284"/>
    </row>
    <row r="170" spans="1:15" ht="12" customHeight="1" x14ac:dyDescent="0.2">
      <c r="A170" s="206">
        <v>1435</v>
      </c>
      <c r="B170" s="207">
        <v>44206</v>
      </c>
      <c r="C170" s="199" t="s">
        <v>166</v>
      </c>
      <c r="D170" s="199" t="s">
        <v>452</v>
      </c>
      <c r="E170" s="201">
        <v>95.6</v>
      </c>
      <c r="F170" s="201">
        <v>55.53</v>
      </c>
      <c r="G170" s="208">
        <v>4</v>
      </c>
      <c r="H170" s="208">
        <v>3</v>
      </c>
      <c r="I170" s="209">
        <v>-4.53</v>
      </c>
      <c r="J170" s="209">
        <v>6.46</v>
      </c>
      <c r="K170" s="209">
        <v>-0.08</v>
      </c>
      <c r="L170" s="209">
        <v>940.30000000000041</v>
      </c>
      <c r="M170" s="203">
        <v>5.9172039000479494E-2</v>
      </c>
      <c r="N170" s="209">
        <v>1.8500000000000227</v>
      </c>
      <c r="O170" s="284"/>
    </row>
    <row r="171" spans="1:15" ht="12" customHeight="1" x14ac:dyDescent="0.2">
      <c r="A171" s="206">
        <v>1437</v>
      </c>
      <c r="B171" s="207">
        <v>44206</v>
      </c>
      <c r="C171" s="199" t="s">
        <v>166</v>
      </c>
      <c r="D171" s="199" t="s">
        <v>453</v>
      </c>
      <c r="E171" s="201">
        <v>39.79</v>
      </c>
      <c r="F171" s="201">
        <v>121.6</v>
      </c>
      <c r="G171" s="208">
        <v>1</v>
      </c>
      <c r="H171" s="208">
        <v>1</v>
      </c>
      <c r="I171" s="209">
        <v>-9.49</v>
      </c>
      <c r="J171" s="209">
        <v>30.3</v>
      </c>
      <c r="K171" s="209">
        <v>-0.83</v>
      </c>
      <c r="L171" s="209">
        <v>960.28000000000031</v>
      </c>
      <c r="M171" s="203">
        <v>0.12932042965011162</v>
      </c>
      <c r="N171" s="209">
        <v>19.979999999999905</v>
      </c>
      <c r="O171" s="284"/>
    </row>
    <row r="172" spans="1:15" ht="12" customHeight="1" x14ac:dyDescent="0.2">
      <c r="A172" s="206">
        <v>1440</v>
      </c>
      <c r="B172" s="207">
        <v>44206</v>
      </c>
      <c r="C172" s="199" t="s">
        <v>313</v>
      </c>
      <c r="D172" s="199" t="s">
        <v>454</v>
      </c>
      <c r="E172" s="201">
        <v>116.89</v>
      </c>
      <c r="F172" s="201">
        <v>139.97</v>
      </c>
      <c r="G172" s="208">
        <v>1</v>
      </c>
      <c r="H172" s="208">
        <v>2</v>
      </c>
      <c r="I172" s="209">
        <v>-39.97</v>
      </c>
      <c r="J172" s="209">
        <v>76.92</v>
      </c>
      <c r="K172" s="209">
        <v>-1.88</v>
      </c>
      <c r="L172" s="209">
        <v>995.35000000000025</v>
      </c>
      <c r="M172" s="203">
        <v>0.14575957012538004</v>
      </c>
      <c r="N172" s="209">
        <v>35.069999999999936</v>
      </c>
      <c r="O172" s="284"/>
    </row>
    <row r="173" spans="1:15" ht="12" customHeight="1" x14ac:dyDescent="0.2">
      <c r="A173" s="206">
        <v>1442</v>
      </c>
      <c r="B173" s="207">
        <v>44206</v>
      </c>
      <c r="C173" s="199" t="s">
        <v>414</v>
      </c>
      <c r="D173" s="199" t="s">
        <v>455</v>
      </c>
      <c r="E173" s="201">
        <v>136.43</v>
      </c>
      <c r="F173" s="201">
        <v>107.98</v>
      </c>
      <c r="G173" s="208">
        <v>1</v>
      </c>
      <c r="H173" s="208">
        <v>1</v>
      </c>
      <c r="I173" s="209">
        <v>-7.99</v>
      </c>
      <c r="J173" s="209">
        <v>22.22</v>
      </c>
      <c r="K173" s="209">
        <v>-0.56999999999999995</v>
      </c>
      <c r="L173" s="209">
        <v>1009.0100000000002</v>
      </c>
      <c r="M173" s="203">
        <v>0.10848445270507859</v>
      </c>
      <c r="N173" s="209">
        <v>13.659999999999968</v>
      </c>
      <c r="O173" s="284"/>
    </row>
    <row r="174" spans="1:15" ht="12" customHeight="1" x14ac:dyDescent="0.2">
      <c r="A174" s="206">
        <v>1444</v>
      </c>
      <c r="B174" s="207">
        <v>44206</v>
      </c>
      <c r="C174" s="199" t="s">
        <v>412</v>
      </c>
      <c r="D174" s="199" t="s">
        <v>456</v>
      </c>
      <c r="E174" s="201">
        <v>183.63</v>
      </c>
      <c r="F174" s="201">
        <v>110.36</v>
      </c>
      <c r="G174" s="208">
        <v>1</v>
      </c>
      <c r="H174" s="208">
        <v>1</v>
      </c>
      <c r="I174" s="209">
        <v>-13.36</v>
      </c>
      <c r="J174" s="209">
        <v>50</v>
      </c>
      <c r="K174" s="209">
        <v>-1.47</v>
      </c>
      <c r="L174" s="209">
        <v>1044.1800000000003</v>
      </c>
      <c r="M174" s="203">
        <v>0.1093745354357241</v>
      </c>
      <c r="N174" s="209">
        <v>35.170000000000073</v>
      </c>
      <c r="O174" s="284"/>
    </row>
    <row r="175" spans="1:15" ht="12" customHeight="1" x14ac:dyDescent="0.2">
      <c r="A175" s="206">
        <v>1447</v>
      </c>
      <c r="B175" s="207">
        <v>44206</v>
      </c>
      <c r="C175" s="199" t="s">
        <v>163</v>
      </c>
      <c r="D175" s="199" t="s">
        <v>457</v>
      </c>
      <c r="E175" s="201">
        <v>70.849999999999994</v>
      </c>
      <c r="F175" s="201">
        <v>146.08000000000001</v>
      </c>
      <c r="G175" s="208">
        <v>2</v>
      </c>
      <c r="H175" s="208">
        <v>1</v>
      </c>
      <c r="I175" s="209">
        <v>-16.059999999999999</v>
      </c>
      <c r="J175" s="209">
        <v>54.79</v>
      </c>
      <c r="K175" s="209">
        <v>-1.55</v>
      </c>
      <c r="L175" s="209">
        <v>1081.3600000000001</v>
      </c>
      <c r="M175" s="203">
        <v>0.13989925108697732</v>
      </c>
      <c r="N175" s="209">
        <v>37.179999999999836</v>
      </c>
      <c r="O175" s="284"/>
    </row>
    <row r="176" spans="1:15" ht="12" customHeight="1" x14ac:dyDescent="0.2">
      <c r="A176" s="206">
        <v>1451</v>
      </c>
      <c r="B176" s="207">
        <v>44206</v>
      </c>
      <c r="C176" s="199" t="s">
        <v>163</v>
      </c>
      <c r="D176" s="199" t="s">
        <v>458</v>
      </c>
      <c r="E176" s="201">
        <v>69.42</v>
      </c>
      <c r="F176" s="201">
        <v>126.81</v>
      </c>
      <c r="G176" s="208">
        <v>2</v>
      </c>
      <c r="H176" s="208">
        <v>2</v>
      </c>
      <c r="I176" s="209">
        <v>-16.600000000000001</v>
      </c>
      <c r="J176" s="209">
        <v>52.82</v>
      </c>
      <c r="K176" s="209">
        <v>-1.44</v>
      </c>
      <c r="L176" s="209">
        <v>1116.1400000000003</v>
      </c>
      <c r="M176" s="203">
        <v>0.11726899459939334</v>
      </c>
      <c r="N176" s="209">
        <v>34.7800000000002</v>
      </c>
      <c r="O176" s="284"/>
    </row>
    <row r="177" spans="1:15" ht="12" customHeight="1" x14ac:dyDescent="0.2">
      <c r="A177" s="206">
        <v>1454</v>
      </c>
      <c r="B177" s="207">
        <v>44206</v>
      </c>
      <c r="C177" s="199" t="s">
        <v>414</v>
      </c>
      <c r="D177" s="199" t="s">
        <v>459</v>
      </c>
      <c r="E177" s="201">
        <v>165.98</v>
      </c>
      <c r="F177" s="201">
        <v>132.81</v>
      </c>
      <c r="G177" s="208">
        <v>2</v>
      </c>
      <c r="H177" s="208">
        <v>1</v>
      </c>
      <c r="I177" s="209">
        <v>-12.82</v>
      </c>
      <c r="J177" s="209">
        <v>30.61</v>
      </c>
      <c r="K177" s="209">
        <v>-0.71</v>
      </c>
      <c r="L177" s="209">
        <v>1133.22</v>
      </c>
      <c r="M177" s="203">
        <v>0.11899044922679947</v>
      </c>
      <c r="N177" s="209">
        <v>17.0799999999997</v>
      </c>
      <c r="O177" s="284"/>
    </row>
    <row r="178" spans="1:15" ht="12" customHeight="1" x14ac:dyDescent="0.2">
      <c r="A178" s="206">
        <v>1457</v>
      </c>
      <c r="B178" s="207">
        <v>44206</v>
      </c>
      <c r="C178" s="199" t="s">
        <v>414</v>
      </c>
      <c r="D178" s="199" t="s">
        <v>460</v>
      </c>
      <c r="E178" s="201">
        <v>80.84</v>
      </c>
      <c r="F178" s="201">
        <v>146.35</v>
      </c>
      <c r="G178" s="208">
        <v>2</v>
      </c>
      <c r="H178" s="208">
        <v>1</v>
      </c>
      <c r="I178" s="209">
        <v>-26.36</v>
      </c>
      <c r="J178" s="209">
        <v>36.08</v>
      </c>
      <c r="K178" s="209">
        <v>-0.38</v>
      </c>
      <c r="L178" s="209">
        <v>1142.56</v>
      </c>
      <c r="M178" s="203">
        <v>0.12914526746792326</v>
      </c>
      <c r="N178" s="209">
        <v>9.3399999999999181</v>
      </c>
      <c r="O178" s="284"/>
    </row>
    <row r="179" spans="1:15" ht="12" customHeight="1" x14ac:dyDescent="0.2">
      <c r="A179" s="206">
        <v>1459</v>
      </c>
      <c r="B179" s="207">
        <v>44206</v>
      </c>
      <c r="C179" s="199" t="s">
        <v>329</v>
      </c>
      <c r="D179" s="199" t="s">
        <v>461</v>
      </c>
      <c r="E179" s="201">
        <v>191.56</v>
      </c>
      <c r="F179" s="201">
        <v>101.45</v>
      </c>
      <c r="G179" s="208">
        <v>1</v>
      </c>
      <c r="H179" s="208">
        <v>1</v>
      </c>
      <c r="I179" s="209">
        <v>-1.45</v>
      </c>
      <c r="J179" s="209">
        <v>46.51</v>
      </c>
      <c r="K179" s="209">
        <v>-1.8</v>
      </c>
      <c r="L179" s="209">
        <v>1185.82</v>
      </c>
      <c r="M179" s="203">
        <v>8.8791835877328112E-2</v>
      </c>
      <c r="N179" s="209">
        <v>43.259999999999991</v>
      </c>
      <c r="O179" s="284"/>
    </row>
    <row r="180" spans="1:15" ht="12" customHeight="1" x14ac:dyDescent="0.2">
      <c r="A180" s="206">
        <v>1467</v>
      </c>
      <c r="B180" s="207">
        <v>44206</v>
      </c>
      <c r="C180" s="199" t="s">
        <v>329</v>
      </c>
      <c r="D180" s="199" t="s">
        <v>462</v>
      </c>
      <c r="E180" s="201">
        <v>271.83</v>
      </c>
      <c r="F180" s="201">
        <v>163.44</v>
      </c>
      <c r="G180" s="208">
        <v>4</v>
      </c>
      <c r="H180" s="208">
        <v>4</v>
      </c>
      <c r="I180" s="209">
        <v>-21.33</v>
      </c>
      <c r="J180" s="209">
        <v>55.03</v>
      </c>
      <c r="K180" s="209">
        <v>-1.34</v>
      </c>
      <c r="L180" s="209">
        <v>1218.18</v>
      </c>
      <c r="M180" s="203">
        <v>0.13782867551567693</v>
      </c>
      <c r="N180" s="209">
        <v>32.360000000000127</v>
      </c>
      <c r="O180" s="284"/>
    </row>
    <row r="181" spans="1:15" ht="12" customHeight="1" x14ac:dyDescent="0.2">
      <c r="A181" s="206">
        <v>1481</v>
      </c>
      <c r="B181" s="207">
        <v>44206</v>
      </c>
      <c r="C181" s="199" t="s">
        <v>162</v>
      </c>
      <c r="D181" s="199" t="s">
        <v>463</v>
      </c>
      <c r="E181" s="201">
        <v>192.88</v>
      </c>
      <c r="F181" s="201">
        <v>188.47</v>
      </c>
      <c r="G181" s="208">
        <v>7</v>
      </c>
      <c r="H181" s="208">
        <v>7</v>
      </c>
      <c r="I181" s="209">
        <v>-14.46</v>
      </c>
      <c r="J181" s="209">
        <v>36.67</v>
      </c>
      <c r="K181" s="209">
        <v>-0.89</v>
      </c>
      <c r="L181" s="209">
        <v>1239.5</v>
      </c>
      <c r="M181" s="203">
        <v>0.15471441002150749</v>
      </c>
      <c r="N181" s="209">
        <v>21.319999999999936</v>
      </c>
      <c r="O181" s="284"/>
    </row>
    <row r="182" spans="1:15" ht="12" customHeight="1" x14ac:dyDescent="0.2">
      <c r="A182" s="206">
        <v>1495</v>
      </c>
      <c r="B182" s="207">
        <v>44206</v>
      </c>
      <c r="C182" s="199" t="s">
        <v>412</v>
      </c>
      <c r="D182" s="199" t="s">
        <v>464</v>
      </c>
      <c r="E182" s="201">
        <v>197.07</v>
      </c>
      <c r="F182" s="201">
        <v>223.76</v>
      </c>
      <c r="G182" s="208">
        <v>8</v>
      </c>
      <c r="H182" s="208">
        <v>6</v>
      </c>
      <c r="I182" s="209">
        <v>-132.75</v>
      </c>
      <c r="J182" s="209">
        <v>20.76</v>
      </c>
      <c r="K182" s="209">
        <v>-0.32</v>
      </c>
      <c r="L182" s="209">
        <v>1127.19</v>
      </c>
      <c r="M182" s="203">
        <v>0.18052440500201694</v>
      </c>
      <c r="N182" s="209">
        <v>-112.30999999999995</v>
      </c>
      <c r="O182" s="284"/>
    </row>
    <row r="183" spans="1:15" ht="12" customHeight="1" x14ac:dyDescent="0.2">
      <c r="A183" s="206">
        <v>1498</v>
      </c>
      <c r="B183" s="207">
        <v>44206</v>
      </c>
      <c r="C183" s="199" t="s">
        <v>169</v>
      </c>
      <c r="D183" s="199" t="s">
        <v>465</v>
      </c>
      <c r="E183" s="201">
        <v>101.5</v>
      </c>
      <c r="F183" s="201">
        <v>154.69</v>
      </c>
      <c r="G183" s="208">
        <v>1</v>
      </c>
      <c r="H183" s="208">
        <v>2</v>
      </c>
      <c r="I183" s="209">
        <v>-58.95</v>
      </c>
      <c r="J183" s="209">
        <v>42.55</v>
      </c>
      <c r="K183" s="209">
        <v>-0.14000000000000001</v>
      </c>
      <c r="L183" s="209">
        <v>1110.6500000000001</v>
      </c>
      <c r="M183" s="203">
        <v>0.13723507128345708</v>
      </c>
      <c r="N183" s="209">
        <v>-16.539999999999964</v>
      </c>
      <c r="O183" s="284"/>
    </row>
    <row r="184" spans="1:15" ht="12" customHeight="1" x14ac:dyDescent="0.2">
      <c r="A184" s="206">
        <v>1502</v>
      </c>
      <c r="B184" s="207">
        <v>44206</v>
      </c>
      <c r="C184" s="199" t="s">
        <v>414</v>
      </c>
      <c r="D184" s="199" t="s">
        <v>466</v>
      </c>
      <c r="E184" s="201">
        <v>128.33000000000001</v>
      </c>
      <c r="F184" s="201">
        <v>126.41</v>
      </c>
      <c r="G184" s="208">
        <v>2</v>
      </c>
      <c r="H184" s="208">
        <v>2</v>
      </c>
      <c r="I184" s="209">
        <v>-20</v>
      </c>
      <c r="J184" s="209">
        <v>24.92</v>
      </c>
      <c r="K184" s="209">
        <v>-0.71</v>
      </c>
      <c r="L184" s="209">
        <v>1114.8599999999999</v>
      </c>
      <c r="M184" s="203">
        <v>0.11381623373700084</v>
      </c>
      <c r="N184" s="209">
        <v>4.209999999999809</v>
      </c>
      <c r="O184" s="284"/>
    </row>
    <row r="185" spans="1:15" ht="12" customHeight="1" x14ac:dyDescent="0.2">
      <c r="A185" s="206">
        <v>1529</v>
      </c>
      <c r="B185" s="207">
        <v>44206</v>
      </c>
      <c r="C185" s="199" t="s">
        <v>162</v>
      </c>
      <c r="D185" s="199" t="s">
        <v>467</v>
      </c>
      <c r="E185" s="201">
        <v>819.59</v>
      </c>
      <c r="F185" s="201">
        <v>653.21</v>
      </c>
      <c r="G185" s="208">
        <v>15</v>
      </c>
      <c r="H185" s="208">
        <v>12</v>
      </c>
      <c r="I185" s="209">
        <v>-137.22999999999999</v>
      </c>
      <c r="J185" s="209">
        <v>200.54</v>
      </c>
      <c r="K185" s="209">
        <v>-2.5299999999999998</v>
      </c>
      <c r="L185" s="209">
        <v>1175.6399999999999</v>
      </c>
      <c r="M185" s="203">
        <v>0.58591213246506302</v>
      </c>
      <c r="N185" s="209">
        <v>60.779999999999973</v>
      </c>
      <c r="O185" s="284"/>
    </row>
    <row r="186" spans="1:15" ht="12" customHeight="1" x14ac:dyDescent="0.2">
      <c r="A186" s="206">
        <v>1537</v>
      </c>
      <c r="B186" s="207">
        <v>44206</v>
      </c>
      <c r="C186" s="199" t="s">
        <v>412</v>
      </c>
      <c r="D186" s="199" t="s">
        <v>468</v>
      </c>
      <c r="E186" s="201">
        <v>221.7</v>
      </c>
      <c r="F186" s="201">
        <v>87.41</v>
      </c>
      <c r="G186" s="208">
        <v>4</v>
      </c>
      <c r="H186" s="208">
        <v>4</v>
      </c>
      <c r="I186" s="209">
        <v>-10.41</v>
      </c>
      <c r="J186" s="209">
        <v>31.11</v>
      </c>
      <c r="K186" s="209">
        <v>-0.82</v>
      </c>
      <c r="L186" s="209">
        <v>1195.5199999999998</v>
      </c>
      <c r="M186" s="203">
        <v>7.4350991800210958E-2</v>
      </c>
      <c r="N186" s="209">
        <v>19.879999999999882</v>
      </c>
      <c r="O186" s="284"/>
    </row>
    <row r="187" spans="1:15" ht="12" customHeight="1" x14ac:dyDescent="0.2">
      <c r="A187" s="206">
        <v>1543</v>
      </c>
      <c r="B187" s="207">
        <v>44206</v>
      </c>
      <c r="C187" s="199" t="s">
        <v>412</v>
      </c>
      <c r="D187" s="199" t="s">
        <v>469</v>
      </c>
      <c r="E187" s="201">
        <v>110.1</v>
      </c>
      <c r="F187" s="201">
        <v>73.709999999999994</v>
      </c>
      <c r="G187" s="208">
        <v>4</v>
      </c>
      <c r="H187" s="208">
        <v>2</v>
      </c>
      <c r="I187" s="209">
        <v>-3.71</v>
      </c>
      <c r="J187" s="209">
        <v>28.44</v>
      </c>
      <c r="K187" s="209">
        <v>-0.99</v>
      </c>
      <c r="L187" s="209">
        <v>1219.2599999999998</v>
      </c>
      <c r="M187" s="203">
        <v>6.1655179336188443E-2</v>
      </c>
      <c r="N187" s="209">
        <v>23.740000000000009</v>
      </c>
      <c r="O187" s="284"/>
    </row>
    <row r="188" spans="1:15" ht="12" customHeight="1" thickBot="1" x14ac:dyDescent="0.25">
      <c r="A188" s="206">
        <v>1555</v>
      </c>
      <c r="B188" s="207">
        <v>44206</v>
      </c>
      <c r="C188" s="199" t="s">
        <v>329</v>
      </c>
      <c r="D188" s="199" t="s">
        <v>470</v>
      </c>
      <c r="E188" s="201">
        <v>248.37</v>
      </c>
      <c r="F188" s="201">
        <v>268.94</v>
      </c>
      <c r="G188" s="208">
        <v>5</v>
      </c>
      <c r="H188" s="208">
        <v>7</v>
      </c>
      <c r="I188" s="209">
        <v>-63.02</v>
      </c>
      <c r="J188" s="209">
        <v>92.26</v>
      </c>
      <c r="K188" s="209">
        <v>-1.66</v>
      </c>
      <c r="L188" s="209">
        <v>1246.8399999999997</v>
      </c>
      <c r="M188" s="203">
        <v>0.22057641520266394</v>
      </c>
      <c r="N188" s="209">
        <v>27.579999999999927</v>
      </c>
      <c r="O188" s="285"/>
    </row>
    <row r="189" spans="1:15" ht="12" customHeight="1" x14ac:dyDescent="0.2">
      <c r="A189" s="206">
        <v>1557</v>
      </c>
      <c r="B189" s="207">
        <v>44207</v>
      </c>
      <c r="C189" s="199" t="s">
        <v>179</v>
      </c>
      <c r="D189" s="199" t="s">
        <v>489</v>
      </c>
      <c r="E189" s="201">
        <v>5.8</v>
      </c>
      <c r="F189" s="201">
        <v>5.8</v>
      </c>
      <c r="G189" s="208">
        <v>2</v>
      </c>
      <c r="H189" s="208">
        <v>0</v>
      </c>
      <c r="I189" s="209"/>
      <c r="J189" s="209">
        <v>0.42</v>
      </c>
      <c r="K189" s="209">
        <v>-0.02</v>
      </c>
      <c r="L189" s="209">
        <v>1247.2399999999998</v>
      </c>
      <c r="M189" s="203">
        <v>4.6517596483911334E-3</v>
      </c>
      <c r="N189" s="209">
        <v>0.40000000000009095</v>
      </c>
      <c r="O189" s="286" t="s">
        <v>536</v>
      </c>
    </row>
    <row r="190" spans="1:15" ht="12" customHeight="1" x14ac:dyDescent="0.2">
      <c r="A190" s="206">
        <v>1558</v>
      </c>
      <c r="B190" s="207">
        <v>44207</v>
      </c>
      <c r="C190" s="199" t="s">
        <v>175</v>
      </c>
      <c r="D190" s="199" t="s">
        <v>490</v>
      </c>
      <c r="E190" s="201">
        <v>5.67</v>
      </c>
      <c r="F190" s="201">
        <v>5.67</v>
      </c>
      <c r="G190" s="208">
        <v>1</v>
      </c>
      <c r="H190" s="208">
        <v>0</v>
      </c>
      <c r="I190" s="209"/>
      <c r="J190" s="209">
        <v>1.36</v>
      </c>
      <c r="K190" s="209">
        <v>-0.05</v>
      </c>
      <c r="L190" s="209">
        <v>1248.5499999999997</v>
      </c>
      <c r="M190" s="203">
        <v>4.5460376511337035E-3</v>
      </c>
      <c r="N190" s="209">
        <v>1.3099999999999454</v>
      </c>
      <c r="O190" s="287"/>
    </row>
    <row r="191" spans="1:15" ht="12" customHeight="1" x14ac:dyDescent="0.2">
      <c r="A191" s="206">
        <v>1572</v>
      </c>
      <c r="B191" s="207">
        <v>44207</v>
      </c>
      <c r="C191" s="199" t="s">
        <v>488</v>
      </c>
      <c r="D191" s="199" t="s">
        <v>491</v>
      </c>
      <c r="E191" s="201">
        <v>485</v>
      </c>
      <c r="F191" s="201">
        <v>459.8</v>
      </c>
      <c r="G191" s="208">
        <v>11</v>
      </c>
      <c r="H191" s="208">
        <v>3</v>
      </c>
      <c r="I191" s="209">
        <v>-18.8</v>
      </c>
      <c r="J191" s="209">
        <v>208.8</v>
      </c>
      <c r="K191" s="209">
        <v>-7.88</v>
      </c>
      <c r="L191" s="209">
        <v>1430.6699999999996</v>
      </c>
      <c r="M191" s="203">
        <v>0.36826718994033086</v>
      </c>
      <c r="N191" s="209">
        <v>182.11999999999989</v>
      </c>
      <c r="O191" s="287"/>
    </row>
    <row r="192" spans="1:15" ht="12" customHeight="1" x14ac:dyDescent="0.2">
      <c r="A192" s="206">
        <v>1580</v>
      </c>
      <c r="B192" s="207">
        <v>44207</v>
      </c>
      <c r="C192" s="199" t="s">
        <v>488</v>
      </c>
      <c r="D192" s="199" t="s">
        <v>492</v>
      </c>
      <c r="E192" s="201">
        <v>263.99</v>
      </c>
      <c r="F192" s="201">
        <v>279.94</v>
      </c>
      <c r="G192" s="208">
        <v>4</v>
      </c>
      <c r="H192" s="208">
        <v>4</v>
      </c>
      <c r="I192" s="209">
        <v>-16.59</v>
      </c>
      <c r="J192" s="209">
        <v>98.89</v>
      </c>
      <c r="K192" s="209">
        <v>-3.38</v>
      </c>
      <c r="L192" s="209">
        <v>1509.5899999999997</v>
      </c>
      <c r="M192" s="203">
        <v>0.19567055994743726</v>
      </c>
      <c r="N192" s="209">
        <v>78.920000000000073</v>
      </c>
      <c r="O192" s="287"/>
    </row>
    <row r="193" spans="1:15" ht="12" customHeight="1" x14ac:dyDescent="0.2">
      <c r="A193" s="206">
        <v>1602</v>
      </c>
      <c r="B193" s="207">
        <v>44207</v>
      </c>
      <c r="C193" s="199" t="s">
        <v>161</v>
      </c>
      <c r="D193" s="199" t="s">
        <v>493</v>
      </c>
      <c r="E193" s="201">
        <v>305.99</v>
      </c>
      <c r="F193" s="201">
        <v>275.5</v>
      </c>
      <c r="G193" s="208">
        <v>12</v>
      </c>
      <c r="H193" s="208">
        <v>10</v>
      </c>
      <c r="I193" s="209">
        <v>-139.51</v>
      </c>
      <c r="J193" s="209">
        <v>46.14</v>
      </c>
      <c r="K193" s="209">
        <v>-0.83</v>
      </c>
      <c r="L193" s="209">
        <v>1415.3899999999999</v>
      </c>
      <c r="M193" s="203">
        <v>0.18249988407448384</v>
      </c>
      <c r="N193" s="209">
        <v>-94.199999999999818</v>
      </c>
      <c r="O193" s="287"/>
    </row>
    <row r="194" spans="1:15" ht="12" customHeight="1" x14ac:dyDescent="0.2">
      <c r="A194" s="206">
        <v>1607</v>
      </c>
      <c r="B194" s="207">
        <v>44207</v>
      </c>
      <c r="C194" s="199" t="s">
        <v>166</v>
      </c>
      <c r="D194" s="199" t="s">
        <v>494</v>
      </c>
      <c r="E194" s="201">
        <v>121.79</v>
      </c>
      <c r="F194" s="201">
        <v>122.52</v>
      </c>
      <c r="G194" s="208">
        <v>0</v>
      </c>
      <c r="H194" s="208">
        <v>5</v>
      </c>
      <c r="I194" s="209">
        <v>-122.52</v>
      </c>
      <c r="J194" s="209"/>
      <c r="K194" s="209"/>
      <c r="L194" s="209">
        <v>1292.8699999999999</v>
      </c>
      <c r="M194" s="203">
        <v>8.656271416358742E-2</v>
      </c>
      <c r="N194" s="209">
        <v>-122.51999999999998</v>
      </c>
      <c r="O194" s="287"/>
    </row>
    <row r="195" spans="1:15" ht="12" customHeight="1" x14ac:dyDescent="0.2">
      <c r="A195" s="206">
        <v>1618</v>
      </c>
      <c r="B195" s="207">
        <v>44207</v>
      </c>
      <c r="C195" s="199" t="s">
        <v>180</v>
      </c>
      <c r="D195" s="199" t="s">
        <v>495</v>
      </c>
      <c r="E195" s="201">
        <v>240.1</v>
      </c>
      <c r="F195" s="201">
        <v>131.94999999999999</v>
      </c>
      <c r="G195" s="208">
        <v>4</v>
      </c>
      <c r="H195" s="208">
        <v>7</v>
      </c>
      <c r="I195" s="209">
        <v>-11.95</v>
      </c>
      <c r="J195" s="209">
        <v>36.799999999999997</v>
      </c>
      <c r="K195" s="209">
        <v>-0.99</v>
      </c>
      <c r="L195" s="209">
        <v>1316.7299999999998</v>
      </c>
      <c r="M195" s="203">
        <v>0.10205975852173846</v>
      </c>
      <c r="N195" s="209">
        <v>23.8599999999999</v>
      </c>
      <c r="O195" s="287"/>
    </row>
    <row r="196" spans="1:15" ht="12" customHeight="1" x14ac:dyDescent="0.2">
      <c r="A196" s="206">
        <v>1622</v>
      </c>
      <c r="B196" s="207">
        <v>44207</v>
      </c>
      <c r="C196" s="199" t="s">
        <v>281</v>
      </c>
      <c r="D196" s="199" t="s">
        <v>496</v>
      </c>
      <c r="E196" s="201">
        <v>143.03</v>
      </c>
      <c r="F196" s="201">
        <v>122</v>
      </c>
      <c r="G196" s="208">
        <v>0</v>
      </c>
      <c r="H196" s="208">
        <v>4</v>
      </c>
      <c r="I196" s="209">
        <v>-121.99</v>
      </c>
      <c r="J196" s="209"/>
      <c r="K196" s="209"/>
      <c r="L196" s="209">
        <v>1194.7399999999998</v>
      </c>
      <c r="M196" s="203">
        <v>9.2653771084428863E-2</v>
      </c>
      <c r="N196" s="209">
        <v>-121.99000000000001</v>
      </c>
      <c r="O196" s="287"/>
    </row>
    <row r="197" spans="1:15" ht="12" customHeight="1" x14ac:dyDescent="0.2">
      <c r="A197" s="206">
        <v>1630</v>
      </c>
      <c r="B197" s="207">
        <v>44207</v>
      </c>
      <c r="C197" s="199" t="s">
        <v>170</v>
      </c>
      <c r="D197" s="199" t="s">
        <v>497</v>
      </c>
      <c r="E197" s="201">
        <v>320.77</v>
      </c>
      <c r="F197" s="201">
        <v>274.37</v>
      </c>
      <c r="G197" s="208">
        <v>3</v>
      </c>
      <c r="H197" s="208">
        <v>5</v>
      </c>
      <c r="I197" s="209">
        <v>-109.37</v>
      </c>
      <c r="J197" s="209">
        <v>53.12</v>
      </c>
      <c r="K197" s="209">
        <v>-1.1100000000000001</v>
      </c>
      <c r="L197" s="209">
        <v>1137.3799999999999</v>
      </c>
      <c r="M197" s="203">
        <v>0.22964829167852424</v>
      </c>
      <c r="N197" s="209">
        <v>-57.3599999999999</v>
      </c>
      <c r="O197" s="287"/>
    </row>
    <row r="198" spans="1:15" ht="12" customHeight="1" x14ac:dyDescent="0.2">
      <c r="A198" s="206">
        <v>1635</v>
      </c>
      <c r="B198" s="207">
        <v>44207</v>
      </c>
      <c r="C198" s="199" t="s">
        <v>154</v>
      </c>
      <c r="D198" s="199" t="s">
        <v>498</v>
      </c>
      <c r="E198" s="201">
        <v>225.93</v>
      </c>
      <c r="F198" s="201">
        <v>237.01</v>
      </c>
      <c r="G198" s="208">
        <v>2</v>
      </c>
      <c r="H198" s="208">
        <v>3</v>
      </c>
      <c r="I198" s="209">
        <v>-36.840000000000003</v>
      </c>
      <c r="J198" s="209">
        <v>108.02</v>
      </c>
      <c r="K198" s="209">
        <v>-3.52</v>
      </c>
      <c r="L198" s="209">
        <v>1205.04</v>
      </c>
      <c r="M198" s="203">
        <v>0.20838242276108251</v>
      </c>
      <c r="N198" s="209">
        <v>67.660000000000082</v>
      </c>
      <c r="O198" s="287"/>
    </row>
    <row r="199" spans="1:15" ht="12" customHeight="1" x14ac:dyDescent="0.2">
      <c r="A199" s="206">
        <v>1637</v>
      </c>
      <c r="B199" s="207">
        <v>44207</v>
      </c>
      <c r="C199" s="199" t="s">
        <v>281</v>
      </c>
      <c r="D199" s="199" t="s">
        <v>499</v>
      </c>
      <c r="E199" s="201">
        <v>93.87</v>
      </c>
      <c r="F199" s="201">
        <v>236.72</v>
      </c>
      <c r="G199" s="208">
        <v>1</v>
      </c>
      <c r="H199" s="208">
        <v>1</v>
      </c>
      <c r="I199" s="209">
        <v>-36.729999999999997</v>
      </c>
      <c r="J199" s="209">
        <v>57.14</v>
      </c>
      <c r="K199" s="209">
        <v>-0.82</v>
      </c>
      <c r="L199" s="209">
        <v>1224.6300000000001</v>
      </c>
      <c r="M199" s="203">
        <v>0.19644161189670054</v>
      </c>
      <c r="N199" s="209">
        <v>19.590000000000146</v>
      </c>
      <c r="O199" s="287"/>
    </row>
    <row r="200" spans="1:15" ht="12" customHeight="1" x14ac:dyDescent="0.2">
      <c r="A200" s="206">
        <v>1640</v>
      </c>
      <c r="B200" s="207">
        <v>44207</v>
      </c>
      <c r="C200" s="199" t="s">
        <v>487</v>
      </c>
      <c r="D200" s="199" t="s">
        <v>500</v>
      </c>
      <c r="E200" s="201">
        <v>89.83</v>
      </c>
      <c r="F200" s="201">
        <v>188.67</v>
      </c>
      <c r="G200" s="208">
        <v>2</v>
      </c>
      <c r="H200" s="208">
        <v>1</v>
      </c>
      <c r="I200" s="209">
        <v>-38.68</v>
      </c>
      <c r="J200" s="209">
        <v>51.15</v>
      </c>
      <c r="K200" s="209">
        <v>-0.5</v>
      </c>
      <c r="L200" s="209">
        <v>1236.6000000000001</v>
      </c>
      <c r="M200" s="203">
        <v>0.15406285980255258</v>
      </c>
      <c r="N200" s="209">
        <v>11.970000000000027</v>
      </c>
      <c r="O200" s="287"/>
    </row>
    <row r="201" spans="1:15" ht="12" customHeight="1" x14ac:dyDescent="0.2">
      <c r="A201" s="206">
        <v>1642</v>
      </c>
      <c r="B201" s="207">
        <v>44207</v>
      </c>
      <c r="C201" s="199" t="s">
        <v>169</v>
      </c>
      <c r="D201" s="199" t="s">
        <v>501</v>
      </c>
      <c r="E201" s="201">
        <v>78.36</v>
      </c>
      <c r="F201" s="201">
        <v>131.85</v>
      </c>
      <c r="G201" s="208">
        <v>1</v>
      </c>
      <c r="H201" s="208">
        <v>1</v>
      </c>
      <c r="I201" s="209">
        <v>-100</v>
      </c>
      <c r="J201" s="209">
        <v>114.66</v>
      </c>
      <c r="K201" s="209">
        <v>-0.59</v>
      </c>
      <c r="L201" s="209">
        <v>1250.6700000000003</v>
      </c>
      <c r="M201" s="203">
        <v>0.10662299854439591</v>
      </c>
      <c r="N201" s="209">
        <v>14.070000000000164</v>
      </c>
      <c r="O201" s="287"/>
    </row>
    <row r="202" spans="1:15" ht="12" customHeight="1" x14ac:dyDescent="0.2">
      <c r="A202" s="206">
        <v>1647</v>
      </c>
      <c r="B202" s="207">
        <v>44207</v>
      </c>
      <c r="C202" s="199" t="s">
        <v>415</v>
      </c>
      <c r="D202" s="199" t="s">
        <v>502</v>
      </c>
      <c r="E202" s="201">
        <v>274.19</v>
      </c>
      <c r="F202" s="201">
        <v>248.43</v>
      </c>
      <c r="G202" s="208">
        <v>1</v>
      </c>
      <c r="H202" s="208">
        <v>4</v>
      </c>
      <c r="I202" s="209">
        <v>-148.43</v>
      </c>
      <c r="J202" s="209">
        <v>38.46</v>
      </c>
      <c r="K202" s="209">
        <v>-0.08</v>
      </c>
      <c r="L202" s="209">
        <v>1140.6200000000003</v>
      </c>
      <c r="M202" s="203">
        <v>0.19863753028376785</v>
      </c>
      <c r="N202" s="209">
        <v>-110.04999999999995</v>
      </c>
      <c r="O202" s="287"/>
    </row>
    <row r="203" spans="1:15" ht="12" customHeight="1" thickBot="1" x14ac:dyDescent="0.25">
      <c r="A203" s="206">
        <v>1657</v>
      </c>
      <c r="B203" s="207">
        <v>44207</v>
      </c>
      <c r="C203" s="199" t="s">
        <v>163</v>
      </c>
      <c r="D203" s="199" t="s">
        <v>503</v>
      </c>
      <c r="E203" s="201">
        <v>709.97</v>
      </c>
      <c r="F203" s="201">
        <v>822.01</v>
      </c>
      <c r="G203" s="208">
        <v>0</v>
      </c>
      <c r="H203" s="208">
        <v>10</v>
      </c>
      <c r="I203" s="209">
        <v>-822.01</v>
      </c>
      <c r="J203" s="209"/>
      <c r="K203" s="209"/>
      <c r="L203" s="209">
        <v>318.61000000000035</v>
      </c>
      <c r="M203" s="203">
        <v>0.7206694604688676</v>
      </c>
      <c r="N203" s="209">
        <v>-822.01</v>
      </c>
      <c r="O203" s="288"/>
    </row>
    <row r="204" spans="1:15" ht="12" customHeight="1" x14ac:dyDescent="0.2">
      <c r="A204" s="206">
        <v>1665</v>
      </c>
      <c r="B204" s="207">
        <v>44208</v>
      </c>
      <c r="C204" s="199" t="s">
        <v>516</v>
      </c>
      <c r="D204" s="199" t="s">
        <v>517</v>
      </c>
      <c r="E204" s="201">
        <v>61.28</v>
      </c>
      <c r="F204" s="201">
        <v>41.3</v>
      </c>
      <c r="G204" s="208">
        <v>6</v>
      </c>
      <c r="H204" s="208">
        <v>2</v>
      </c>
      <c r="I204" s="209">
        <v>-4.0199999999999996</v>
      </c>
      <c r="J204" s="209">
        <v>13.03</v>
      </c>
      <c r="K204" s="209">
        <v>-0.36</v>
      </c>
      <c r="L204" s="209">
        <v>327.26000000000033</v>
      </c>
      <c r="M204" s="203">
        <v>0.12962556103072706</v>
      </c>
      <c r="N204" s="209">
        <v>8.6499999999999773</v>
      </c>
      <c r="O204" s="273" t="s">
        <v>564</v>
      </c>
    </row>
    <row r="205" spans="1:15" ht="12" customHeight="1" x14ac:dyDescent="0.2">
      <c r="A205" s="206">
        <v>1666</v>
      </c>
      <c r="B205" s="207">
        <v>44208</v>
      </c>
      <c r="C205" s="199" t="s">
        <v>516</v>
      </c>
      <c r="D205" s="199" t="s">
        <v>518</v>
      </c>
      <c r="E205" s="201">
        <v>7</v>
      </c>
      <c r="F205" s="201">
        <v>7</v>
      </c>
      <c r="G205" s="208">
        <v>1</v>
      </c>
      <c r="H205" s="208">
        <v>0</v>
      </c>
      <c r="I205" s="209"/>
      <c r="J205" s="209">
        <v>1.05</v>
      </c>
      <c r="K205" s="209">
        <v>-0.04</v>
      </c>
      <c r="L205" s="209">
        <v>328.27000000000032</v>
      </c>
      <c r="M205" s="203">
        <v>2.1389720711360975E-2</v>
      </c>
      <c r="N205" s="209">
        <v>1.0099999999999909</v>
      </c>
      <c r="O205" s="274"/>
    </row>
    <row r="206" spans="1:15" ht="12" customHeight="1" x14ac:dyDescent="0.2">
      <c r="A206" s="206">
        <v>1672</v>
      </c>
      <c r="B206" s="207">
        <v>44208</v>
      </c>
      <c r="C206" s="199" t="s">
        <v>413</v>
      </c>
      <c r="D206" s="199" t="s">
        <v>519</v>
      </c>
      <c r="E206" s="201">
        <v>68.25</v>
      </c>
      <c r="F206" s="201">
        <v>37.119999999999997</v>
      </c>
      <c r="G206" s="208">
        <v>3</v>
      </c>
      <c r="H206" s="208">
        <v>3</v>
      </c>
      <c r="I206" s="209">
        <v>-3.12</v>
      </c>
      <c r="J206" s="209">
        <v>3.5</v>
      </c>
      <c r="K206" s="209">
        <v>-0.02</v>
      </c>
      <c r="L206" s="209">
        <v>328.63000000000034</v>
      </c>
      <c r="M206" s="203">
        <v>0.11307764949584172</v>
      </c>
      <c r="N206" s="209">
        <v>0.36000000000001364</v>
      </c>
      <c r="O206" s="274"/>
    </row>
    <row r="207" spans="1:15" ht="12" customHeight="1" x14ac:dyDescent="0.2">
      <c r="A207" s="206">
        <v>1706</v>
      </c>
      <c r="B207" s="207">
        <v>44208</v>
      </c>
      <c r="C207" s="199" t="s">
        <v>157</v>
      </c>
      <c r="D207" s="199" t="s">
        <v>520</v>
      </c>
      <c r="E207" s="201">
        <v>1076.05</v>
      </c>
      <c r="F207" s="201">
        <v>632.54</v>
      </c>
      <c r="G207" s="208">
        <v>20</v>
      </c>
      <c r="H207" s="208">
        <v>14</v>
      </c>
      <c r="I207" s="209">
        <v>-70.05</v>
      </c>
      <c r="J207" s="209">
        <v>101.2</v>
      </c>
      <c r="K207" s="209">
        <v>-1.24</v>
      </c>
      <c r="L207" s="209">
        <v>358.5400000000003</v>
      </c>
      <c r="M207" s="203">
        <v>1.9247786264187667</v>
      </c>
      <c r="N207" s="209">
        <v>29.909999999999968</v>
      </c>
      <c r="O207" s="274"/>
    </row>
    <row r="208" spans="1:15" ht="12" customHeight="1" x14ac:dyDescent="0.2">
      <c r="A208" s="206">
        <v>1707</v>
      </c>
      <c r="B208" s="207">
        <v>44208</v>
      </c>
      <c r="C208" s="199" t="s">
        <v>488</v>
      </c>
      <c r="D208" s="199" t="s">
        <v>521</v>
      </c>
      <c r="E208" s="201">
        <v>7</v>
      </c>
      <c r="F208" s="201">
        <v>7</v>
      </c>
      <c r="G208" s="208">
        <v>1</v>
      </c>
      <c r="H208" s="208">
        <v>0</v>
      </c>
      <c r="I208" s="209"/>
      <c r="J208" s="209">
        <v>1.26</v>
      </c>
      <c r="K208" s="209">
        <v>-0.05</v>
      </c>
      <c r="L208" s="209">
        <v>359.75000000000028</v>
      </c>
      <c r="M208" s="203">
        <v>1.9523623584537273E-2</v>
      </c>
      <c r="N208" s="209">
        <v>1.2099999999999795</v>
      </c>
      <c r="O208" s="274"/>
    </row>
    <row r="209" spans="1:15" ht="12" customHeight="1" x14ac:dyDescent="0.2">
      <c r="A209" s="206">
        <v>1709</v>
      </c>
      <c r="B209" s="207">
        <v>44208</v>
      </c>
      <c r="C209" s="199" t="s">
        <v>195</v>
      </c>
      <c r="D209" s="199" t="s">
        <v>522</v>
      </c>
      <c r="E209" s="201">
        <v>26</v>
      </c>
      <c r="F209" s="201">
        <v>26</v>
      </c>
      <c r="G209" s="208">
        <v>2</v>
      </c>
      <c r="H209" s="208">
        <v>0</v>
      </c>
      <c r="I209" s="209"/>
      <c r="J209" s="209">
        <v>0.33</v>
      </c>
      <c r="K209" s="209">
        <v>-0.01</v>
      </c>
      <c r="L209" s="209">
        <v>360.07000000000028</v>
      </c>
      <c r="M209" s="203">
        <v>7.2272411396803279E-2</v>
      </c>
      <c r="N209" s="209">
        <v>0.31999999999999318</v>
      </c>
      <c r="O209" s="274"/>
    </row>
    <row r="210" spans="1:15" ht="12" customHeight="1" x14ac:dyDescent="0.2">
      <c r="A210" s="206">
        <v>1710</v>
      </c>
      <c r="B210" s="207">
        <v>44208</v>
      </c>
      <c r="C210" s="199" t="s">
        <v>512</v>
      </c>
      <c r="D210" s="199" t="s">
        <v>523</v>
      </c>
      <c r="E210" s="201">
        <v>10</v>
      </c>
      <c r="F210" s="201">
        <v>10</v>
      </c>
      <c r="G210" s="208">
        <v>1</v>
      </c>
      <c r="H210" s="208">
        <v>0</v>
      </c>
      <c r="I210" s="209"/>
      <c r="J210" s="209">
        <v>0.3</v>
      </c>
      <c r="K210" s="209">
        <v>-0.01</v>
      </c>
      <c r="L210" s="209">
        <v>360.3600000000003</v>
      </c>
      <c r="M210" s="203">
        <v>2.7772377593245735E-2</v>
      </c>
      <c r="N210" s="209">
        <v>0.29000000000002046</v>
      </c>
      <c r="O210" s="274"/>
    </row>
    <row r="211" spans="1:15" ht="12" customHeight="1" x14ac:dyDescent="0.2">
      <c r="A211" s="206">
        <v>1712</v>
      </c>
      <c r="B211" s="207">
        <v>44208</v>
      </c>
      <c r="C211" s="199" t="s">
        <v>514</v>
      </c>
      <c r="D211" s="199" t="s">
        <v>524</v>
      </c>
      <c r="E211" s="201">
        <v>14</v>
      </c>
      <c r="F211" s="201">
        <v>7.49</v>
      </c>
      <c r="G211" s="208">
        <v>1</v>
      </c>
      <c r="H211" s="208">
        <v>1</v>
      </c>
      <c r="I211" s="209">
        <v>-0.49</v>
      </c>
      <c r="J211" s="209">
        <v>0.7</v>
      </c>
      <c r="K211" s="209">
        <v>-0.01</v>
      </c>
      <c r="L211" s="209">
        <v>360.56000000000029</v>
      </c>
      <c r="M211" s="203">
        <v>2.0784770784770767E-2</v>
      </c>
      <c r="N211" s="209">
        <v>0.19999999999998863</v>
      </c>
      <c r="O211" s="274"/>
    </row>
    <row r="212" spans="1:15" ht="12" customHeight="1" x14ac:dyDescent="0.2">
      <c r="A212" s="206">
        <v>1714</v>
      </c>
      <c r="B212" s="207">
        <v>44208</v>
      </c>
      <c r="C212" s="199" t="s">
        <v>180</v>
      </c>
      <c r="D212" s="199" t="s">
        <v>525</v>
      </c>
      <c r="E212" s="201">
        <v>14.01</v>
      </c>
      <c r="F212" s="201">
        <v>7.63</v>
      </c>
      <c r="G212" s="208">
        <v>1</v>
      </c>
      <c r="H212" s="208">
        <v>1</v>
      </c>
      <c r="I212" s="209">
        <v>-0.63</v>
      </c>
      <c r="J212" s="209">
        <v>0.98</v>
      </c>
      <c r="K212" s="209">
        <v>-0.01</v>
      </c>
      <c r="L212" s="209">
        <v>360.90000000000032</v>
      </c>
      <c r="M212" s="203">
        <v>2.1161526514311055E-2</v>
      </c>
      <c r="N212" s="209">
        <v>0.34000000000003183</v>
      </c>
      <c r="O212" s="274"/>
    </row>
    <row r="213" spans="1:15" ht="12" customHeight="1" x14ac:dyDescent="0.2">
      <c r="A213" s="206">
        <v>1721</v>
      </c>
      <c r="B213" s="207">
        <v>44208</v>
      </c>
      <c r="C213" s="199" t="s">
        <v>513</v>
      </c>
      <c r="D213" s="199" t="s">
        <v>526</v>
      </c>
      <c r="E213" s="201">
        <v>131.63999999999999</v>
      </c>
      <c r="F213" s="201">
        <v>100.46</v>
      </c>
      <c r="G213" s="208">
        <v>5</v>
      </c>
      <c r="H213" s="208">
        <v>2</v>
      </c>
      <c r="I213" s="209">
        <v>-2.82</v>
      </c>
      <c r="J213" s="209">
        <v>10.199999999999999</v>
      </c>
      <c r="K213" s="209">
        <v>-0.28999999999999998</v>
      </c>
      <c r="L213" s="209">
        <v>367.99000000000029</v>
      </c>
      <c r="M213" s="203">
        <v>0.27835965641451899</v>
      </c>
      <c r="N213" s="209">
        <v>7.089999999999975</v>
      </c>
      <c r="O213" s="274"/>
    </row>
    <row r="214" spans="1:15" ht="12" customHeight="1" x14ac:dyDescent="0.2">
      <c r="A214" s="206">
        <v>1748</v>
      </c>
      <c r="B214" s="207">
        <v>44208</v>
      </c>
      <c r="C214" s="199" t="s">
        <v>515</v>
      </c>
      <c r="D214" s="199" t="s">
        <v>527</v>
      </c>
      <c r="E214" s="201">
        <v>749.9</v>
      </c>
      <c r="F214" s="201">
        <v>425.07</v>
      </c>
      <c r="G214" s="208">
        <v>17</v>
      </c>
      <c r="H214" s="208">
        <v>10</v>
      </c>
      <c r="I214" s="209">
        <v>-60.13</v>
      </c>
      <c r="J214" s="209">
        <v>75.14</v>
      </c>
      <c r="K214" s="209">
        <v>-0.87</v>
      </c>
      <c r="L214" s="209">
        <v>382.13000000000028</v>
      </c>
      <c r="M214" s="203">
        <v>1.1551129106769196</v>
      </c>
      <c r="N214" s="209">
        <v>14.139999999999986</v>
      </c>
      <c r="O214" s="274"/>
    </row>
    <row r="215" spans="1:15" ht="12" customHeight="1" x14ac:dyDescent="0.2">
      <c r="A215" s="206">
        <v>1762</v>
      </c>
      <c r="B215" s="207">
        <v>44208</v>
      </c>
      <c r="C215" s="199" t="s">
        <v>415</v>
      </c>
      <c r="D215" s="199" t="s">
        <v>528</v>
      </c>
      <c r="E215" s="201">
        <v>137.69999999999999</v>
      </c>
      <c r="F215" s="201">
        <v>102.9</v>
      </c>
      <c r="G215" s="208">
        <v>9</v>
      </c>
      <c r="H215" s="208">
        <v>5</v>
      </c>
      <c r="I215" s="209">
        <v>-20.18</v>
      </c>
      <c r="J215" s="209">
        <v>24.39</v>
      </c>
      <c r="K215" s="209">
        <v>-0.2</v>
      </c>
      <c r="L215" s="209">
        <v>386.14000000000027</v>
      </c>
      <c r="M215" s="203">
        <v>0.2692800879281918</v>
      </c>
      <c r="N215" s="209">
        <v>4.0099999999999909</v>
      </c>
      <c r="O215" s="274"/>
    </row>
    <row r="216" spans="1:15" ht="12" customHeight="1" x14ac:dyDescent="0.2">
      <c r="A216" s="206">
        <v>1795</v>
      </c>
      <c r="B216" s="207">
        <v>44208</v>
      </c>
      <c r="C216" s="199" t="s">
        <v>511</v>
      </c>
      <c r="D216" s="199" t="s">
        <v>529</v>
      </c>
      <c r="E216" s="201">
        <v>721.42</v>
      </c>
      <c r="F216" s="201">
        <v>381.15</v>
      </c>
      <c r="G216" s="208">
        <v>18</v>
      </c>
      <c r="H216" s="208">
        <v>15</v>
      </c>
      <c r="I216" s="209">
        <v>-66.760000000000005</v>
      </c>
      <c r="J216" s="209">
        <v>77.069999999999993</v>
      </c>
      <c r="K216" s="209">
        <v>-0.78</v>
      </c>
      <c r="L216" s="209">
        <v>395.6700000000003</v>
      </c>
      <c r="M216" s="203">
        <v>0.98707722587662428</v>
      </c>
      <c r="N216" s="209">
        <v>9.5300000000000296</v>
      </c>
      <c r="O216" s="274"/>
    </row>
    <row r="217" spans="1:15" ht="12" customHeight="1" x14ac:dyDescent="0.2">
      <c r="A217" s="206">
        <v>1814</v>
      </c>
      <c r="B217" s="207">
        <v>44209</v>
      </c>
      <c r="C217" s="199" t="s">
        <v>413</v>
      </c>
      <c r="D217" s="199" t="s">
        <v>540</v>
      </c>
      <c r="E217" s="201">
        <v>442.8</v>
      </c>
      <c r="F217" s="201">
        <v>264.10000000000002</v>
      </c>
      <c r="G217" s="208">
        <v>13</v>
      </c>
      <c r="H217" s="208">
        <v>6</v>
      </c>
      <c r="I217" s="209">
        <v>-21.4</v>
      </c>
      <c r="J217" s="209">
        <v>38.67</v>
      </c>
      <c r="K217" s="209">
        <v>-0.69</v>
      </c>
      <c r="L217" s="209">
        <v>412.25000000000034</v>
      </c>
      <c r="M217" s="203">
        <v>0.66747542143705574</v>
      </c>
      <c r="N217" s="209">
        <v>16.580000000000041</v>
      </c>
      <c r="O217" s="274"/>
    </row>
    <row r="218" spans="1:15" ht="12" customHeight="1" x14ac:dyDescent="0.2">
      <c r="A218" s="206">
        <v>1836</v>
      </c>
      <c r="B218" s="207">
        <v>44209</v>
      </c>
      <c r="C218" s="199" t="s">
        <v>195</v>
      </c>
      <c r="D218" s="199" t="s">
        <v>541</v>
      </c>
      <c r="E218" s="201">
        <v>376.1</v>
      </c>
      <c r="F218" s="201">
        <v>268.48</v>
      </c>
      <c r="G218" s="208">
        <v>13</v>
      </c>
      <c r="H218" s="208">
        <v>9</v>
      </c>
      <c r="I218" s="209">
        <v>-63.48</v>
      </c>
      <c r="J218" s="209">
        <v>75.27</v>
      </c>
      <c r="K218" s="209">
        <v>-0.48</v>
      </c>
      <c r="L218" s="209">
        <v>423.56000000000034</v>
      </c>
      <c r="M218" s="203">
        <v>0.65125530624620931</v>
      </c>
      <c r="N218" s="209">
        <v>11.310000000000002</v>
      </c>
      <c r="O218" s="274"/>
    </row>
    <row r="219" spans="1:15" ht="12" customHeight="1" x14ac:dyDescent="0.2">
      <c r="A219" s="206">
        <v>1839</v>
      </c>
      <c r="B219" s="207">
        <v>44209</v>
      </c>
      <c r="C219" s="199" t="s">
        <v>394</v>
      </c>
      <c r="D219" s="199" t="s">
        <v>542</v>
      </c>
      <c r="E219" s="201">
        <v>28.01</v>
      </c>
      <c r="F219" s="201">
        <v>14.98</v>
      </c>
      <c r="G219" s="208">
        <v>2</v>
      </c>
      <c r="H219" s="208">
        <v>1</v>
      </c>
      <c r="I219" s="209">
        <v>-0.98</v>
      </c>
      <c r="J219" s="209">
        <v>1.19</v>
      </c>
      <c r="K219" s="209">
        <v>-0.01</v>
      </c>
      <c r="L219" s="209">
        <v>423.76000000000033</v>
      </c>
      <c r="M219" s="203">
        <v>3.5366890169043319E-2</v>
      </c>
      <c r="N219" s="209">
        <v>0.19999999999998863</v>
      </c>
      <c r="O219" s="274"/>
    </row>
    <row r="220" spans="1:15" ht="12" customHeight="1" x14ac:dyDescent="0.2">
      <c r="A220" s="206">
        <v>1854</v>
      </c>
      <c r="B220" s="207">
        <v>44209</v>
      </c>
      <c r="C220" s="199" t="s">
        <v>537</v>
      </c>
      <c r="D220" s="199" t="s">
        <v>543</v>
      </c>
      <c r="E220" s="201">
        <v>263.69</v>
      </c>
      <c r="F220" s="201">
        <v>143.09</v>
      </c>
      <c r="G220" s="208">
        <v>9</v>
      </c>
      <c r="H220" s="208">
        <v>6</v>
      </c>
      <c r="I220" s="209">
        <v>-8.09</v>
      </c>
      <c r="J220" s="209">
        <v>13.37</v>
      </c>
      <c r="K220" s="209">
        <v>-0.21</v>
      </c>
      <c r="L220" s="209">
        <v>428.83000000000038</v>
      </c>
      <c r="M220" s="203">
        <v>0.33766754766849133</v>
      </c>
      <c r="N220" s="209">
        <v>5.07000000000005</v>
      </c>
      <c r="O220" s="274"/>
    </row>
    <row r="221" spans="1:15" ht="12" customHeight="1" x14ac:dyDescent="0.2">
      <c r="A221" s="206">
        <v>1874</v>
      </c>
      <c r="B221" s="207">
        <v>44209</v>
      </c>
      <c r="C221" s="199" t="s">
        <v>195</v>
      </c>
      <c r="D221" s="199" t="s">
        <v>544</v>
      </c>
      <c r="E221" s="201">
        <v>478.63</v>
      </c>
      <c r="F221" s="201">
        <v>261.70999999999998</v>
      </c>
      <c r="G221" s="208">
        <v>11</v>
      </c>
      <c r="H221" s="208">
        <v>9</v>
      </c>
      <c r="I221" s="209">
        <v>-23.71</v>
      </c>
      <c r="J221" s="209">
        <v>25.22</v>
      </c>
      <c r="K221" s="209">
        <v>-0.25</v>
      </c>
      <c r="L221" s="209">
        <v>430.09000000000037</v>
      </c>
      <c r="M221" s="203">
        <v>0.610288459296224</v>
      </c>
      <c r="N221" s="209">
        <v>1.2599999999999909</v>
      </c>
      <c r="O221" s="274"/>
    </row>
    <row r="222" spans="1:15" ht="12" customHeight="1" x14ac:dyDescent="0.2">
      <c r="A222" s="206">
        <v>1899</v>
      </c>
      <c r="B222" s="207">
        <v>44209</v>
      </c>
      <c r="C222" s="199" t="s">
        <v>413</v>
      </c>
      <c r="D222" s="199" t="s">
        <v>545</v>
      </c>
      <c r="E222" s="201">
        <v>241.42</v>
      </c>
      <c r="F222" s="201">
        <v>146.31</v>
      </c>
      <c r="G222" s="208">
        <v>15</v>
      </c>
      <c r="H222" s="208">
        <v>10</v>
      </c>
      <c r="I222" s="209">
        <v>-30.35</v>
      </c>
      <c r="J222" s="209">
        <v>34.94</v>
      </c>
      <c r="K222" s="209">
        <v>-0.17</v>
      </c>
      <c r="L222" s="209">
        <v>434.51000000000033</v>
      </c>
      <c r="M222" s="203">
        <v>0.34018461252296001</v>
      </c>
      <c r="N222" s="209">
        <v>4.4199999999999591</v>
      </c>
      <c r="O222" s="274"/>
    </row>
    <row r="223" spans="1:15" ht="12" customHeight="1" x14ac:dyDescent="0.2">
      <c r="A223" s="206">
        <v>1905</v>
      </c>
      <c r="B223" s="207">
        <v>44209</v>
      </c>
      <c r="C223" s="199" t="s">
        <v>157</v>
      </c>
      <c r="D223" s="199" t="s">
        <v>546</v>
      </c>
      <c r="E223" s="201">
        <v>70.010000000000005</v>
      </c>
      <c r="F223" s="201">
        <v>56.7</v>
      </c>
      <c r="G223" s="208">
        <v>5</v>
      </c>
      <c r="H223" s="208">
        <v>1</v>
      </c>
      <c r="I223" s="209">
        <v>-0.7</v>
      </c>
      <c r="J223" s="209">
        <v>15.31</v>
      </c>
      <c r="K223" s="209">
        <v>-0.57999999999999996</v>
      </c>
      <c r="L223" s="209">
        <v>448.54000000000036</v>
      </c>
      <c r="M223" s="203">
        <v>0.13049181837011797</v>
      </c>
      <c r="N223" s="209">
        <v>14.03000000000003</v>
      </c>
      <c r="O223" s="274"/>
    </row>
    <row r="224" spans="1:15" ht="12" customHeight="1" x14ac:dyDescent="0.2">
      <c r="A224" s="206">
        <v>1929</v>
      </c>
      <c r="B224" s="207">
        <v>44209</v>
      </c>
      <c r="C224" s="199" t="s">
        <v>515</v>
      </c>
      <c r="D224" s="199" t="s">
        <v>547</v>
      </c>
      <c r="E224" s="201">
        <v>383.57</v>
      </c>
      <c r="F224" s="201">
        <v>235.15</v>
      </c>
      <c r="G224" s="208">
        <v>15</v>
      </c>
      <c r="H224" s="208">
        <v>9</v>
      </c>
      <c r="I224" s="209">
        <v>-31.5</v>
      </c>
      <c r="J224" s="209">
        <v>48.16</v>
      </c>
      <c r="K224" s="209">
        <v>-0.66</v>
      </c>
      <c r="L224" s="209">
        <v>464.54000000000036</v>
      </c>
      <c r="M224" s="203">
        <v>0.52425647656842156</v>
      </c>
      <c r="N224" s="209">
        <v>16</v>
      </c>
      <c r="O224" s="274"/>
    </row>
    <row r="225" spans="1:15" ht="12" customHeight="1" x14ac:dyDescent="0.2">
      <c r="A225" s="206">
        <v>1938</v>
      </c>
      <c r="B225" s="207">
        <v>44209</v>
      </c>
      <c r="C225" s="199" t="s">
        <v>488</v>
      </c>
      <c r="D225" s="199" t="s">
        <v>548</v>
      </c>
      <c r="E225" s="201">
        <v>183.55</v>
      </c>
      <c r="F225" s="201">
        <v>118.1</v>
      </c>
      <c r="G225" s="208">
        <v>7</v>
      </c>
      <c r="H225" s="208">
        <v>2</v>
      </c>
      <c r="I225" s="209">
        <v>-2.85</v>
      </c>
      <c r="J225" s="209">
        <v>11.26</v>
      </c>
      <c r="K225" s="209">
        <v>-0.34</v>
      </c>
      <c r="L225" s="209">
        <v>472.61000000000035</v>
      </c>
      <c r="M225" s="203">
        <v>0.25422999095879772</v>
      </c>
      <c r="N225" s="209">
        <v>8.0699999999999932</v>
      </c>
      <c r="O225" s="274"/>
    </row>
    <row r="226" spans="1:15" ht="12" customHeight="1" x14ac:dyDescent="0.2">
      <c r="A226" s="206">
        <v>1948</v>
      </c>
      <c r="B226" s="207">
        <v>44209</v>
      </c>
      <c r="C226" s="199" t="s">
        <v>195</v>
      </c>
      <c r="D226" s="199" t="s">
        <v>549</v>
      </c>
      <c r="E226" s="201">
        <v>76.83</v>
      </c>
      <c r="F226" s="201">
        <v>47.48</v>
      </c>
      <c r="G226" s="208">
        <v>5</v>
      </c>
      <c r="H226" s="208">
        <v>5</v>
      </c>
      <c r="I226" s="209">
        <v>-15.78</v>
      </c>
      <c r="J226" s="209">
        <v>12.95</v>
      </c>
      <c r="K226" s="209">
        <v>-0.14000000000000001</v>
      </c>
      <c r="L226" s="209">
        <v>469.64000000000038</v>
      </c>
      <c r="M226" s="203">
        <v>0.10046338418569213</v>
      </c>
      <c r="N226" s="209">
        <v>-2.9699999999999704</v>
      </c>
      <c r="O226" s="274"/>
    </row>
    <row r="227" spans="1:15" ht="12" customHeight="1" x14ac:dyDescent="0.2">
      <c r="A227" s="206">
        <v>1967</v>
      </c>
      <c r="B227" s="207">
        <v>44209</v>
      </c>
      <c r="C227" s="199" t="s">
        <v>539</v>
      </c>
      <c r="D227" s="199" t="s">
        <v>550</v>
      </c>
      <c r="E227" s="201">
        <v>271.99</v>
      </c>
      <c r="F227" s="201">
        <v>171.12</v>
      </c>
      <c r="G227" s="208">
        <v>13</v>
      </c>
      <c r="H227" s="208">
        <v>6</v>
      </c>
      <c r="I227" s="209">
        <v>-27.12</v>
      </c>
      <c r="J227" s="209">
        <v>23.74</v>
      </c>
      <c r="K227" s="209">
        <v>-0.26</v>
      </c>
      <c r="L227" s="209">
        <v>466.0000000000004</v>
      </c>
      <c r="M227" s="203">
        <v>0.3643641938506087</v>
      </c>
      <c r="N227" s="209">
        <v>-3.6399999999999864</v>
      </c>
      <c r="O227" s="274"/>
    </row>
    <row r="228" spans="1:15" ht="12" customHeight="1" x14ac:dyDescent="0.2">
      <c r="A228" s="206">
        <v>1989</v>
      </c>
      <c r="B228" s="207">
        <v>44209</v>
      </c>
      <c r="C228" s="199" t="s">
        <v>512</v>
      </c>
      <c r="D228" s="199" t="s">
        <v>551</v>
      </c>
      <c r="E228" s="201">
        <v>741.84</v>
      </c>
      <c r="F228" s="201">
        <v>467.25</v>
      </c>
      <c r="G228" s="208">
        <v>11</v>
      </c>
      <c r="H228" s="208">
        <v>11</v>
      </c>
      <c r="I228" s="209">
        <v>-147.12</v>
      </c>
      <c r="J228" s="209">
        <v>161.38</v>
      </c>
      <c r="K228" s="209">
        <v>-1.17</v>
      </c>
      <c r="L228" s="209">
        <v>479.09000000000037</v>
      </c>
      <c r="M228" s="203">
        <v>1.0026824034334756</v>
      </c>
      <c r="N228" s="209">
        <v>13.089999999999975</v>
      </c>
      <c r="O228" s="275"/>
    </row>
    <row r="229" spans="1:15" ht="12" customHeight="1" x14ac:dyDescent="0.2">
      <c r="A229" s="206">
        <v>1995</v>
      </c>
      <c r="B229" s="207">
        <v>44209</v>
      </c>
      <c r="C229" s="199" t="s">
        <v>513</v>
      </c>
      <c r="D229" s="199" t="s">
        <v>552</v>
      </c>
      <c r="E229" s="201">
        <v>444.8</v>
      </c>
      <c r="F229" s="201">
        <v>235.39</v>
      </c>
      <c r="G229" s="208">
        <v>3</v>
      </c>
      <c r="H229" s="208">
        <v>3</v>
      </c>
      <c r="I229" s="209">
        <v>-15.39</v>
      </c>
      <c r="J229" s="209">
        <v>20.6</v>
      </c>
      <c r="K229" s="209">
        <v>-0.21</v>
      </c>
      <c r="L229" s="209">
        <v>484.09000000000043</v>
      </c>
      <c r="M229" s="203">
        <v>0.49132730802145691</v>
      </c>
      <c r="N229" s="209">
        <v>5.0000000000000568</v>
      </c>
      <c r="O229" s="275"/>
    </row>
    <row r="230" spans="1:15" ht="12" customHeight="1" x14ac:dyDescent="0.2">
      <c r="A230" s="206">
        <v>2001</v>
      </c>
      <c r="B230" s="207">
        <v>44209</v>
      </c>
      <c r="C230" s="199" t="s">
        <v>415</v>
      </c>
      <c r="D230" s="199" t="s">
        <v>553</v>
      </c>
      <c r="E230" s="201">
        <v>134.19999999999999</v>
      </c>
      <c r="F230" s="201">
        <v>73.12</v>
      </c>
      <c r="G230" s="208">
        <v>3</v>
      </c>
      <c r="H230" s="208">
        <v>3</v>
      </c>
      <c r="I230" s="209">
        <v>-6.12</v>
      </c>
      <c r="J230" s="209">
        <v>8.4499999999999993</v>
      </c>
      <c r="K230" s="209">
        <v>-0.09</v>
      </c>
      <c r="L230" s="209">
        <v>486.33000000000044</v>
      </c>
      <c r="M230" s="203">
        <v>0.15104629304468165</v>
      </c>
      <c r="N230" s="209">
        <v>2.2400000000000091</v>
      </c>
      <c r="O230" s="275"/>
    </row>
    <row r="231" spans="1:15" ht="12" customHeight="1" x14ac:dyDescent="0.2">
      <c r="A231" s="206">
        <v>2004</v>
      </c>
      <c r="B231" s="207">
        <v>44209</v>
      </c>
      <c r="C231" s="199" t="s">
        <v>414</v>
      </c>
      <c r="D231" s="199" t="s">
        <v>554</v>
      </c>
      <c r="E231" s="201">
        <v>34</v>
      </c>
      <c r="F231" s="201">
        <v>27.21</v>
      </c>
      <c r="G231" s="208">
        <v>2</v>
      </c>
      <c r="H231" s="208">
        <v>1</v>
      </c>
      <c r="I231" s="209">
        <v>-0.21</v>
      </c>
      <c r="J231" s="209">
        <v>3.35</v>
      </c>
      <c r="K231" s="209">
        <v>-0.13</v>
      </c>
      <c r="L231" s="209">
        <v>489.34000000000049</v>
      </c>
      <c r="M231" s="203">
        <v>5.5949663808525028E-2</v>
      </c>
      <c r="N231" s="209">
        <v>3.0100000000000477</v>
      </c>
      <c r="O231" s="275"/>
    </row>
    <row r="232" spans="1:15" ht="12" customHeight="1" x14ac:dyDescent="0.2">
      <c r="A232" s="206">
        <v>2006</v>
      </c>
      <c r="B232" s="207">
        <v>44209</v>
      </c>
      <c r="C232" s="199" t="s">
        <v>538</v>
      </c>
      <c r="D232" s="199" t="s">
        <v>555</v>
      </c>
      <c r="E232" s="201">
        <v>27</v>
      </c>
      <c r="F232" s="201">
        <v>27</v>
      </c>
      <c r="G232" s="208">
        <v>2</v>
      </c>
      <c r="H232" s="208">
        <v>0</v>
      </c>
      <c r="I232" s="209"/>
      <c r="J232" s="209">
        <v>3.65</v>
      </c>
      <c r="K232" s="209">
        <v>-0.15</v>
      </c>
      <c r="L232" s="209">
        <v>492.84000000000049</v>
      </c>
      <c r="M232" s="203">
        <v>5.5176359995095382E-2</v>
      </c>
      <c r="N232" s="209">
        <v>3.5</v>
      </c>
      <c r="O232" s="275"/>
    </row>
    <row r="233" spans="1:15" ht="12" customHeight="1" x14ac:dyDescent="0.2">
      <c r="A233" s="206">
        <v>2025</v>
      </c>
      <c r="B233" s="207">
        <v>44209</v>
      </c>
      <c r="C233" s="199" t="s">
        <v>511</v>
      </c>
      <c r="D233" s="199" t="s">
        <v>556</v>
      </c>
      <c r="E233" s="201">
        <v>306.99</v>
      </c>
      <c r="F233" s="201">
        <v>178.07</v>
      </c>
      <c r="G233" s="208">
        <v>12</v>
      </c>
      <c r="H233" s="208">
        <v>7</v>
      </c>
      <c r="I233" s="209">
        <v>-12.07</v>
      </c>
      <c r="J233" s="209">
        <v>30.47</v>
      </c>
      <c r="K233" s="209">
        <v>-0.73</v>
      </c>
      <c r="L233" s="209">
        <v>510.51000000000045</v>
      </c>
      <c r="M233" s="203">
        <v>0.36131401671942176</v>
      </c>
      <c r="N233" s="209">
        <v>17.669999999999959</v>
      </c>
      <c r="O233" s="275"/>
    </row>
    <row r="234" spans="1:15" ht="12" customHeight="1" thickBot="1" x14ac:dyDescent="0.25">
      <c r="A234" s="206">
        <v>2030</v>
      </c>
      <c r="B234" s="207">
        <v>44209</v>
      </c>
      <c r="C234" s="199" t="s">
        <v>183</v>
      </c>
      <c r="D234" s="199" t="s">
        <v>557</v>
      </c>
      <c r="E234" s="201">
        <v>71.930000000000007</v>
      </c>
      <c r="F234" s="201">
        <v>57.91</v>
      </c>
      <c r="G234" s="208">
        <v>3</v>
      </c>
      <c r="H234" s="208">
        <v>2</v>
      </c>
      <c r="I234" s="209">
        <v>-17.91</v>
      </c>
      <c r="J234" s="209">
        <v>20.5</v>
      </c>
      <c r="K234" s="209">
        <v>-0.1</v>
      </c>
      <c r="L234" s="209">
        <v>513.00000000000045</v>
      </c>
      <c r="M234" s="203">
        <v>0.11343558402381922</v>
      </c>
      <c r="N234" s="209">
        <v>2.4900000000000091</v>
      </c>
      <c r="O234" s="276"/>
    </row>
    <row r="235" spans="1:15" ht="12" customHeight="1" x14ac:dyDescent="0.2">
      <c r="A235" s="206"/>
      <c r="B235" s="207"/>
      <c r="C235" s="199"/>
      <c r="D235" s="199"/>
      <c r="E235" s="201"/>
      <c r="F235" s="201"/>
      <c r="G235" s="208"/>
      <c r="H235" s="208"/>
      <c r="I235" s="209"/>
      <c r="J235" s="209"/>
      <c r="K235" s="209"/>
      <c r="L235" s="199"/>
      <c r="M235" s="203"/>
      <c r="N235" s="209"/>
      <c r="O235" s="155"/>
    </row>
    <row r="236" spans="1:15" ht="12" customHeight="1" x14ac:dyDescent="0.2">
      <c r="A236" s="206"/>
      <c r="B236" s="207"/>
      <c r="C236" s="199"/>
      <c r="D236" s="199"/>
      <c r="E236" s="201"/>
      <c r="F236" s="201"/>
      <c r="G236" s="208"/>
      <c r="H236" s="208"/>
      <c r="I236" s="209"/>
      <c r="J236" s="209"/>
      <c r="K236" s="209"/>
      <c r="L236" s="199"/>
      <c r="M236" s="203"/>
      <c r="N236" s="209"/>
      <c r="O236" s="155"/>
    </row>
    <row r="237" spans="1:15" ht="12" customHeight="1" x14ac:dyDescent="0.2">
      <c r="A237" s="206"/>
      <c r="B237" s="207"/>
      <c r="C237" s="199"/>
      <c r="D237" s="199"/>
      <c r="E237" s="201"/>
      <c r="F237" s="201"/>
      <c r="G237" s="208"/>
      <c r="H237" s="208"/>
      <c r="I237" s="209"/>
      <c r="J237" s="209"/>
      <c r="K237" s="209"/>
      <c r="L237" s="199"/>
      <c r="M237" s="203"/>
      <c r="N237" s="209"/>
      <c r="O237" s="154"/>
    </row>
    <row r="238" spans="1:15" ht="12" customHeight="1" x14ac:dyDescent="0.2">
      <c r="A238" s="206"/>
      <c r="B238" s="207"/>
      <c r="C238" s="199"/>
      <c r="D238" s="199"/>
      <c r="E238" s="201"/>
      <c r="F238" s="201"/>
      <c r="G238" s="208"/>
      <c r="H238" s="208"/>
      <c r="I238" s="209"/>
      <c r="J238" s="209"/>
      <c r="K238" s="209"/>
      <c r="L238" s="199"/>
      <c r="M238" s="203"/>
      <c r="N238" s="209"/>
      <c r="O238" s="154"/>
    </row>
    <row r="239" spans="1:15" ht="12" customHeight="1" x14ac:dyDescent="0.2">
      <c r="A239" s="206"/>
      <c r="B239" s="207"/>
      <c r="C239" s="199"/>
      <c r="D239" s="199"/>
      <c r="E239" s="201"/>
      <c r="F239" s="201"/>
      <c r="G239" s="208"/>
      <c r="H239" s="208"/>
      <c r="I239" s="209"/>
      <c r="J239" s="209"/>
      <c r="K239" s="209"/>
      <c r="L239" s="199"/>
      <c r="M239" s="203"/>
      <c r="N239" s="209"/>
      <c r="O239" s="154"/>
    </row>
    <row r="240" spans="1:15" ht="12" customHeight="1" x14ac:dyDescent="0.2">
      <c r="A240" s="206"/>
      <c r="B240" s="207"/>
      <c r="C240" s="199"/>
      <c r="D240" s="199"/>
      <c r="E240" s="201"/>
      <c r="F240" s="201"/>
      <c r="G240" s="208"/>
      <c r="H240" s="208"/>
      <c r="I240" s="209"/>
      <c r="J240" s="209"/>
      <c r="K240" s="209"/>
      <c r="L240" s="199"/>
      <c r="M240" s="203"/>
      <c r="N240" s="209"/>
      <c r="O240" s="154"/>
    </row>
    <row r="241" spans="1:15" ht="12" customHeight="1" x14ac:dyDescent="0.2">
      <c r="A241" s="206"/>
      <c r="B241" s="207"/>
      <c r="C241" s="199"/>
      <c r="D241" s="199"/>
      <c r="E241" s="201"/>
      <c r="F241" s="201"/>
      <c r="G241" s="208"/>
      <c r="H241" s="208"/>
      <c r="I241" s="209"/>
      <c r="J241" s="209"/>
      <c r="K241" s="209"/>
      <c r="L241" s="199"/>
      <c r="M241" s="203"/>
      <c r="N241" s="209"/>
      <c r="O241" s="154"/>
    </row>
    <row r="242" spans="1:15" ht="12" customHeight="1" x14ac:dyDescent="0.2">
      <c r="A242" s="206"/>
      <c r="B242" s="207"/>
      <c r="C242" s="199"/>
      <c r="D242" s="199"/>
      <c r="E242" s="201"/>
      <c r="F242" s="201"/>
      <c r="G242" s="208"/>
      <c r="H242" s="208"/>
      <c r="I242" s="209"/>
      <c r="J242" s="209"/>
      <c r="K242" s="209"/>
      <c r="L242" s="199"/>
      <c r="M242" s="203"/>
      <c r="N242" s="209"/>
      <c r="O242" s="154"/>
    </row>
    <row r="243" spans="1:15" ht="12" customHeight="1" x14ac:dyDescent="0.2">
      <c r="A243" s="206"/>
      <c r="B243" s="207"/>
      <c r="C243" s="199"/>
      <c r="D243" s="199"/>
      <c r="E243" s="201"/>
      <c r="F243" s="201"/>
      <c r="G243" s="208"/>
      <c r="H243" s="208"/>
      <c r="I243" s="209"/>
      <c r="J243" s="209"/>
      <c r="K243" s="209"/>
      <c r="L243" s="199"/>
      <c r="M243" s="203"/>
      <c r="N243" s="209"/>
      <c r="O243" s="154"/>
    </row>
    <row r="244" spans="1:15" ht="12" customHeight="1" x14ac:dyDescent="0.2">
      <c r="A244" s="206"/>
      <c r="B244" s="207"/>
      <c r="C244" s="199"/>
      <c r="D244" s="199"/>
      <c r="E244" s="201"/>
      <c r="F244" s="201"/>
      <c r="G244" s="208"/>
      <c r="H244" s="208"/>
      <c r="I244" s="209"/>
      <c r="J244" s="209"/>
      <c r="K244" s="209"/>
      <c r="L244" s="199"/>
      <c r="M244" s="203"/>
      <c r="N244" s="209"/>
      <c r="O244" s="154"/>
    </row>
    <row r="245" spans="1:15" ht="12" customHeight="1" x14ac:dyDescent="0.2">
      <c r="A245" s="206"/>
      <c r="B245" s="207"/>
      <c r="C245" s="199"/>
      <c r="D245" s="199"/>
      <c r="E245" s="201"/>
      <c r="F245" s="201"/>
      <c r="G245" s="208"/>
      <c r="H245" s="208"/>
      <c r="I245" s="209"/>
      <c r="J245" s="209"/>
      <c r="K245" s="209"/>
      <c r="L245" s="199"/>
      <c r="M245" s="203"/>
      <c r="N245" s="209"/>
      <c r="O245" s="154"/>
    </row>
    <row r="246" spans="1:15" ht="12" customHeight="1" x14ac:dyDescent="0.2">
      <c r="A246" s="206"/>
      <c r="B246" s="207"/>
      <c r="C246" s="199"/>
      <c r="D246" s="199"/>
      <c r="E246" s="201"/>
      <c r="F246" s="201"/>
      <c r="G246" s="208"/>
      <c r="H246" s="208"/>
      <c r="I246" s="209"/>
      <c r="J246" s="209"/>
      <c r="K246" s="209"/>
      <c r="L246" s="199"/>
      <c r="M246" s="203"/>
      <c r="N246" s="209"/>
      <c r="O246" s="154"/>
    </row>
    <row r="247" spans="1:15" ht="12" customHeight="1" x14ac:dyDescent="0.2">
      <c r="A247" s="206"/>
      <c r="B247" s="207"/>
      <c r="C247" s="199"/>
      <c r="D247" s="199"/>
      <c r="E247" s="201"/>
      <c r="F247" s="201"/>
      <c r="G247" s="208"/>
      <c r="H247" s="208"/>
      <c r="I247" s="209"/>
      <c r="J247" s="209"/>
      <c r="K247" s="209"/>
      <c r="L247" s="199"/>
      <c r="M247" s="203"/>
      <c r="N247" s="209"/>
      <c r="O247" s="154"/>
    </row>
    <row r="248" spans="1:15" ht="12" customHeight="1" x14ac:dyDescent="0.2">
      <c r="A248" s="206"/>
      <c r="B248" s="207"/>
      <c r="C248" s="199"/>
      <c r="D248" s="199"/>
      <c r="E248" s="201"/>
      <c r="F248" s="201"/>
      <c r="G248" s="208"/>
      <c r="H248" s="208"/>
      <c r="I248" s="209"/>
      <c r="J248" s="209"/>
      <c r="K248" s="209"/>
      <c r="L248" s="199"/>
      <c r="M248" s="203"/>
      <c r="N248" s="209"/>
      <c r="O248" s="154"/>
    </row>
    <row r="249" spans="1:15" ht="12" customHeight="1" x14ac:dyDescent="0.2">
      <c r="A249" s="206"/>
      <c r="B249" s="207"/>
      <c r="C249" s="199"/>
      <c r="D249" s="199"/>
      <c r="E249" s="201"/>
      <c r="F249" s="201"/>
      <c r="G249" s="208"/>
      <c r="H249" s="208"/>
      <c r="I249" s="209"/>
      <c r="J249" s="209"/>
      <c r="K249" s="209"/>
      <c r="L249" s="199"/>
      <c r="M249" s="203"/>
      <c r="N249" s="209"/>
      <c r="O249" s="154"/>
    </row>
    <row r="250" spans="1:15" ht="12" customHeight="1" x14ac:dyDescent="0.2">
      <c r="A250" s="206"/>
      <c r="B250" s="207"/>
      <c r="C250" s="199"/>
      <c r="D250" s="199"/>
      <c r="E250" s="201"/>
      <c r="F250" s="201"/>
      <c r="G250" s="208"/>
      <c r="H250" s="208"/>
      <c r="I250" s="209"/>
      <c r="J250" s="209"/>
      <c r="K250" s="209"/>
      <c r="L250" s="199"/>
      <c r="M250" s="203"/>
      <c r="N250" s="209"/>
      <c r="O250" s="154"/>
    </row>
    <row r="251" spans="1:15" ht="12" customHeight="1" x14ac:dyDescent="0.2">
      <c r="A251" s="206"/>
      <c r="B251" s="207"/>
      <c r="C251" s="199"/>
      <c r="D251" s="199"/>
      <c r="E251" s="201"/>
      <c r="F251" s="201"/>
      <c r="G251" s="208"/>
      <c r="H251" s="208"/>
      <c r="I251" s="209"/>
      <c r="J251" s="209"/>
      <c r="K251" s="209"/>
      <c r="L251" s="199"/>
      <c r="M251" s="203"/>
      <c r="N251" s="209"/>
      <c r="O251" s="154"/>
    </row>
    <row r="252" spans="1:15" ht="12" customHeight="1" x14ac:dyDescent="0.2">
      <c r="A252" s="206"/>
      <c r="B252" s="207"/>
      <c r="C252" s="199"/>
      <c r="D252" s="199"/>
      <c r="E252" s="201"/>
      <c r="F252" s="201"/>
      <c r="G252" s="208"/>
      <c r="H252" s="208"/>
      <c r="I252" s="209"/>
      <c r="J252" s="209"/>
      <c r="K252" s="209"/>
      <c r="L252" s="199"/>
      <c r="M252" s="203"/>
      <c r="N252" s="209"/>
      <c r="O252" s="154"/>
    </row>
    <row r="253" spans="1:15" ht="12" customHeight="1" x14ac:dyDescent="0.2">
      <c r="A253" s="206"/>
      <c r="B253" s="207"/>
      <c r="C253" s="199"/>
      <c r="D253" s="199"/>
      <c r="E253" s="201"/>
      <c r="F253" s="201"/>
      <c r="G253" s="208"/>
      <c r="H253" s="208"/>
      <c r="I253" s="209"/>
      <c r="J253" s="209"/>
      <c r="K253" s="209"/>
      <c r="L253" s="199"/>
      <c r="M253" s="203"/>
      <c r="N253" s="209"/>
      <c r="O253" s="154"/>
    </row>
    <row r="254" spans="1:15" ht="12" customHeight="1" x14ac:dyDescent="0.2">
      <c r="A254" s="206"/>
      <c r="B254" s="207"/>
      <c r="C254" s="199"/>
      <c r="D254" s="199"/>
      <c r="E254" s="201"/>
      <c r="F254" s="201"/>
      <c r="G254" s="208"/>
      <c r="H254" s="208"/>
      <c r="I254" s="209"/>
      <c r="J254" s="209"/>
      <c r="K254" s="209"/>
      <c r="L254" s="199"/>
      <c r="M254" s="203"/>
      <c r="N254" s="209"/>
      <c r="O254" s="154"/>
    </row>
    <row r="255" spans="1:15" ht="12" customHeight="1" x14ac:dyDescent="0.2">
      <c r="A255" s="206"/>
      <c r="B255" s="207"/>
      <c r="C255" s="199"/>
      <c r="D255" s="199"/>
      <c r="E255" s="201"/>
      <c r="F255" s="201"/>
      <c r="G255" s="208"/>
      <c r="H255" s="208"/>
      <c r="I255" s="209"/>
      <c r="J255" s="209"/>
      <c r="K255" s="209"/>
      <c r="L255" s="199"/>
      <c r="M255" s="203"/>
      <c r="N255" s="209"/>
      <c r="O255" s="154"/>
    </row>
    <row r="256" spans="1:15" ht="12" customHeight="1" x14ac:dyDescent="0.2">
      <c r="A256" s="206"/>
      <c r="B256" s="207"/>
      <c r="C256" s="199"/>
      <c r="D256" s="199"/>
      <c r="E256" s="201"/>
      <c r="F256" s="201"/>
      <c r="G256" s="208"/>
      <c r="H256" s="208"/>
      <c r="I256" s="209"/>
      <c r="J256" s="209"/>
      <c r="K256" s="209"/>
      <c r="L256" s="199"/>
      <c r="M256" s="203"/>
      <c r="N256" s="209"/>
      <c r="O256" s="154"/>
    </row>
    <row r="257" spans="1:15" ht="12" customHeight="1" x14ac:dyDescent="0.2">
      <c r="A257" s="206"/>
      <c r="B257" s="207"/>
      <c r="C257" s="199"/>
      <c r="D257" s="199"/>
      <c r="E257" s="201"/>
      <c r="F257" s="201"/>
      <c r="G257" s="208"/>
      <c r="H257" s="208"/>
      <c r="I257" s="209"/>
      <c r="J257" s="209"/>
      <c r="K257" s="209"/>
      <c r="L257" s="199"/>
      <c r="M257" s="203"/>
      <c r="N257" s="209"/>
      <c r="O257" s="154"/>
    </row>
    <row r="258" spans="1:15" ht="12" customHeight="1" x14ac:dyDescent="0.2">
      <c r="A258" s="206"/>
      <c r="B258" s="207"/>
      <c r="C258" s="199"/>
      <c r="D258" s="199"/>
      <c r="E258" s="201"/>
      <c r="F258" s="201"/>
      <c r="G258" s="208"/>
      <c r="H258" s="208"/>
      <c r="I258" s="209"/>
      <c r="J258" s="209"/>
      <c r="K258" s="209"/>
      <c r="L258" s="199"/>
      <c r="M258" s="203"/>
      <c r="N258" s="209"/>
      <c r="O258" s="154"/>
    </row>
    <row r="259" spans="1:15" ht="12" customHeight="1" x14ac:dyDescent="0.2">
      <c r="A259" s="206"/>
      <c r="B259" s="207"/>
      <c r="C259" s="199"/>
      <c r="D259" s="199"/>
      <c r="E259" s="201"/>
      <c r="F259" s="201"/>
      <c r="G259" s="208"/>
      <c r="H259" s="208"/>
      <c r="I259" s="209"/>
      <c r="J259" s="209"/>
      <c r="K259" s="209"/>
      <c r="L259" s="199"/>
      <c r="M259" s="203"/>
      <c r="N259" s="209"/>
      <c r="O259" s="154"/>
    </row>
    <row r="260" spans="1:15" ht="12" customHeight="1" x14ac:dyDescent="0.2">
      <c r="A260" s="206"/>
      <c r="B260" s="207"/>
      <c r="C260" s="199"/>
      <c r="D260" s="199"/>
      <c r="E260" s="201"/>
      <c r="F260" s="201"/>
      <c r="G260" s="208"/>
      <c r="H260" s="208"/>
      <c r="I260" s="209"/>
      <c r="J260" s="209"/>
      <c r="K260" s="209"/>
      <c r="L260" s="199"/>
      <c r="M260" s="203"/>
      <c r="N260" s="209"/>
      <c r="O260" s="154"/>
    </row>
    <row r="261" spans="1:15" ht="12" customHeight="1" x14ac:dyDescent="0.2">
      <c r="A261" s="206"/>
      <c r="B261" s="207"/>
      <c r="C261" s="199"/>
      <c r="D261" s="199"/>
      <c r="E261" s="201"/>
      <c r="F261" s="201"/>
      <c r="G261" s="208"/>
      <c r="H261" s="208"/>
      <c r="I261" s="209"/>
      <c r="J261" s="209"/>
      <c r="K261" s="209"/>
      <c r="L261" s="199"/>
      <c r="M261" s="203"/>
      <c r="N261" s="209"/>
      <c r="O261" s="154"/>
    </row>
    <row r="262" spans="1:15" ht="12" customHeight="1" x14ac:dyDescent="0.2">
      <c r="A262" s="206"/>
      <c r="B262" s="207"/>
      <c r="C262" s="199"/>
      <c r="D262" s="199"/>
      <c r="E262" s="201"/>
      <c r="F262" s="201"/>
      <c r="G262" s="208"/>
      <c r="H262" s="208"/>
      <c r="I262" s="209"/>
      <c r="J262" s="209"/>
      <c r="K262" s="209"/>
      <c r="L262" s="199"/>
      <c r="M262" s="203"/>
      <c r="N262" s="209"/>
      <c r="O262" s="154"/>
    </row>
    <row r="263" spans="1:15" ht="12" customHeight="1" x14ac:dyDescent="0.2">
      <c r="A263" s="206"/>
      <c r="B263" s="207"/>
      <c r="C263" s="199"/>
      <c r="D263" s="199"/>
      <c r="E263" s="201"/>
      <c r="F263" s="201"/>
      <c r="G263" s="208"/>
      <c r="H263" s="208"/>
      <c r="I263" s="209"/>
      <c r="J263" s="209"/>
      <c r="K263" s="209"/>
      <c r="L263" s="199"/>
      <c r="M263" s="203"/>
      <c r="N263" s="209"/>
      <c r="O263" s="154"/>
    </row>
    <row r="264" spans="1:15" ht="12" customHeight="1" x14ac:dyDescent="0.2">
      <c r="A264" s="206"/>
      <c r="B264" s="207"/>
      <c r="C264" s="199"/>
      <c r="D264" s="199"/>
      <c r="E264" s="201"/>
      <c r="F264" s="201"/>
      <c r="G264" s="208"/>
      <c r="H264" s="208"/>
      <c r="I264" s="209"/>
      <c r="J264" s="209"/>
      <c r="K264" s="209"/>
      <c r="L264" s="199"/>
      <c r="M264" s="203"/>
      <c r="N264" s="209"/>
      <c r="O264" s="154"/>
    </row>
    <row r="265" spans="1:15" ht="12" customHeight="1" x14ac:dyDescent="0.2">
      <c r="A265" s="206"/>
      <c r="B265" s="207"/>
      <c r="C265" s="199"/>
      <c r="D265" s="199"/>
      <c r="E265" s="201"/>
      <c r="F265" s="201"/>
      <c r="G265" s="208"/>
      <c r="H265" s="208"/>
      <c r="I265" s="209"/>
      <c r="J265" s="209"/>
      <c r="K265" s="209"/>
      <c r="L265" s="199"/>
      <c r="M265" s="203"/>
      <c r="N265" s="209"/>
      <c r="O265" s="154"/>
    </row>
    <row r="266" spans="1:15" ht="12" customHeight="1" x14ac:dyDescent="0.2">
      <c r="A266" s="206"/>
      <c r="B266" s="207"/>
      <c r="C266" s="199"/>
      <c r="D266" s="199"/>
      <c r="E266" s="201"/>
      <c r="F266" s="201"/>
      <c r="G266" s="208"/>
      <c r="H266" s="208"/>
      <c r="I266" s="209"/>
      <c r="J266" s="209"/>
      <c r="K266" s="209"/>
      <c r="L266" s="199"/>
      <c r="M266" s="203"/>
      <c r="N266" s="209"/>
      <c r="O266" s="154"/>
    </row>
    <row r="267" spans="1:15" ht="12" customHeight="1" x14ac:dyDescent="0.2">
      <c r="A267" s="206"/>
      <c r="B267" s="207"/>
      <c r="C267" s="199"/>
      <c r="D267" s="199"/>
      <c r="E267" s="201"/>
      <c r="F267" s="201"/>
      <c r="G267" s="208"/>
      <c r="H267" s="208"/>
      <c r="I267" s="209"/>
      <c r="J267" s="209"/>
      <c r="K267" s="209"/>
      <c r="L267" s="199"/>
      <c r="M267" s="203"/>
      <c r="N267" s="209"/>
      <c r="O267" s="154"/>
    </row>
    <row r="268" spans="1:15" ht="12" customHeight="1" x14ac:dyDescent="0.2">
      <c r="A268" s="206"/>
      <c r="B268" s="207"/>
      <c r="C268" s="199"/>
      <c r="D268" s="199"/>
      <c r="E268" s="201"/>
      <c r="F268" s="201"/>
      <c r="G268" s="208"/>
      <c r="H268" s="208"/>
      <c r="I268" s="209"/>
      <c r="J268" s="209"/>
      <c r="K268" s="209"/>
      <c r="L268" s="199"/>
      <c r="M268" s="203"/>
      <c r="N268" s="209"/>
      <c r="O268" s="154"/>
    </row>
    <row r="269" spans="1:15" ht="12" customHeight="1" x14ac:dyDescent="0.2">
      <c r="A269" s="206"/>
      <c r="B269" s="207"/>
      <c r="C269" s="199"/>
      <c r="D269" s="199"/>
      <c r="E269" s="201"/>
      <c r="F269" s="201"/>
      <c r="G269" s="208"/>
      <c r="H269" s="208"/>
      <c r="I269" s="209"/>
      <c r="J269" s="209"/>
      <c r="K269" s="209"/>
      <c r="L269" s="199"/>
      <c r="M269" s="203"/>
      <c r="N269" s="209"/>
      <c r="O269" s="154"/>
    </row>
    <row r="270" spans="1:15" ht="12" customHeight="1" x14ac:dyDescent="0.2">
      <c r="A270" s="206"/>
      <c r="B270" s="207"/>
      <c r="C270" s="199"/>
      <c r="D270" s="199"/>
      <c r="E270" s="201"/>
      <c r="F270" s="201"/>
      <c r="G270" s="208"/>
      <c r="H270" s="208"/>
      <c r="I270" s="209"/>
      <c r="J270" s="209"/>
      <c r="K270" s="209"/>
      <c r="L270" s="199"/>
      <c r="M270" s="203"/>
      <c r="N270" s="209"/>
      <c r="O270" s="154"/>
    </row>
    <row r="271" spans="1:15" ht="12" customHeight="1" x14ac:dyDescent="0.2">
      <c r="A271" s="206"/>
      <c r="B271" s="207"/>
      <c r="C271" s="199"/>
      <c r="D271" s="199"/>
      <c r="E271" s="201"/>
      <c r="F271" s="201"/>
      <c r="G271" s="208"/>
      <c r="H271" s="208"/>
      <c r="I271" s="209"/>
      <c r="J271" s="209"/>
      <c r="K271" s="209"/>
      <c r="L271" s="199"/>
      <c r="M271" s="203"/>
      <c r="N271" s="209"/>
      <c r="O271" s="154"/>
    </row>
    <row r="272" spans="1:15" ht="12" customHeight="1" x14ac:dyDescent="0.2">
      <c r="A272" s="206"/>
      <c r="B272" s="207"/>
      <c r="C272" s="199"/>
      <c r="D272" s="199"/>
      <c r="E272" s="201"/>
      <c r="F272" s="201"/>
      <c r="G272" s="208"/>
      <c r="H272" s="208"/>
      <c r="I272" s="209"/>
      <c r="J272" s="209"/>
      <c r="K272" s="209"/>
      <c r="L272" s="199"/>
      <c r="M272" s="203"/>
      <c r="N272" s="209"/>
      <c r="O272" s="154"/>
    </row>
    <row r="273" spans="1:15" ht="12" customHeight="1" x14ac:dyDescent="0.2">
      <c r="A273" s="206"/>
      <c r="B273" s="207"/>
      <c r="C273" s="199"/>
      <c r="D273" s="199"/>
      <c r="E273" s="201"/>
      <c r="F273" s="201"/>
      <c r="G273" s="208"/>
      <c r="H273" s="208"/>
      <c r="I273" s="209"/>
      <c r="J273" s="209"/>
      <c r="K273" s="209"/>
      <c r="L273" s="199"/>
      <c r="M273" s="203"/>
      <c r="N273" s="209"/>
      <c r="O273" s="154"/>
    </row>
    <row r="274" spans="1:15" ht="12" customHeight="1" x14ac:dyDescent="0.2">
      <c r="A274" s="206"/>
      <c r="B274" s="207"/>
      <c r="C274" s="199"/>
      <c r="D274" s="199"/>
      <c r="E274" s="201"/>
      <c r="F274" s="201"/>
      <c r="G274" s="208"/>
      <c r="H274" s="208"/>
      <c r="I274" s="209"/>
      <c r="J274" s="209"/>
      <c r="K274" s="209"/>
      <c r="L274" s="199"/>
      <c r="M274" s="203"/>
      <c r="N274" s="209"/>
      <c r="O274" s="122"/>
    </row>
    <row r="275" spans="1:15" ht="12" customHeight="1" x14ac:dyDescent="0.2">
      <c r="A275" s="206"/>
      <c r="B275" s="207"/>
      <c r="C275" s="199"/>
      <c r="D275" s="199"/>
      <c r="E275" s="201"/>
      <c r="F275" s="201"/>
      <c r="G275" s="208"/>
      <c r="H275" s="208"/>
      <c r="I275" s="209"/>
      <c r="J275" s="209"/>
      <c r="K275" s="209"/>
      <c r="L275" s="199"/>
      <c r="M275" s="203"/>
      <c r="N275" s="209"/>
      <c r="O275" s="122"/>
    </row>
    <row r="276" spans="1:15" ht="12" customHeight="1" x14ac:dyDescent="0.2">
      <c r="A276" s="206"/>
      <c r="B276" s="207"/>
      <c r="C276" s="199"/>
      <c r="D276" s="199"/>
      <c r="E276" s="201"/>
      <c r="F276" s="201"/>
      <c r="G276" s="208"/>
      <c r="H276" s="208"/>
      <c r="I276" s="209"/>
      <c r="J276" s="209"/>
      <c r="K276" s="209"/>
      <c r="L276" s="199"/>
      <c r="M276" s="203"/>
      <c r="N276" s="209"/>
      <c r="O276" s="122"/>
    </row>
    <row r="277" spans="1:15" ht="12" customHeight="1" x14ac:dyDescent="0.2">
      <c r="A277" s="206"/>
      <c r="B277" s="207"/>
      <c r="C277" s="199"/>
      <c r="D277" s="199"/>
      <c r="E277" s="201"/>
      <c r="F277" s="201"/>
      <c r="G277" s="208"/>
      <c r="H277" s="208"/>
      <c r="I277" s="209"/>
      <c r="J277" s="209"/>
      <c r="K277" s="209"/>
      <c r="L277" s="199"/>
      <c r="M277" s="203"/>
      <c r="N277" s="209"/>
      <c r="O277" s="122"/>
    </row>
    <row r="278" spans="1:15" ht="12" customHeight="1" x14ac:dyDescent="0.2">
      <c r="A278" s="206"/>
      <c r="B278" s="207"/>
      <c r="C278" s="199"/>
      <c r="D278" s="199"/>
      <c r="E278" s="201"/>
      <c r="F278" s="201"/>
      <c r="G278" s="208"/>
      <c r="H278" s="208"/>
      <c r="I278" s="209"/>
      <c r="J278" s="209"/>
      <c r="K278" s="209"/>
      <c r="L278" s="199"/>
      <c r="M278" s="203"/>
      <c r="N278" s="209"/>
      <c r="O278" s="122"/>
    </row>
    <row r="279" spans="1:15" ht="12" customHeight="1" x14ac:dyDescent="0.2">
      <c r="A279" s="206"/>
      <c r="B279" s="207"/>
      <c r="C279" s="199"/>
      <c r="D279" s="199"/>
      <c r="E279" s="201"/>
      <c r="F279" s="201"/>
      <c r="G279" s="208"/>
      <c r="H279" s="208"/>
      <c r="I279" s="209"/>
      <c r="J279" s="209"/>
      <c r="K279" s="209"/>
      <c r="L279" s="199"/>
      <c r="M279" s="203"/>
      <c r="N279" s="209"/>
      <c r="O279" s="122"/>
    </row>
    <row r="280" spans="1:15" ht="12" customHeight="1" x14ac:dyDescent="0.2">
      <c r="A280" s="206"/>
      <c r="B280" s="207"/>
      <c r="C280" s="199"/>
      <c r="D280" s="199"/>
      <c r="E280" s="201"/>
      <c r="F280" s="201"/>
      <c r="G280" s="208"/>
      <c r="H280" s="208"/>
      <c r="I280" s="209"/>
      <c r="J280" s="209"/>
      <c r="K280" s="209"/>
      <c r="L280" s="199"/>
      <c r="M280" s="203"/>
      <c r="N280" s="209"/>
      <c r="O280" s="122"/>
    </row>
    <row r="281" spans="1:15" ht="12" customHeight="1" x14ac:dyDescent="0.2">
      <c r="A281" s="206"/>
      <c r="B281" s="207"/>
      <c r="C281" s="199"/>
      <c r="D281" s="199"/>
      <c r="E281" s="201"/>
      <c r="F281" s="201"/>
      <c r="G281" s="208"/>
      <c r="H281" s="208"/>
      <c r="I281" s="209"/>
      <c r="J281" s="209"/>
      <c r="K281" s="209"/>
      <c r="L281" s="199"/>
      <c r="M281" s="203"/>
      <c r="N281" s="209"/>
      <c r="O281" s="122"/>
    </row>
    <row r="282" spans="1:15" ht="12" customHeight="1" x14ac:dyDescent="0.2">
      <c r="A282" s="206"/>
      <c r="B282" s="207"/>
      <c r="C282" s="199"/>
      <c r="D282" s="199"/>
      <c r="E282" s="201"/>
      <c r="F282" s="201"/>
      <c r="G282" s="208"/>
      <c r="H282" s="208"/>
      <c r="I282" s="209"/>
      <c r="J282" s="209"/>
      <c r="K282" s="209"/>
      <c r="L282" s="199"/>
      <c r="M282" s="203"/>
      <c r="N282" s="209"/>
      <c r="O282" s="122"/>
    </row>
    <row r="283" spans="1:15" ht="12" customHeight="1" x14ac:dyDescent="0.2">
      <c r="A283" s="206"/>
      <c r="B283" s="207"/>
      <c r="C283" s="199"/>
      <c r="D283" s="199"/>
      <c r="E283" s="201"/>
      <c r="F283" s="201"/>
      <c r="G283" s="208"/>
      <c r="H283" s="208"/>
      <c r="I283" s="209"/>
      <c r="J283" s="209"/>
      <c r="K283" s="209"/>
      <c r="L283" s="199"/>
      <c r="M283" s="203"/>
      <c r="N283" s="209"/>
      <c r="O283" s="122"/>
    </row>
    <row r="284" spans="1:15" ht="12" customHeight="1" x14ac:dyDescent="0.2">
      <c r="A284" s="206"/>
      <c r="B284" s="207"/>
      <c r="C284" s="199"/>
      <c r="D284" s="199"/>
      <c r="E284" s="201"/>
      <c r="F284" s="201"/>
      <c r="G284" s="208"/>
      <c r="H284" s="208"/>
      <c r="I284" s="209"/>
      <c r="J284" s="209"/>
      <c r="K284" s="209"/>
      <c r="L284" s="199"/>
      <c r="M284" s="203"/>
      <c r="N284" s="209"/>
      <c r="O284" s="122"/>
    </row>
    <row r="285" spans="1:15" ht="12" customHeight="1" x14ac:dyDescent="0.2">
      <c r="A285" s="206"/>
      <c r="B285" s="207"/>
      <c r="C285" s="199"/>
      <c r="D285" s="199"/>
      <c r="E285" s="201"/>
      <c r="F285" s="201"/>
      <c r="G285" s="208"/>
      <c r="H285" s="208"/>
      <c r="I285" s="209"/>
      <c r="J285" s="209"/>
      <c r="K285" s="209"/>
      <c r="L285" s="199"/>
      <c r="M285" s="203"/>
      <c r="N285" s="209"/>
      <c r="O285" s="122"/>
    </row>
    <row r="286" spans="1:15" ht="12" customHeight="1" x14ac:dyDescent="0.2">
      <c r="A286" s="206"/>
      <c r="B286" s="207"/>
      <c r="C286" s="199"/>
      <c r="D286" s="199"/>
      <c r="E286" s="201"/>
      <c r="F286" s="201"/>
      <c r="G286" s="208"/>
      <c r="H286" s="208"/>
      <c r="I286" s="209"/>
      <c r="J286" s="209"/>
      <c r="K286" s="209"/>
      <c r="L286" s="199"/>
      <c r="M286" s="203"/>
      <c r="N286" s="209"/>
      <c r="O286" s="122"/>
    </row>
    <row r="287" spans="1:15" ht="12" customHeight="1" x14ac:dyDescent="0.2">
      <c r="A287" s="206"/>
      <c r="B287" s="207"/>
      <c r="C287" s="199"/>
      <c r="D287" s="199"/>
      <c r="E287" s="201"/>
      <c r="F287" s="201"/>
      <c r="G287" s="208"/>
      <c r="H287" s="208"/>
      <c r="I287" s="209"/>
      <c r="J287" s="209"/>
      <c r="K287" s="209"/>
      <c r="L287" s="199"/>
      <c r="M287" s="203"/>
      <c r="N287" s="209"/>
      <c r="O287" s="122"/>
    </row>
    <row r="288" spans="1:15" ht="12" customHeight="1" x14ac:dyDescent="0.2">
      <c r="A288" s="206"/>
      <c r="B288" s="207"/>
      <c r="C288" s="199"/>
      <c r="D288" s="199"/>
      <c r="E288" s="201"/>
      <c r="F288" s="201"/>
      <c r="G288" s="208"/>
      <c r="H288" s="208"/>
      <c r="I288" s="209"/>
      <c r="J288" s="209"/>
      <c r="K288" s="209"/>
      <c r="L288" s="199"/>
      <c r="M288" s="203"/>
      <c r="N288" s="209"/>
      <c r="O288" s="122"/>
    </row>
    <row r="289" spans="1:15" ht="12" customHeight="1" x14ac:dyDescent="0.2">
      <c r="A289" s="206"/>
      <c r="B289" s="207"/>
      <c r="C289" s="199"/>
      <c r="D289" s="199"/>
      <c r="E289" s="201"/>
      <c r="F289" s="201"/>
      <c r="G289" s="208"/>
      <c r="H289" s="208"/>
      <c r="I289" s="209"/>
      <c r="J289" s="209"/>
      <c r="K289" s="209"/>
      <c r="L289" s="199"/>
      <c r="M289" s="203"/>
      <c r="N289" s="209"/>
      <c r="O289" s="122"/>
    </row>
    <row r="290" spans="1:15" ht="12" customHeight="1" x14ac:dyDescent="0.2">
      <c r="A290" s="206"/>
      <c r="B290" s="207"/>
      <c r="C290" s="199"/>
      <c r="D290" s="199"/>
      <c r="E290" s="201"/>
      <c r="F290" s="201"/>
      <c r="G290" s="208"/>
      <c r="H290" s="208"/>
      <c r="I290" s="209"/>
      <c r="J290" s="209"/>
      <c r="K290" s="209"/>
      <c r="L290" s="199"/>
      <c r="M290" s="203"/>
      <c r="N290" s="209"/>
      <c r="O290" s="122"/>
    </row>
    <row r="291" spans="1:15" ht="12" customHeight="1" x14ac:dyDescent="0.2">
      <c r="A291" s="206"/>
      <c r="B291" s="207"/>
      <c r="C291" s="199"/>
      <c r="D291" s="199"/>
      <c r="E291" s="201"/>
      <c r="F291" s="201"/>
      <c r="G291" s="208"/>
      <c r="H291" s="208"/>
      <c r="I291" s="209"/>
      <c r="J291" s="209"/>
      <c r="K291" s="209"/>
      <c r="L291" s="199"/>
      <c r="M291" s="203"/>
      <c r="N291" s="209"/>
      <c r="O291" s="122"/>
    </row>
    <row r="292" spans="1:15" ht="12" customHeight="1" x14ac:dyDescent="0.2">
      <c r="A292" s="206"/>
      <c r="B292" s="207"/>
      <c r="C292" s="199"/>
      <c r="D292" s="199"/>
      <c r="E292" s="201"/>
      <c r="F292" s="201"/>
      <c r="G292" s="208"/>
      <c r="H292" s="208"/>
      <c r="I292" s="209"/>
      <c r="J292" s="209"/>
      <c r="K292" s="209"/>
      <c r="L292" s="199"/>
      <c r="M292" s="203"/>
      <c r="N292" s="209"/>
      <c r="O292" s="122"/>
    </row>
    <row r="293" spans="1:15" ht="12" customHeight="1" x14ac:dyDescent="0.2">
      <c r="A293" s="206"/>
      <c r="B293" s="207"/>
      <c r="C293" s="199"/>
      <c r="D293" s="199"/>
      <c r="E293" s="201"/>
      <c r="F293" s="201"/>
      <c r="G293" s="208"/>
      <c r="H293" s="208"/>
      <c r="I293" s="209"/>
      <c r="J293" s="209"/>
      <c r="K293" s="209"/>
      <c r="L293" s="199"/>
      <c r="M293" s="203"/>
      <c r="N293" s="209"/>
      <c r="O293" s="122"/>
    </row>
    <row r="294" spans="1:15" ht="12" customHeight="1" x14ac:dyDescent="0.2">
      <c r="A294" s="206"/>
      <c r="B294" s="207"/>
      <c r="C294" s="199"/>
      <c r="D294" s="199"/>
      <c r="E294" s="201"/>
      <c r="F294" s="201"/>
      <c r="G294" s="208"/>
      <c r="H294" s="208"/>
      <c r="I294" s="209"/>
      <c r="J294" s="209"/>
      <c r="K294" s="209"/>
      <c r="L294" s="199"/>
      <c r="M294" s="203"/>
      <c r="N294" s="209"/>
      <c r="O294" s="122"/>
    </row>
    <row r="295" spans="1:15" ht="12" customHeight="1" x14ac:dyDescent="0.2">
      <c r="A295" s="206"/>
      <c r="B295" s="207"/>
      <c r="C295" s="199"/>
      <c r="D295" s="199"/>
      <c r="E295" s="201"/>
      <c r="F295" s="201"/>
      <c r="G295" s="208"/>
      <c r="H295" s="208"/>
      <c r="I295" s="209"/>
      <c r="J295" s="209"/>
      <c r="K295" s="209"/>
      <c r="L295" s="199"/>
      <c r="M295" s="203"/>
      <c r="N295" s="209"/>
      <c r="O295" s="122"/>
    </row>
    <row r="296" spans="1:15" ht="12" customHeight="1" x14ac:dyDescent="0.2">
      <c r="A296" s="206"/>
      <c r="B296" s="207"/>
      <c r="C296" s="199"/>
      <c r="D296" s="199"/>
      <c r="E296" s="201"/>
      <c r="F296" s="201"/>
      <c r="G296" s="208"/>
      <c r="H296" s="208"/>
      <c r="I296" s="209"/>
      <c r="J296" s="209"/>
      <c r="K296" s="209"/>
      <c r="L296" s="199"/>
      <c r="M296" s="203"/>
      <c r="N296" s="209"/>
      <c r="O296" s="122"/>
    </row>
    <row r="297" spans="1:15" ht="12" customHeight="1" x14ac:dyDescent="0.2">
      <c r="A297" s="206"/>
      <c r="B297" s="207"/>
      <c r="C297" s="199"/>
      <c r="D297" s="199"/>
      <c r="E297" s="201"/>
      <c r="F297" s="201"/>
      <c r="G297" s="208"/>
      <c r="H297" s="208"/>
      <c r="I297" s="209"/>
      <c r="J297" s="209"/>
      <c r="K297" s="209"/>
      <c r="L297" s="199"/>
      <c r="M297" s="203"/>
      <c r="N297" s="209"/>
      <c r="O297" s="122"/>
    </row>
    <row r="298" spans="1:15" ht="12" customHeight="1" x14ac:dyDescent="0.2">
      <c r="A298" s="206"/>
      <c r="B298" s="207"/>
      <c r="C298" s="199"/>
      <c r="D298" s="199"/>
      <c r="E298" s="201"/>
      <c r="F298" s="201"/>
      <c r="G298" s="208"/>
      <c r="H298" s="208"/>
      <c r="I298" s="209"/>
      <c r="J298" s="209"/>
      <c r="K298" s="209"/>
      <c r="L298" s="199"/>
      <c r="M298" s="203"/>
      <c r="N298" s="209"/>
      <c r="O298" s="122"/>
    </row>
    <row r="299" spans="1:15" ht="12" customHeight="1" x14ac:dyDescent="0.2">
      <c r="A299" s="206"/>
      <c r="B299" s="207"/>
      <c r="C299" s="199"/>
      <c r="D299" s="199"/>
      <c r="E299" s="201"/>
      <c r="F299" s="201"/>
      <c r="G299" s="208"/>
      <c r="H299" s="208"/>
      <c r="I299" s="209"/>
      <c r="J299" s="209"/>
      <c r="K299" s="209"/>
      <c r="L299" s="199"/>
      <c r="M299" s="203"/>
      <c r="N299" s="209"/>
      <c r="O299" s="122"/>
    </row>
    <row r="300" spans="1:15" ht="12" customHeight="1" x14ac:dyDescent="0.2">
      <c r="A300" s="206"/>
      <c r="B300" s="207"/>
      <c r="C300" s="199"/>
      <c r="D300" s="199"/>
      <c r="E300" s="201"/>
      <c r="F300" s="201"/>
      <c r="G300" s="208"/>
      <c r="H300" s="208"/>
      <c r="I300" s="209"/>
      <c r="J300" s="209"/>
      <c r="K300" s="209"/>
      <c r="L300" s="199"/>
      <c r="M300" s="203"/>
      <c r="N300" s="209"/>
      <c r="O300" s="122"/>
    </row>
    <row r="301" spans="1:15" ht="12" customHeight="1" x14ac:dyDescent="0.2">
      <c r="A301" s="206"/>
      <c r="B301" s="207"/>
      <c r="C301" s="199"/>
      <c r="D301" s="199"/>
      <c r="E301" s="201"/>
      <c r="F301" s="201"/>
      <c r="G301" s="208"/>
      <c r="H301" s="208"/>
      <c r="I301" s="209"/>
      <c r="J301" s="209"/>
      <c r="K301" s="209"/>
      <c r="L301" s="199"/>
      <c r="M301" s="203"/>
      <c r="N301" s="209"/>
      <c r="O301" s="122"/>
    </row>
    <row r="302" spans="1:15" ht="12" customHeight="1" x14ac:dyDescent="0.2">
      <c r="A302" s="206"/>
      <c r="B302" s="207"/>
      <c r="C302" s="199"/>
      <c r="D302" s="199"/>
      <c r="E302" s="201"/>
      <c r="F302" s="201"/>
      <c r="G302" s="208"/>
      <c r="H302" s="208"/>
      <c r="I302" s="209"/>
      <c r="J302" s="209"/>
      <c r="K302" s="209"/>
      <c r="L302" s="199"/>
      <c r="M302" s="203"/>
      <c r="N302" s="209"/>
      <c r="O302" s="122"/>
    </row>
    <row r="303" spans="1:15" ht="12" customHeight="1" x14ac:dyDescent="0.2">
      <c r="A303" s="206"/>
      <c r="B303" s="207"/>
      <c r="C303" s="199"/>
      <c r="D303" s="199"/>
      <c r="E303" s="201"/>
      <c r="F303" s="201"/>
      <c r="G303" s="208"/>
      <c r="H303" s="208"/>
      <c r="I303" s="209"/>
      <c r="J303" s="209"/>
      <c r="K303" s="209"/>
      <c r="L303" s="199"/>
      <c r="M303" s="203"/>
      <c r="N303" s="209"/>
      <c r="O303" s="122"/>
    </row>
    <row r="304" spans="1:15" ht="12" customHeight="1" x14ac:dyDescent="0.2">
      <c r="A304" s="206"/>
      <c r="B304" s="207"/>
      <c r="C304" s="199"/>
      <c r="D304" s="199"/>
      <c r="E304" s="201"/>
      <c r="F304" s="201"/>
      <c r="G304" s="208"/>
      <c r="H304" s="208"/>
      <c r="I304" s="209"/>
      <c r="J304" s="209"/>
      <c r="K304" s="209"/>
      <c r="L304" s="199"/>
      <c r="M304" s="203"/>
      <c r="N304" s="209"/>
      <c r="O304" s="122"/>
    </row>
    <row r="305" spans="1:15" ht="12" customHeight="1" x14ac:dyDescent="0.2">
      <c r="A305" s="206"/>
      <c r="B305" s="207"/>
      <c r="C305" s="199"/>
      <c r="D305" s="199"/>
      <c r="E305" s="201"/>
      <c r="F305" s="201"/>
      <c r="G305" s="208"/>
      <c r="H305" s="208"/>
      <c r="I305" s="209"/>
      <c r="J305" s="209"/>
      <c r="K305" s="209"/>
      <c r="L305" s="199"/>
      <c r="M305" s="203"/>
      <c r="N305" s="209"/>
      <c r="O305" s="122"/>
    </row>
    <row r="306" spans="1:15" ht="12" customHeight="1" x14ac:dyDescent="0.2">
      <c r="A306" s="206"/>
      <c r="B306" s="207"/>
      <c r="C306" s="199"/>
      <c r="D306" s="199"/>
      <c r="E306" s="201"/>
      <c r="F306" s="201"/>
      <c r="G306" s="208"/>
      <c r="H306" s="208"/>
      <c r="I306" s="209"/>
      <c r="J306" s="209"/>
      <c r="K306" s="209"/>
      <c r="L306" s="199"/>
      <c r="M306" s="203"/>
      <c r="N306" s="209"/>
      <c r="O306" s="122"/>
    </row>
    <row r="307" spans="1:15" ht="12" customHeight="1" x14ac:dyDescent="0.2">
      <c r="A307" s="206"/>
      <c r="B307" s="207"/>
      <c r="C307" s="199"/>
      <c r="D307" s="199"/>
      <c r="E307" s="201"/>
      <c r="F307" s="201"/>
      <c r="G307" s="208"/>
      <c r="H307" s="208"/>
      <c r="I307" s="209"/>
      <c r="J307" s="209"/>
      <c r="K307" s="209"/>
      <c r="L307" s="199"/>
      <c r="M307" s="203"/>
      <c r="N307" s="209"/>
      <c r="O307" s="122"/>
    </row>
    <row r="308" spans="1:15" ht="12" customHeight="1" x14ac:dyDescent="0.2">
      <c r="A308" s="206"/>
      <c r="B308" s="207"/>
      <c r="C308" s="199"/>
      <c r="D308" s="199"/>
      <c r="E308" s="201"/>
      <c r="F308" s="201"/>
      <c r="G308" s="208"/>
      <c r="H308" s="208"/>
      <c r="I308" s="209"/>
      <c r="J308" s="209"/>
      <c r="K308" s="209"/>
      <c r="L308" s="199"/>
      <c r="M308" s="203"/>
      <c r="N308" s="209"/>
      <c r="O308" s="122"/>
    </row>
    <row r="309" spans="1:15" ht="12" customHeight="1" x14ac:dyDescent="0.2">
      <c r="A309" s="206"/>
      <c r="B309" s="207"/>
      <c r="C309" s="199"/>
      <c r="D309" s="199"/>
      <c r="E309" s="201"/>
      <c r="F309" s="201"/>
      <c r="G309" s="208"/>
      <c r="H309" s="208"/>
      <c r="I309" s="209"/>
      <c r="J309" s="209"/>
      <c r="K309" s="209"/>
      <c r="L309" s="199"/>
      <c r="M309" s="203"/>
      <c r="N309" s="209"/>
      <c r="O309" s="122"/>
    </row>
    <row r="310" spans="1:15" ht="12" customHeight="1" x14ac:dyDescent="0.2">
      <c r="A310" s="206"/>
      <c r="B310" s="207"/>
      <c r="C310" s="199"/>
      <c r="D310" s="199"/>
      <c r="E310" s="201"/>
      <c r="F310" s="201"/>
      <c r="G310" s="208"/>
      <c r="H310" s="208"/>
      <c r="I310" s="209"/>
      <c r="J310" s="209"/>
      <c r="K310" s="209"/>
      <c r="L310" s="199"/>
      <c r="M310" s="203"/>
      <c r="N310" s="209"/>
      <c r="O310" s="122"/>
    </row>
    <row r="311" spans="1:15" ht="12" customHeight="1" x14ac:dyDescent="0.2">
      <c r="A311" s="206"/>
      <c r="B311" s="207"/>
      <c r="C311" s="199"/>
      <c r="D311" s="199"/>
      <c r="E311" s="201"/>
      <c r="F311" s="201"/>
      <c r="G311" s="208"/>
      <c r="H311" s="208"/>
      <c r="I311" s="209"/>
      <c r="J311" s="209"/>
      <c r="K311" s="209"/>
      <c r="L311" s="199"/>
      <c r="M311" s="203"/>
      <c r="N311" s="209"/>
      <c r="O311" s="122"/>
    </row>
    <row r="312" spans="1:15" ht="12" customHeight="1" x14ac:dyDescent="0.2">
      <c r="A312" s="206"/>
      <c r="B312" s="207"/>
      <c r="C312" s="199"/>
      <c r="D312" s="199"/>
      <c r="E312" s="201"/>
      <c r="F312" s="201"/>
      <c r="G312" s="208"/>
      <c r="H312" s="208"/>
      <c r="I312" s="209"/>
      <c r="J312" s="209"/>
      <c r="K312" s="209"/>
      <c r="L312" s="199"/>
      <c r="M312" s="203"/>
      <c r="N312" s="209"/>
      <c r="O312" s="122"/>
    </row>
    <row r="313" spans="1:15" ht="12" customHeight="1" x14ac:dyDescent="0.2">
      <c r="A313" s="206"/>
      <c r="B313" s="207"/>
      <c r="C313" s="199"/>
      <c r="D313" s="199"/>
      <c r="E313" s="201"/>
      <c r="F313" s="201"/>
      <c r="G313" s="208"/>
      <c r="H313" s="208"/>
      <c r="I313" s="209"/>
      <c r="J313" s="209"/>
      <c r="K313" s="209"/>
      <c r="L313" s="199"/>
      <c r="M313" s="203"/>
      <c r="N313" s="209"/>
      <c r="O313" s="122"/>
    </row>
    <row r="314" spans="1:15" ht="12" customHeight="1" x14ac:dyDescent="0.2">
      <c r="A314" s="206"/>
      <c r="B314" s="207"/>
      <c r="C314" s="199"/>
      <c r="D314" s="199"/>
      <c r="E314" s="201"/>
      <c r="F314" s="201"/>
      <c r="G314" s="208"/>
      <c r="H314" s="208"/>
      <c r="I314" s="209"/>
      <c r="J314" s="209"/>
      <c r="K314" s="209"/>
      <c r="L314" s="199"/>
      <c r="M314" s="203"/>
      <c r="N314" s="209"/>
      <c r="O314" s="122"/>
    </row>
    <row r="315" spans="1:15" ht="12" customHeight="1" x14ac:dyDescent="0.2">
      <c r="A315" s="206"/>
      <c r="B315" s="207"/>
      <c r="C315" s="199"/>
      <c r="D315" s="199"/>
      <c r="E315" s="201"/>
      <c r="F315" s="201"/>
      <c r="G315" s="208"/>
      <c r="H315" s="208"/>
      <c r="I315" s="209"/>
      <c r="J315" s="209"/>
      <c r="K315" s="209"/>
      <c r="L315" s="199"/>
      <c r="M315" s="203"/>
      <c r="N315" s="209"/>
      <c r="O315" s="122"/>
    </row>
    <row r="316" spans="1:15" ht="12" customHeight="1" x14ac:dyDescent="0.2">
      <c r="A316" s="206"/>
      <c r="B316" s="207"/>
      <c r="C316" s="199"/>
      <c r="D316" s="199"/>
      <c r="E316" s="201"/>
      <c r="F316" s="201"/>
      <c r="G316" s="208"/>
      <c r="H316" s="208"/>
      <c r="I316" s="209"/>
      <c r="J316" s="209"/>
      <c r="K316" s="209"/>
      <c r="L316" s="199"/>
      <c r="M316" s="203"/>
      <c r="N316" s="209"/>
      <c r="O316" s="122"/>
    </row>
    <row r="317" spans="1:15" ht="12" customHeight="1" x14ac:dyDescent="0.2">
      <c r="A317" s="206"/>
      <c r="B317" s="207"/>
      <c r="C317" s="199"/>
      <c r="D317" s="199"/>
      <c r="E317" s="201"/>
      <c r="F317" s="201"/>
      <c r="G317" s="208"/>
      <c r="H317" s="208"/>
      <c r="I317" s="209"/>
      <c r="J317" s="209"/>
      <c r="K317" s="209"/>
      <c r="L317" s="199"/>
      <c r="M317" s="203"/>
      <c r="N317" s="209"/>
      <c r="O317" s="122"/>
    </row>
    <row r="318" spans="1:15" ht="12" customHeight="1" x14ac:dyDescent="0.2">
      <c r="A318" s="206"/>
      <c r="B318" s="207"/>
      <c r="C318" s="199"/>
      <c r="D318" s="199"/>
      <c r="E318" s="201"/>
      <c r="F318" s="201"/>
      <c r="G318" s="208"/>
      <c r="H318" s="208"/>
      <c r="I318" s="209"/>
      <c r="J318" s="209"/>
      <c r="K318" s="209"/>
      <c r="L318" s="199"/>
      <c r="M318" s="203"/>
      <c r="N318" s="209"/>
      <c r="O318" s="122"/>
    </row>
    <row r="319" spans="1:15" ht="12" customHeight="1" x14ac:dyDescent="0.2">
      <c r="A319" s="206"/>
      <c r="B319" s="207"/>
      <c r="C319" s="199"/>
      <c r="D319" s="199"/>
      <c r="E319" s="201"/>
      <c r="F319" s="201"/>
      <c r="G319" s="208"/>
      <c r="H319" s="208"/>
      <c r="I319" s="209"/>
      <c r="J319" s="209"/>
      <c r="K319" s="209"/>
      <c r="L319" s="199"/>
      <c r="M319" s="203"/>
      <c r="N319" s="209"/>
    </row>
    <row r="320" spans="1:15" ht="12" customHeight="1" x14ac:dyDescent="0.2">
      <c r="A320" s="206"/>
      <c r="B320" s="207"/>
      <c r="C320" s="199"/>
      <c r="D320" s="199"/>
      <c r="E320" s="201"/>
      <c r="F320" s="201"/>
      <c r="G320" s="208"/>
      <c r="H320" s="208"/>
      <c r="I320" s="209"/>
      <c r="J320" s="209"/>
      <c r="K320" s="209"/>
      <c r="L320" s="199"/>
      <c r="M320" s="203"/>
      <c r="N320" s="209"/>
    </row>
    <row r="321" spans="1:14" ht="12" customHeight="1" x14ac:dyDescent="0.2">
      <c r="A321" s="206"/>
      <c r="B321" s="207"/>
      <c r="C321" s="199"/>
      <c r="D321" s="199"/>
      <c r="E321" s="201"/>
      <c r="F321" s="201"/>
      <c r="G321" s="208"/>
      <c r="H321" s="208"/>
      <c r="I321" s="209"/>
      <c r="J321" s="209"/>
      <c r="K321" s="209"/>
      <c r="L321" s="199"/>
      <c r="M321" s="203"/>
      <c r="N321" s="209"/>
    </row>
    <row r="322" spans="1:14" ht="12" customHeight="1" x14ac:dyDescent="0.2">
      <c r="A322" s="206"/>
      <c r="B322" s="207"/>
      <c r="C322" s="199"/>
      <c r="D322" s="199"/>
      <c r="E322" s="201"/>
      <c r="F322" s="201"/>
      <c r="G322" s="208"/>
      <c r="H322" s="208"/>
      <c r="I322" s="209"/>
      <c r="J322" s="209"/>
      <c r="K322" s="209"/>
      <c r="L322" s="199"/>
      <c r="M322" s="203"/>
      <c r="N322" s="209"/>
    </row>
    <row r="323" spans="1:14" ht="12" customHeight="1" x14ac:dyDescent="0.2">
      <c r="A323" s="206"/>
      <c r="B323" s="207"/>
      <c r="C323" s="199"/>
      <c r="D323" s="199"/>
      <c r="E323" s="201"/>
      <c r="F323" s="201"/>
      <c r="G323" s="208"/>
      <c r="H323" s="208"/>
      <c r="I323" s="209"/>
      <c r="J323" s="209"/>
      <c r="K323" s="209"/>
      <c r="L323" s="199"/>
      <c r="M323" s="203"/>
      <c r="N323" s="209"/>
    </row>
    <row r="324" spans="1:14" ht="12" customHeight="1" x14ac:dyDescent="0.2">
      <c r="A324" s="206"/>
      <c r="B324" s="207"/>
      <c r="C324" s="199"/>
      <c r="D324" s="199"/>
      <c r="E324" s="201"/>
      <c r="F324" s="201"/>
      <c r="G324" s="208"/>
      <c r="H324" s="208"/>
      <c r="I324" s="209"/>
      <c r="J324" s="209"/>
      <c r="K324" s="209"/>
      <c r="L324" s="199"/>
      <c r="M324" s="203"/>
      <c r="N324" s="209"/>
    </row>
    <row r="325" spans="1:14" ht="12" customHeight="1" x14ac:dyDescent="0.2">
      <c r="A325" s="206"/>
      <c r="B325" s="207"/>
      <c r="C325" s="199"/>
      <c r="D325" s="199"/>
      <c r="E325" s="201"/>
      <c r="F325" s="201"/>
      <c r="G325" s="208"/>
      <c r="H325" s="208"/>
      <c r="I325" s="209"/>
      <c r="J325" s="209"/>
      <c r="K325" s="209"/>
      <c r="L325" s="199"/>
      <c r="M325" s="203"/>
      <c r="N325" s="209"/>
    </row>
    <row r="326" spans="1:14" ht="12" customHeight="1" x14ac:dyDescent="0.2">
      <c r="A326" s="206"/>
      <c r="B326" s="207"/>
      <c r="C326" s="199"/>
      <c r="D326" s="199"/>
      <c r="E326" s="201"/>
      <c r="F326" s="201"/>
      <c r="G326" s="208"/>
      <c r="H326" s="208"/>
      <c r="I326" s="209"/>
      <c r="J326" s="209"/>
      <c r="K326" s="209"/>
      <c r="L326" s="199"/>
      <c r="M326" s="203"/>
      <c r="N326" s="209"/>
    </row>
    <row r="327" spans="1:14" ht="12" customHeight="1" x14ac:dyDescent="0.2">
      <c r="A327" s="206"/>
      <c r="B327" s="207"/>
      <c r="C327" s="199"/>
      <c r="D327" s="199"/>
      <c r="E327" s="201"/>
      <c r="F327" s="201"/>
      <c r="G327" s="208"/>
      <c r="H327" s="208"/>
      <c r="I327" s="209"/>
      <c r="J327" s="209"/>
      <c r="K327" s="209"/>
      <c r="L327" s="199"/>
      <c r="M327" s="203"/>
      <c r="N327" s="209"/>
    </row>
    <row r="328" spans="1:14" ht="12" customHeight="1" x14ac:dyDescent="0.2">
      <c r="A328" s="206"/>
      <c r="B328" s="207"/>
      <c r="C328" s="199"/>
      <c r="D328" s="199"/>
      <c r="E328" s="201"/>
      <c r="F328" s="201"/>
      <c r="G328" s="208"/>
      <c r="H328" s="208"/>
      <c r="I328" s="209"/>
      <c r="J328" s="209"/>
      <c r="K328" s="209"/>
      <c r="L328" s="199"/>
      <c r="M328" s="203"/>
      <c r="N328" s="209"/>
    </row>
    <row r="329" spans="1:14" ht="12" customHeight="1" x14ac:dyDescent="0.2">
      <c r="A329" s="206"/>
      <c r="B329" s="207"/>
      <c r="C329" s="199"/>
      <c r="D329" s="199"/>
      <c r="E329" s="201"/>
      <c r="F329" s="201"/>
      <c r="G329" s="208"/>
      <c r="H329" s="208"/>
      <c r="I329" s="209"/>
      <c r="J329" s="209"/>
      <c r="K329" s="209"/>
      <c r="L329" s="199"/>
      <c r="M329" s="203"/>
      <c r="N329" s="209"/>
    </row>
    <row r="330" spans="1:14" ht="12" customHeight="1" x14ac:dyDescent="0.2">
      <c r="A330" s="206"/>
      <c r="B330" s="207"/>
      <c r="C330" s="199"/>
      <c r="D330" s="199"/>
      <c r="E330" s="201"/>
      <c r="F330" s="201"/>
      <c r="G330" s="208"/>
      <c r="H330" s="208"/>
      <c r="I330" s="209"/>
      <c r="J330" s="209"/>
      <c r="K330" s="209"/>
      <c r="L330" s="199"/>
      <c r="M330" s="203"/>
      <c r="N330" s="209"/>
    </row>
    <row r="331" spans="1:14" ht="12" customHeight="1" x14ac:dyDescent="0.2">
      <c r="A331" s="206"/>
      <c r="B331" s="207"/>
      <c r="C331" s="199"/>
      <c r="D331" s="199"/>
      <c r="E331" s="201"/>
      <c r="F331" s="201"/>
      <c r="G331" s="208"/>
      <c r="H331" s="208"/>
      <c r="I331" s="209"/>
      <c r="J331" s="209"/>
      <c r="K331" s="209"/>
      <c r="L331" s="199"/>
      <c r="M331" s="203"/>
      <c r="N331" s="209"/>
    </row>
    <row r="332" spans="1:14" ht="12" customHeight="1" x14ac:dyDescent="0.2">
      <c r="A332" s="206"/>
      <c r="B332" s="207"/>
      <c r="C332" s="199"/>
      <c r="D332" s="199"/>
      <c r="E332" s="201"/>
      <c r="F332" s="201"/>
      <c r="G332" s="208"/>
      <c r="H332" s="208"/>
      <c r="I332" s="209"/>
      <c r="J332" s="209"/>
      <c r="K332" s="209"/>
      <c r="L332" s="199"/>
      <c r="M332" s="203"/>
      <c r="N332" s="209"/>
    </row>
    <row r="333" spans="1:14" ht="12" customHeight="1" x14ac:dyDescent="0.2">
      <c r="A333" s="206"/>
      <c r="B333" s="207"/>
      <c r="C333" s="199"/>
      <c r="D333" s="199"/>
      <c r="E333" s="201"/>
      <c r="F333" s="201"/>
      <c r="G333" s="208"/>
      <c r="H333" s="208"/>
      <c r="I333" s="209"/>
      <c r="J333" s="209"/>
      <c r="K333" s="209"/>
      <c r="L333" s="199"/>
      <c r="M333" s="203"/>
      <c r="N333" s="209"/>
    </row>
    <row r="334" spans="1:14" ht="12" customHeight="1" x14ac:dyDescent="0.2">
      <c r="A334" s="206"/>
      <c r="B334" s="207"/>
      <c r="C334" s="199"/>
      <c r="D334" s="199"/>
      <c r="E334" s="201"/>
      <c r="F334" s="201"/>
      <c r="G334" s="208"/>
      <c r="H334" s="208"/>
      <c r="I334" s="209"/>
      <c r="J334" s="209"/>
      <c r="K334" s="209"/>
      <c r="L334" s="199"/>
      <c r="M334" s="203"/>
      <c r="N334" s="209"/>
    </row>
    <row r="335" spans="1:14" ht="12" customHeight="1" x14ac:dyDescent="0.2">
      <c r="A335" s="206"/>
      <c r="B335" s="207"/>
      <c r="C335" s="199"/>
      <c r="D335" s="199"/>
      <c r="E335" s="201"/>
      <c r="F335" s="201"/>
      <c r="G335" s="208"/>
      <c r="H335" s="208"/>
      <c r="I335" s="209"/>
      <c r="J335" s="209"/>
      <c r="K335" s="209"/>
      <c r="L335" s="199"/>
      <c r="M335" s="203"/>
      <c r="N335" s="209"/>
    </row>
    <row r="336" spans="1:14" ht="12" customHeight="1" x14ac:dyDescent="0.2">
      <c r="A336" s="206"/>
      <c r="B336" s="207"/>
      <c r="C336" s="199"/>
      <c r="D336" s="199"/>
      <c r="E336" s="201"/>
      <c r="F336" s="201"/>
      <c r="G336" s="208"/>
      <c r="H336" s="208"/>
      <c r="I336" s="209"/>
      <c r="J336" s="209"/>
      <c r="K336" s="209"/>
      <c r="L336" s="199"/>
      <c r="M336" s="203"/>
      <c r="N336" s="209"/>
    </row>
    <row r="337" spans="1:14" ht="12" customHeight="1" x14ac:dyDescent="0.2">
      <c r="A337" s="206"/>
      <c r="B337" s="207"/>
      <c r="C337" s="199"/>
      <c r="D337" s="199"/>
      <c r="E337" s="201"/>
      <c r="F337" s="201"/>
      <c r="G337" s="208"/>
      <c r="H337" s="208"/>
      <c r="I337" s="209"/>
      <c r="J337" s="209"/>
      <c r="K337" s="209"/>
      <c r="L337" s="199"/>
      <c r="M337" s="203"/>
      <c r="N337" s="209"/>
    </row>
    <row r="338" spans="1:14" ht="12" customHeight="1" x14ac:dyDescent="0.2">
      <c r="A338" s="206"/>
      <c r="B338" s="207"/>
      <c r="C338" s="199"/>
      <c r="D338" s="199"/>
      <c r="E338" s="201"/>
      <c r="F338" s="201"/>
      <c r="G338" s="208"/>
      <c r="H338" s="208"/>
      <c r="I338" s="209"/>
      <c r="J338" s="209"/>
      <c r="K338" s="209"/>
      <c r="L338" s="199"/>
      <c r="M338" s="203"/>
      <c r="N338" s="209"/>
    </row>
    <row r="339" spans="1:14" ht="12" customHeight="1" x14ac:dyDescent="0.2">
      <c r="A339" s="206"/>
      <c r="B339" s="207"/>
      <c r="C339" s="199"/>
      <c r="D339" s="199"/>
      <c r="E339" s="201"/>
      <c r="F339" s="201"/>
      <c r="G339" s="208"/>
      <c r="H339" s="208"/>
      <c r="I339" s="209"/>
      <c r="J339" s="209"/>
      <c r="K339" s="209"/>
      <c r="L339" s="199"/>
      <c r="M339" s="203"/>
      <c r="N339" s="209"/>
    </row>
    <row r="340" spans="1:14" ht="12" customHeight="1" x14ac:dyDescent="0.2">
      <c r="A340" s="206"/>
      <c r="B340" s="207"/>
      <c r="C340" s="199"/>
      <c r="D340" s="199"/>
      <c r="E340" s="201"/>
      <c r="F340" s="201"/>
      <c r="G340" s="208"/>
      <c r="H340" s="208"/>
      <c r="I340" s="209"/>
      <c r="J340" s="209"/>
      <c r="K340" s="209"/>
      <c r="L340" s="199"/>
      <c r="M340" s="203"/>
      <c r="N340" s="209"/>
    </row>
    <row r="341" spans="1:14" ht="12" customHeight="1" x14ac:dyDescent="0.2">
      <c r="A341" s="206"/>
      <c r="B341" s="207"/>
      <c r="C341" s="199"/>
      <c r="D341" s="199"/>
      <c r="E341" s="201"/>
      <c r="F341" s="201"/>
      <c r="G341" s="208"/>
      <c r="H341" s="208"/>
      <c r="I341" s="209"/>
      <c r="J341" s="209"/>
      <c r="K341" s="209"/>
      <c r="L341" s="199"/>
      <c r="M341" s="203"/>
      <c r="N341" s="209"/>
    </row>
    <row r="342" spans="1:14" ht="12" customHeight="1" x14ac:dyDescent="0.2">
      <c r="A342" s="206"/>
      <c r="B342" s="207"/>
      <c r="C342" s="199"/>
      <c r="D342" s="199"/>
      <c r="E342" s="201"/>
      <c r="F342" s="201"/>
      <c r="G342" s="208"/>
      <c r="H342" s="208"/>
      <c r="I342" s="209"/>
      <c r="J342" s="209"/>
      <c r="K342" s="209"/>
      <c r="L342" s="199"/>
      <c r="M342" s="203"/>
      <c r="N342" s="209"/>
    </row>
    <row r="343" spans="1:14" ht="12" customHeight="1" x14ac:dyDescent="0.2">
      <c r="A343" s="206"/>
      <c r="B343" s="207"/>
      <c r="C343" s="199"/>
      <c r="D343" s="199"/>
      <c r="E343" s="201"/>
      <c r="F343" s="201"/>
      <c r="G343" s="208"/>
      <c r="H343" s="208"/>
      <c r="I343" s="209"/>
      <c r="J343" s="209"/>
      <c r="K343" s="209"/>
      <c r="L343" s="199"/>
      <c r="M343" s="203"/>
      <c r="N343" s="209"/>
    </row>
    <row r="344" spans="1:14" ht="12" customHeight="1" x14ac:dyDescent="0.2">
      <c r="A344" s="206"/>
      <c r="B344" s="207"/>
      <c r="C344" s="199"/>
      <c r="D344" s="199"/>
      <c r="E344" s="201"/>
      <c r="F344" s="201"/>
      <c r="G344" s="208"/>
      <c r="H344" s="208"/>
      <c r="I344" s="209"/>
      <c r="J344" s="209"/>
      <c r="K344" s="209"/>
      <c r="L344" s="199"/>
      <c r="M344" s="203"/>
      <c r="N344" s="209"/>
    </row>
    <row r="345" spans="1:14" ht="12" customHeight="1" x14ac:dyDescent="0.2">
      <c r="A345" s="206"/>
      <c r="B345" s="207"/>
      <c r="C345" s="199"/>
      <c r="D345" s="199"/>
      <c r="E345" s="201"/>
      <c r="F345" s="201"/>
      <c r="G345" s="208"/>
      <c r="H345" s="208"/>
      <c r="I345" s="209"/>
      <c r="J345" s="209"/>
      <c r="K345" s="209"/>
      <c r="L345" s="199"/>
      <c r="M345" s="203"/>
      <c r="N345" s="209"/>
    </row>
    <row r="346" spans="1:14" ht="12" customHeight="1" x14ac:dyDescent="0.2">
      <c r="A346" s="206"/>
      <c r="B346" s="207"/>
      <c r="C346" s="199"/>
      <c r="D346" s="199"/>
      <c r="E346" s="201"/>
      <c r="F346" s="201"/>
      <c r="G346" s="208"/>
      <c r="H346" s="208"/>
      <c r="I346" s="209"/>
      <c r="J346" s="209"/>
      <c r="K346" s="209"/>
      <c r="L346" s="199"/>
      <c r="M346" s="203"/>
      <c r="N346" s="209"/>
    </row>
    <row r="347" spans="1:14" ht="12" customHeight="1" x14ac:dyDescent="0.2">
      <c r="A347" s="206"/>
      <c r="B347" s="207"/>
      <c r="C347" s="199"/>
      <c r="D347" s="199"/>
      <c r="E347" s="201"/>
      <c r="F347" s="201"/>
      <c r="G347" s="208"/>
      <c r="H347" s="208"/>
      <c r="I347" s="209"/>
      <c r="J347" s="209"/>
      <c r="K347" s="209"/>
      <c r="L347" s="199"/>
      <c r="M347" s="203"/>
      <c r="N347" s="209"/>
    </row>
    <row r="348" spans="1:14" ht="12" customHeight="1" x14ac:dyDescent="0.2">
      <c r="A348" s="206"/>
      <c r="B348" s="207"/>
      <c r="C348" s="199"/>
      <c r="D348" s="199"/>
      <c r="E348" s="201"/>
      <c r="F348" s="201"/>
      <c r="G348" s="208"/>
      <c r="H348" s="208"/>
      <c r="I348" s="209"/>
      <c r="J348" s="209"/>
      <c r="K348" s="209"/>
      <c r="L348" s="199"/>
      <c r="M348" s="203"/>
      <c r="N348" s="209"/>
    </row>
    <row r="349" spans="1:14" ht="12" customHeight="1" x14ac:dyDescent="0.2">
      <c r="A349" s="206"/>
      <c r="B349" s="207"/>
      <c r="C349" s="199"/>
      <c r="D349" s="199"/>
      <c r="E349" s="201"/>
      <c r="F349" s="201"/>
      <c r="G349" s="208"/>
      <c r="H349" s="208"/>
      <c r="I349" s="209"/>
      <c r="J349" s="209"/>
      <c r="K349" s="209"/>
      <c r="L349" s="199"/>
      <c r="M349" s="203"/>
      <c r="N349" s="209"/>
    </row>
    <row r="350" spans="1:14" ht="12" customHeight="1" x14ac:dyDescent="0.2">
      <c r="A350" s="206"/>
      <c r="B350" s="207"/>
      <c r="C350" s="199"/>
      <c r="D350" s="199"/>
      <c r="E350" s="201"/>
      <c r="F350" s="201"/>
      <c r="G350" s="208"/>
      <c r="H350" s="208"/>
      <c r="I350" s="209"/>
      <c r="J350" s="209"/>
      <c r="K350" s="209"/>
      <c r="L350" s="199"/>
      <c r="M350" s="203"/>
      <c r="N350" s="209"/>
    </row>
    <row r="351" spans="1:14" ht="12" customHeight="1" x14ac:dyDescent="0.2">
      <c r="A351" s="206"/>
      <c r="B351" s="207"/>
      <c r="C351" s="199"/>
      <c r="D351" s="199"/>
      <c r="E351" s="201"/>
      <c r="F351" s="201"/>
      <c r="G351" s="208"/>
      <c r="H351" s="208"/>
      <c r="I351" s="209"/>
      <c r="J351" s="209"/>
      <c r="K351" s="209"/>
      <c r="L351" s="199"/>
      <c r="M351" s="203"/>
      <c r="N351" s="209"/>
    </row>
    <row r="352" spans="1:14" ht="12" customHeight="1" x14ac:dyDescent="0.2">
      <c r="A352" s="206"/>
      <c r="B352" s="207"/>
      <c r="C352" s="199"/>
      <c r="D352" s="199"/>
      <c r="E352" s="201"/>
      <c r="F352" s="201"/>
      <c r="G352" s="208"/>
      <c r="H352" s="208"/>
      <c r="I352" s="209"/>
      <c r="J352" s="209"/>
      <c r="K352" s="209"/>
      <c r="L352" s="199"/>
      <c r="M352" s="203"/>
      <c r="N352" s="209"/>
    </row>
    <row r="353" spans="1:14" ht="12" customHeight="1" x14ac:dyDescent="0.2">
      <c r="A353" s="206"/>
      <c r="B353" s="207"/>
      <c r="C353" s="199"/>
      <c r="D353" s="199"/>
      <c r="E353" s="201"/>
      <c r="F353" s="201"/>
      <c r="G353" s="208"/>
      <c r="H353" s="208"/>
      <c r="I353" s="209"/>
      <c r="J353" s="209"/>
      <c r="K353" s="209"/>
      <c r="L353" s="199"/>
      <c r="M353" s="203"/>
      <c r="N353" s="209"/>
    </row>
    <row r="354" spans="1:14" ht="12" customHeight="1" x14ac:dyDescent="0.2">
      <c r="A354" s="206"/>
      <c r="B354" s="207"/>
      <c r="C354" s="199"/>
      <c r="D354" s="199"/>
      <c r="E354" s="201"/>
      <c r="F354" s="201"/>
      <c r="G354" s="208"/>
      <c r="H354" s="208"/>
      <c r="I354" s="209"/>
      <c r="J354" s="209"/>
      <c r="K354" s="209"/>
      <c r="L354" s="199"/>
      <c r="M354" s="203"/>
      <c r="N354" s="209"/>
    </row>
    <row r="355" spans="1:14" ht="12" customHeight="1" x14ac:dyDescent="0.2">
      <c r="A355" s="206"/>
      <c r="B355" s="207"/>
      <c r="C355" s="199"/>
      <c r="D355" s="199"/>
      <c r="E355" s="201"/>
      <c r="F355" s="201"/>
      <c r="G355" s="208"/>
      <c r="H355" s="208"/>
      <c r="I355" s="209"/>
      <c r="J355" s="209"/>
      <c r="K355" s="209"/>
      <c r="L355" s="199"/>
      <c r="M355" s="203"/>
      <c r="N355" s="209"/>
    </row>
    <row r="356" spans="1:14" ht="12" customHeight="1" x14ac:dyDescent="0.2">
      <c r="A356" s="206"/>
      <c r="B356" s="207"/>
      <c r="C356" s="199"/>
      <c r="D356" s="199"/>
      <c r="E356" s="201"/>
      <c r="F356" s="201"/>
      <c r="G356" s="208"/>
      <c r="H356" s="208"/>
      <c r="I356" s="209"/>
      <c r="J356" s="209"/>
      <c r="K356" s="209"/>
      <c r="L356" s="199"/>
      <c r="M356" s="203"/>
      <c r="N356" s="209"/>
    </row>
    <row r="357" spans="1:14" ht="12" customHeight="1" x14ac:dyDescent="0.2">
      <c r="A357" s="206"/>
      <c r="B357" s="207"/>
      <c r="C357" s="199"/>
      <c r="D357" s="199"/>
      <c r="E357" s="201"/>
      <c r="F357" s="201"/>
      <c r="G357" s="208"/>
      <c r="H357" s="208"/>
      <c r="I357" s="209"/>
      <c r="J357" s="209"/>
      <c r="K357" s="209"/>
      <c r="L357" s="199"/>
      <c r="M357" s="203"/>
      <c r="N357" s="209"/>
    </row>
    <row r="358" spans="1:14" ht="12" customHeight="1" x14ac:dyDescent="0.2">
      <c r="A358" s="206"/>
      <c r="B358" s="207"/>
      <c r="C358" s="199"/>
      <c r="D358" s="199"/>
      <c r="E358" s="201"/>
      <c r="F358" s="201"/>
      <c r="G358" s="208"/>
      <c r="H358" s="208"/>
      <c r="I358" s="209"/>
      <c r="J358" s="209"/>
      <c r="K358" s="209"/>
      <c r="L358" s="199"/>
      <c r="M358" s="203"/>
      <c r="N358" s="209"/>
    </row>
    <row r="359" spans="1:14" ht="12" customHeight="1" x14ac:dyDescent="0.2">
      <c r="A359" s="206"/>
      <c r="B359" s="207"/>
      <c r="C359" s="199"/>
      <c r="D359" s="199"/>
      <c r="E359" s="201"/>
      <c r="F359" s="201"/>
      <c r="G359" s="208"/>
      <c r="H359" s="208"/>
      <c r="I359" s="209"/>
      <c r="J359" s="209"/>
      <c r="K359" s="209"/>
      <c r="L359" s="199"/>
      <c r="M359" s="203"/>
      <c r="N359" s="209"/>
    </row>
    <row r="360" spans="1:14" ht="12" customHeight="1" x14ac:dyDescent="0.2">
      <c r="A360" s="206"/>
      <c r="B360" s="207"/>
      <c r="C360" s="199"/>
      <c r="D360" s="199"/>
      <c r="E360" s="201"/>
      <c r="F360" s="201"/>
      <c r="G360" s="208"/>
      <c r="H360" s="208"/>
      <c r="I360" s="209"/>
      <c r="J360" s="209"/>
      <c r="K360" s="209"/>
      <c r="L360" s="199"/>
      <c r="M360" s="203"/>
      <c r="N360" s="209"/>
    </row>
    <row r="361" spans="1:14" ht="12" customHeight="1" x14ac:dyDescent="0.2">
      <c r="A361" s="206"/>
      <c r="B361" s="207"/>
      <c r="C361" s="199"/>
      <c r="D361" s="199"/>
      <c r="E361" s="201"/>
      <c r="F361" s="201"/>
      <c r="G361" s="208"/>
      <c r="H361" s="208"/>
      <c r="I361" s="209"/>
      <c r="J361" s="209"/>
      <c r="K361" s="209"/>
      <c r="L361" s="199"/>
      <c r="M361" s="203"/>
      <c r="N361" s="209"/>
    </row>
    <row r="362" spans="1:14" ht="12" customHeight="1" x14ac:dyDescent="0.2">
      <c r="A362" s="206"/>
      <c r="B362" s="207"/>
      <c r="C362" s="199"/>
      <c r="D362" s="199"/>
      <c r="E362" s="201"/>
      <c r="F362" s="201"/>
      <c r="G362" s="208"/>
      <c r="H362" s="208"/>
      <c r="I362" s="209"/>
      <c r="J362" s="209"/>
      <c r="K362" s="209"/>
      <c r="L362" s="199"/>
      <c r="M362" s="203"/>
      <c r="N362" s="209"/>
    </row>
    <row r="363" spans="1:14" ht="12" customHeight="1" x14ac:dyDescent="0.2">
      <c r="A363" s="206"/>
      <c r="B363" s="207"/>
      <c r="C363" s="199"/>
      <c r="D363" s="199"/>
      <c r="E363" s="201"/>
      <c r="F363" s="201"/>
      <c r="G363" s="208"/>
      <c r="H363" s="208"/>
      <c r="I363" s="209"/>
      <c r="J363" s="209"/>
      <c r="K363" s="209"/>
      <c r="L363" s="199"/>
      <c r="M363" s="203"/>
      <c r="N363" s="209"/>
    </row>
    <row r="364" spans="1:14" ht="12" customHeight="1" x14ac:dyDescent="0.2">
      <c r="A364" s="206"/>
      <c r="B364" s="207"/>
      <c r="C364" s="199"/>
      <c r="D364" s="199"/>
      <c r="E364" s="201"/>
      <c r="F364" s="201"/>
      <c r="G364" s="208"/>
      <c r="H364" s="208"/>
      <c r="I364" s="209"/>
      <c r="J364" s="209"/>
      <c r="K364" s="209"/>
      <c r="L364" s="199"/>
      <c r="M364" s="203"/>
      <c r="N364" s="209"/>
    </row>
    <row r="365" spans="1:14" ht="12" customHeight="1" x14ac:dyDescent="0.2">
      <c r="A365" s="206"/>
      <c r="B365" s="207"/>
      <c r="C365" s="199"/>
      <c r="D365" s="199"/>
      <c r="E365" s="201"/>
      <c r="F365" s="201"/>
      <c r="G365" s="208"/>
      <c r="H365" s="208"/>
      <c r="I365" s="209"/>
      <c r="J365" s="209"/>
      <c r="K365" s="209"/>
      <c r="L365" s="199"/>
      <c r="M365" s="203"/>
      <c r="N365" s="209"/>
    </row>
    <row r="366" spans="1:14" ht="12" customHeight="1" x14ac:dyDescent="0.2">
      <c r="A366" s="206"/>
      <c r="B366" s="207"/>
      <c r="C366" s="199"/>
      <c r="D366" s="199"/>
      <c r="E366" s="201"/>
      <c r="F366" s="201"/>
      <c r="G366" s="208"/>
      <c r="H366" s="208"/>
      <c r="I366" s="209"/>
      <c r="J366" s="209"/>
      <c r="K366" s="209"/>
      <c r="L366" s="199"/>
      <c r="M366" s="203"/>
      <c r="N366" s="209"/>
    </row>
    <row r="367" spans="1:14" ht="12" customHeight="1" x14ac:dyDescent="0.2">
      <c r="A367" s="206"/>
      <c r="B367" s="207"/>
      <c r="C367" s="199"/>
      <c r="D367" s="199"/>
      <c r="E367" s="201"/>
      <c r="F367" s="201"/>
      <c r="G367" s="208"/>
      <c r="H367" s="208"/>
      <c r="I367" s="209"/>
      <c r="J367" s="209"/>
      <c r="K367" s="209"/>
      <c r="L367" s="199"/>
      <c r="M367" s="203"/>
      <c r="N367" s="209"/>
    </row>
    <row r="368" spans="1:14" ht="12" customHeight="1" x14ac:dyDescent="0.2">
      <c r="A368" s="206"/>
      <c r="B368" s="207"/>
      <c r="C368" s="199"/>
      <c r="D368" s="199"/>
      <c r="E368" s="201"/>
      <c r="F368" s="201"/>
      <c r="G368" s="208"/>
      <c r="H368" s="208"/>
      <c r="I368" s="209"/>
      <c r="J368" s="209"/>
      <c r="K368" s="209"/>
      <c r="L368" s="199"/>
      <c r="M368" s="203"/>
      <c r="N368" s="209"/>
    </row>
    <row r="369" spans="1:14" ht="12" customHeight="1" x14ac:dyDescent="0.2">
      <c r="A369" s="206"/>
      <c r="B369" s="207"/>
      <c r="C369" s="199"/>
      <c r="D369" s="199"/>
      <c r="E369" s="201"/>
      <c r="F369" s="201"/>
      <c r="G369" s="208"/>
      <c r="H369" s="208"/>
      <c r="I369" s="209"/>
      <c r="J369" s="209"/>
      <c r="K369" s="209"/>
      <c r="L369" s="199"/>
      <c r="M369" s="203"/>
      <c r="N369" s="209"/>
    </row>
    <row r="370" spans="1:14" ht="12" customHeight="1" x14ac:dyDescent="0.2">
      <c r="A370" s="206"/>
      <c r="B370" s="207"/>
      <c r="C370" s="199"/>
      <c r="D370" s="199"/>
      <c r="E370" s="201"/>
      <c r="F370" s="201"/>
      <c r="G370" s="208"/>
      <c r="H370" s="208"/>
      <c r="I370" s="209"/>
      <c r="J370" s="209"/>
      <c r="K370" s="209"/>
      <c r="L370" s="199"/>
      <c r="M370" s="203"/>
      <c r="N370" s="209"/>
    </row>
    <row r="371" spans="1:14" ht="12" customHeight="1" x14ac:dyDescent="0.2">
      <c r="A371" s="206"/>
      <c r="B371" s="207"/>
      <c r="C371" s="199"/>
      <c r="D371" s="199"/>
      <c r="E371" s="201"/>
      <c r="F371" s="201"/>
      <c r="G371" s="208"/>
      <c r="H371" s="208"/>
      <c r="I371" s="209"/>
      <c r="J371" s="209"/>
      <c r="K371" s="209"/>
      <c r="L371" s="199"/>
      <c r="M371" s="203"/>
      <c r="N371" s="209"/>
    </row>
    <row r="372" spans="1:14" ht="12" customHeight="1" x14ac:dyDescent="0.2">
      <c r="A372" s="206"/>
      <c r="B372" s="207"/>
      <c r="C372" s="199"/>
      <c r="D372" s="199"/>
      <c r="E372" s="201"/>
      <c r="F372" s="201"/>
      <c r="G372" s="208"/>
      <c r="H372" s="208"/>
      <c r="I372" s="209"/>
      <c r="J372" s="209"/>
      <c r="K372" s="209"/>
      <c r="L372" s="199"/>
      <c r="M372" s="203"/>
      <c r="N372" s="209"/>
    </row>
    <row r="373" spans="1:14" ht="12" customHeight="1" x14ac:dyDescent="0.2">
      <c r="A373" s="206"/>
      <c r="B373" s="207"/>
      <c r="C373" s="199"/>
      <c r="D373" s="199"/>
      <c r="E373" s="201"/>
      <c r="F373" s="201"/>
      <c r="G373" s="208"/>
      <c r="H373" s="208"/>
      <c r="I373" s="209"/>
      <c r="J373" s="209"/>
      <c r="K373" s="209"/>
      <c r="L373" s="199"/>
      <c r="M373" s="203"/>
      <c r="N373" s="209"/>
    </row>
    <row r="374" spans="1:14" ht="12" customHeight="1" x14ac:dyDescent="0.2">
      <c r="A374" s="206"/>
      <c r="B374" s="207"/>
      <c r="C374" s="199"/>
      <c r="D374" s="199"/>
      <c r="E374" s="201"/>
      <c r="F374" s="201"/>
      <c r="G374" s="208"/>
      <c r="H374" s="208"/>
      <c r="I374" s="209"/>
      <c r="J374" s="209"/>
      <c r="K374" s="209"/>
      <c r="L374" s="199"/>
      <c r="M374" s="203"/>
      <c r="N374" s="209"/>
    </row>
    <row r="375" spans="1:14" ht="12" customHeight="1" x14ac:dyDescent="0.2">
      <c r="A375" s="206"/>
      <c r="B375" s="207"/>
      <c r="C375" s="199"/>
      <c r="D375" s="199"/>
      <c r="E375" s="201"/>
      <c r="F375" s="201"/>
      <c r="G375" s="208"/>
      <c r="H375" s="208"/>
      <c r="I375" s="209"/>
      <c r="J375" s="209"/>
      <c r="K375" s="209"/>
      <c r="L375" s="199"/>
      <c r="M375" s="203"/>
      <c r="N375" s="209"/>
    </row>
    <row r="376" spans="1:14" ht="12" customHeight="1" x14ac:dyDescent="0.2">
      <c r="A376" s="206"/>
      <c r="B376" s="207"/>
      <c r="C376" s="199"/>
      <c r="D376" s="199"/>
      <c r="E376" s="201"/>
      <c r="F376" s="201"/>
      <c r="G376" s="208"/>
      <c r="H376" s="208"/>
      <c r="I376" s="209"/>
      <c r="J376" s="209"/>
      <c r="K376" s="209"/>
      <c r="L376" s="199"/>
      <c r="M376" s="203"/>
      <c r="N376" s="209"/>
    </row>
    <row r="377" spans="1:14" ht="12" customHeight="1" x14ac:dyDescent="0.2">
      <c r="A377" s="206"/>
      <c r="B377" s="207"/>
      <c r="C377" s="199"/>
      <c r="D377" s="199"/>
      <c r="E377" s="201"/>
      <c r="F377" s="201"/>
      <c r="G377" s="208"/>
      <c r="H377" s="208"/>
      <c r="I377" s="209"/>
      <c r="J377" s="209"/>
      <c r="K377" s="209"/>
      <c r="L377" s="199"/>
      <c r="M377" s="203"/>
      <c r="N377" s="209"/>
    </row>
    <row r="378" spans="1:14" ht="12" customHeight="1" x14ac:dyDescent="0.2">
      <c r="A378" s="206"/>
      <c r="B378" s="207"/>
      <c r="C378" s="199"/>
      <c r="D378" s="199"/>
      <c r="E378" s="201"/>
      <c r="F378" s="201"/>
      <c r="G378" s="208"/>
      <c r="H378" s="208"/>
      <c r="I378" s="209"/>
      <c r="J378" s="209"/>
      <c r="K378" s="209"/>
      <c r="L378" s="199"/>
      <c r="M378" s="203"/>
      <c r="N378" s="209"/>
    </row>
    <row r="379" spans="1:14" ht="12" customHeight="1" x14ac:dyDescent="0.2">
      <c r="A379" s="206"/>
      <c r="B379" s="207"/>
      <c r="C379" s="199"/>
      <c r="D379" s="199"/>
      <c r="E379" s="201"/>
      <c r="F379" s="201"/>
      <c r="G379" s="208"/>
      <c r="H379" s="208"/>
      <c r="I379" s="209"/>
      <c r="J379" s="209"/>
      <c r="K379" s="209"/>
      <c r="L379" s="199"/>
      <c r="M379" s="203"/>
      <c r="N379" s="209"/>
    </row>
    <row r="380" spans="1:14" ht="12" customHeight="1" x14ac:dyDescent="0.2">
      <c r="A380" s="206"/>
      <c r="B380" s="207"/>
      <c r="C380" s="199"/>
      <c r="D380" s="199"/>
      <c r="E380" s="201"/>
      <c r="F380" s="201"/>
      <c r="G380" s="208"/>
      <c r="H380" s="208"/>
      <c r="I380" s="209"/>
      <c r="J380" s="209"/>
      <c r="K380" s="209"/>
      <c r="L380" s="199"/>
      <c r="M380" s="203"/>
      <c r="N380" s="209"/>
    </row>
    <row r="381" spans="1:14" ht="12" customHeight="1" x14ac:dyDescent="0.2">
      <c r="A381" s="206"/>
      <c r="B381" s="207"/>
      <c r="C381" s="199"/>
      <c r="D381" s="199"/>
      <c r="E381" s="201"/>
      <c r="F381" s="201"/>
      <c r="G381" s="208"/>
      <c r="H381" s="208"/>
      <c r="I381" s="209"/>
      <c r="J381" s="209"/>
      <c r="K381" s="209"/>
      <c r="L381" s="199"/>
      <c r="M381" s="203"/>
      <c r="N381" s="209"/>
    </row>
    <row r="382" spans="1:14" ht="12" customHeight="1" x14ac:dyDescent="0.2">
      <c r="A382" s="206"/>
      <c r="B382" s="207"/>
      <c r="C382" s="199"/>
      <c r="D382" s="199"/>
      <c r="E382" s="201"/>
      <c r="F382" s="201"/>
      <c r="G382" s="208"/>
      <c r="H382" s="208"/>
      <c r="I382" s="209"/>
      <c r="J382" s="209"/>
      <c r="K382" s="209"/>
      <c r="L382" s="199"/>
      <c r="M382" s="203"/>
      <c r="N382" s="209"/>
    </row>
    <row r="383" spans="1:14" ht="12" customHeight="1" x14ac:dyDescent="0.2">
      <c r="A383" s="206"/>
      <c r="B383" s="207"/>
      <c r="C383" s="199"/>
      <c r="D383" s="199"/>
      <c r="E383" s="201"/>
      <c r="F383" s="201"/>
      <c r="G383" s="208"/>
      <c r="H383" s="208"/>
      <c r="I383" s="209"/>
      <c r="J383" s="209"/>
      <c r="K383" s="209"/>
      <c r="L383" s="199"/>
      <c r="M383" s="203"/>
      <c r="N383" s="209"/>
    </row>
    <row r="384" spans="1:14" ht="12" customHeight="1" x14ac:dyDescent="0.2">
      <c r="A384" s="206"/>
      <c r="B384" s="207"/>
      <c r="C384" s="199"/>
      <c r="D384" s="199"/>
      <c r="E384" s="201"/>
      <c r="F384" s="201"/>
      <c r="G384" s="208"/>
      <c r="H384" s="208"/>
      <c r="I384" s="209"/>
      <c r="J384" s="209"/>
      <c r="K384" s="209"/>
      <c r="L384" s="199"/>
      <c r="M384" s="203"/>
      <c r="N384" s="209"/>
    </row>
    <row r="385" spans="1:14" ht="12" customHeight="1" x14ac:dyDescent="0.2">
      <c r="A385" s="206"/>
      <c r="B385" s="207"/>
      <c r="C385" s="199"/>
      <c r="D385" s="199"/>
      <c r="E385" s="201"/>
      <c r="F385" s="201"/>
      <c r="G385" s="208"/>
      <c r="H385" s="208"/>
      <c r="I385" s="209"/>
      <c r="J385" s="209"/>
      <c r="K385" s="209"/>
      <c r="L385" s="199"/>
      <c r="M385" s="203"/>
      <c r="N385" s="209"/>
    </row>
    <row r="386" spans="1:14" ht="12" customHeight="1" x14ac:dyDescent="0.2">
      <c r="A386" s="206"/>
      <c r="B386" s="207"/>
      <c r="C386" s="199"/>
      <c r="D386" s="199"/>
      <c r="E386" s="201"/>
      <c r="F386" s="201"/>
      <c r="G386" s="208"/>
      <c r="H386" s="208"/>
      <c r="I386" s="209"/>
      <c r="J386" s="209"/>
      <c r="K386" s="209"/>
      <c r="L386" s="199"/>
      <c r="M386" s="203"/>
      <c r="N386" s="209"/>
    </row>
    <row r="387" spans="1:14" ht="12" customHeight="1" x14ac:dyDescent="0.2">
      <c r="A387" s="206"/>
      <c r="B387" s="207"/>
      <c r="C387" s="199"/>
      <c r="D387" s="199"/>
      <c r="E387" s="201"/>
      <c r="F387" s="201"/>
      <c r="G387" s="208"/>
      <c r="H387" s="208"/>
      <c r="I387" s="209"/>
      <c r="J387" s="209"/>
      <c r="K387" s="209"/>
      <c r="L387" s="199"/>
      <c r="M387" s="203"/>
      <c r="N387" s="209"/>
    </row>
    <row r="388" spans="1:14" ht="12" customHeight="1" x14ac:dyDescent="0.2">
      <c r="A388" s="206"/>
      <c r="B388" s="207"/>
      <c r="C388" s="199"/>
      <c r="D388" s="199"/>
      <c r="E388" s="201"/>
      <c r="F388" s="201"/>
      <c r="G388" s="208"/>
      <c r="H388" s="208"/>
      <c r="I388" s="209"/>
      <c r="J388" s="209"/>
      <c r="K388" s="209"/>
      <c r="L388" s="199"/>
      <c r="M388" s="203"/>
      <c r="N388" s="209"/>
    </row>
    <row r="389" spans="1:14" ht="12" customHeight="1" x14ac:dyDescent="0.2">
      <c r="A389" s="206"/>
      <c r="B389" s="207"/>
      <c r="C389" s="199"/>
      <c r="D389" s="199"/>
      <c r="E389" s="201"/>
      <c r="F389" s="201"/>
      <c r="G389" s="208"/>
      <c r="H389" s="208"/>
      <c r="I389" s="209"/>
      <c r="J389" s="209"/>
      <c r="K389" s="209"/>
      <c r="L389" s="199"/>
      <c r="M389" s="203"/>
      <c r="N389" s="209"/>
    </row>
    <row r="390" spans="1:14" ht="12" customHeight="1" x14ac:dyDescent="0.2">
      <c r="A390" s="206"/>
      <c r="B390" s="207"/>
      <c r="C390" s="199"/>
      <c r="D390" s="199"/>
      <c r="E390" s="201"/>
      <c r="F390" s="201"/>
      <c r="G390" s="208"/>
      <c r="H390" s="208"/>
      <c r="I390" s="209"/>
      <c r="J390" s="209"/>
      <c r="K390" s="209"/>
      <c r="L390" s="199"/>
      <c r="M390" s="203"/>
      <c r="N390" s="209"/>
    </row>
    <row r="391" spans="1:14" ht="12" customHeight="1" x14ac:dyDescent="0.2">
      <c r="A391" s="206"/>
      <c r="B391" s="207"/>
      <c r="C391" s="199"/>
      <c r="D391" s="199"/>
      <c r="E391" s="201"/>
      <c r="F391" s="201"/>
      <c r="G391" s="208"/>
      <c r="H391" s="208"/>
      <c r="I391" s="209"/>
      <c r="J391" s="209"/>
      <c r="K391" s="209"/>
      <c r="L391" s="199"/>
      <c r="M391" s="203"/>
      <c r="N391" s="209"/>
    </row>
    <row r="392" spans="1:14" ht="12" customHeight="1" x14ac:dyDescent="0.2">
      <c r="A392" s="206"/>
      <c r="B392" s="207"/>
      <c r="C392" s="199"/>
      <c r="D392" s="199"/>
      <c r="E392" s="201"/>
      <c r="F392" s="201"/>
      <c r="G392" s="208"/>
      <c r="H392" s="208"/>
      <c r="I392" s="209"/>
      <c r="J392" s="209"/>
      <c r="K392" s="209"/>
      <c r="L392" s="199"/>
      <c r="M392" s="203"/>
      <c r="N392" s="209"/>
    </row>
    <row r="393" spans="1:14" ht="12" customHeight="1" x14ac:dyDescent="0.2">
      <c r="A393" s="206"/>
      <c r="B393" s="207"/>
      <c r="C393" s="199"/>
      <c r="D393" s="199"/>
      <c r="E393" s="201"/>
      <c r="F393" s="201"/>
      <c r="G393" s="208"/>
      <c r="H393" s="208"/>
      <c r="I393" s="209"/>
      <c r="J393" s="209"/>
      <c r="K393" s="209"/>
      <c r="L393" s="199"/>
      <c r="M393" s="203"/>
      <c r="N393" s="209"/>
    </row>
    <row r="394" spans="1:14" ht="12" customHeight="1" x14ac:dyDescent="0.2">
      <c r="A394" s="206"/>
      <c r="B394" s="207"/>
      <c r="C394" s="199"/>
      <c r="D394" s="199"/>
      <c r="E394" s="201"/>
      <c r="F394" s="201"/>
      <c r="G394" s="208"/>
      <c r="H394" s="208"/>
      <c r="I394" s="209"/>
      <c r="J394" s="209"/>
      <c r="K394" s="209"/>
      <c r="L394" s="199"/>
      <c r="M394" s="203"/>
      <c r="N394" s="209"/>
    </row>
    <row r="395" spans="1:14" ht="12" customHeight="1" x14ac:dyDescent="0.2">
      <c r="A395" s="206"/>
      <c r="B395" s="207"/>
      <c r="C395" s="199"/>
      <c r="D395" s="199"/>
      <c r="E395" s="201"/>
      <c r="F395" s="201"/>
      <c r="G395" s="208"/>
      <c r="H395" s="208"/>
      <c r="I395" s="209"/>
      <c r="J395" s="209"/>
      <c r="K395" s="209"/>
      <c r="L395" s="199"/>
      <c r="M395" s="203"/>
      <c r="N395" s="209"/>
    </row>
    <row r="396" spans="1:14" ht="12" customHeight="1" x14ac:dyDescent="0.2">
      <c r="A396" s="206"/>
      <c r="B396" s="207"/>
      <c r="C396" s="199"/>
      <c r="D396" s="199"/>
      <c r="E396" s="201"/>
      <c r="F396" s="201"/>
      <c r="G396" s="208"/>
      <c r="H396" s="208"/>
      <c r="I396" s="209"/>
      <c r="J396" s="209"/>
      <c r="K396" s="209"/>
      <c r="L396" s="199"/>
      <c r="M396" s="203"/>
      <c r="N396" s="209"/>
    </row>
    <row r="397" spans="1:14" ht="12" customHeight="1" x14ac:dyDescent="0.2">
      <c r="A397" s="206"/>
      <c r="B397" s="207"/>
      <c r="C397" s="199"/>
      <c r="D397" s="199"/>
      <c r="E397" s="201"/>
      <c r="F397" s="201"/>
      <c r="G397" s="208"/>
      <c r="H397" s="208"/>
      <c r="I397" s="209"/>
      <c r="J397" s="209"/>
      <c r="K397" s="209"/>
      <c r="L397" s="199"/>
      <c r="M397" s="203"/>
      <c r="N397" s="209"/>
    </row>
    <row r="398" spans="1:14" ht="12" customHeight="1" x14ac:dyDescent="0.2">
      <c r="A398" s="206"/>
      <c r="B398" s="207"/>
      <c r="C398" s="199"/>
      <c r="D398" s="199"/>
      <c r="E398" s="201"/>
      <c r="F398" s="201"/>
      <c r="G398" s="208"/>
      <c r="H398" s="208"/>
      <c r="I398" s="209"/>
      <c r="J398" s="209"/>
      <c r="K398" s="209"/>
      <c r="L398" s="199"/>
      <c r="M398" s="203"/>
      <c r="N398" s="209"/>
    </row>
    <row r="399" spans="1:14" ht="12" customHeight="1" x14ac:dyDescent="0.2">
      <c r="A399" s="206"/>
      <c r="B399" s="207"/>
      <c r="C399" s="199"/>
      <c r="D399" s="199"/>
      <c r="E399" s="201"/>
      <c r="F399" s="201"/>
      <c r="G399" s="208"/>
      <c r="H399" s="208"/>
      <c r="I399" s="209"/>
      <c r="J399" s="209"/>
      <c r="K399" s="209"/>
      <c r="L399" s="199"/>
      <c r="M399" s="203"/>
      <c r="N399" s="209"/>
    </row>
    <row r="400" spans="1:14" ht="12" customHeight="1" x14ac:dyDescent="0.2">
      <c r="A400" s="206"/>
      <c r="B400" s="207"/>
      <c r="C400" s="199"/>
      <c r="D400" s="199"/>
      <c r="E400" s="201"/>
      <c r="F400" s="201"/>
      <c r="G400" s="208"/>
      <c r="H400" s="208"/>
      <c r="I400" s="209"/>
      <c r="J400" s="209"/>
      <c r="K400" s="209"/>
      <c r="L400" s="199"/>
      <c r="M400" s="203"/>
      <c r="N400" s="209"/>
    </row>
    <row r="401" spans="1:14" ht="12" customHeight="1" x14ac:dyDescent="0.2">
      <c r="A401" s="206"/>
      <c r="B401" s="207"/>
      <c r="C401" s="199"/>
      <c r="D401" s="199"/>
      <c r="E401" s="201"/>
      <c r="F401" s="201"/>
      <c r="G401" s="208"/>
      <c r="H401" s="208"/>
      <c r="I401" s="209"/>
      <c r="J401" s="209"/>
      <c r="K401" s="209"/>
      <c r="L401" s="199"/>
      <c r="M401" s="203"/>
      <c r="N401" s="209"/>
    </row>
    <row r="402" spans="1:14" ht="12" customHeight="1" x14ac:dyDescent="0.2">
      <c r="A402" s="206"/>
      <c r="B402" s="207"/>
      <c r="C402" s="199"/>
      <c r="D402" s="199"/>
      <c r="E402" s="201"/>
      <c r="F402" s="201"/>
      <c r="G402" s="208"/>
      <c r="H402" s="208"/>
      <c r="I402" s="209"/>
      <c r="J402" s="209"/>
      <c r="K402" s="209"/>
      <c r="L402" s="199"/>
      <c r="M402" s="203"/>
      <c r="N402" s="209"/>
    </row>
    <row r="403" spans="1:14" ht="12" customHeight="1" x14ac:dyDescent="0.2">
      <c r="A403" s="206"/>
      <c r="B403" s="207"/>
      <c r="C403" s="199"/>
      <c r="D403" s="199"/>
      <c r="E403" s="201"/>
      <c r="F403" s="201"/>
      <c r="G403" s="208"/>
      <c r="H403" s="208"/>
      <c r="I403" s="209"/>
      <c r="J403" s="209"/>
      <c r="K403" s="209"/>
      <c r="L403" s="199"/>
      <c r="M403" s="203"/>
      <c r="N403" s="209"/>
    </row>
    <row r="404" spans="1:14" ht="12" customHeight="1" x14ac:dyDescent="0.2">
      <c r="A404" s="206"/>
      <c r="B404" s="207"/>
      <c r="C404" s="199"/>
      <c r="D404" s="199"/>
      <c r="E404" s="201"/>
      <c r="F404" s="201"/>
      <c r="G404" s="208"/>
      <c r="H404" s="208"/>
      <c r="I404" s="209"/>
      <c r="J404" s="209"/>
      <c r="K404" s="209"/>
      <c r="L404" s="199"/>
      <c r="M404" s="203"/>
      <c r="N404" s="209"/>
    </row>
    <row r="405" spans="1:14" ht="12" customHeight="1" x14ac:dyDescent="0.2">
      <c r="A405" s="206"/>
      <c r="B405" s="207"/>
      <c r="C405" s="199"/>
      <c r="D405" s="199"/>
      <c r="E405" s="201"/>
      <c r="F405" s="201"/>
      <c r="G405" s="208"/>
      <c r="H405" s="208"/>
      <c r="I405" s="209"/>
      <c r="J405" s="209"/>
      <c r="K405" s="209"/>
      <c r="L405" s="199"/>
      <c r="M405" s="203"/>
      <c r="N405" s="209"/>
    </row>
    <row r="406" spans="1:14" ht="12" customHeight="1" x14ac:dyDescent="0.2">
      <c r="A406" s="206"/>
      <c r="B406" s="207"/>
      <c r="C406" s="199"/>
      <c r="D406" s="199"/>
      <c r="E406" s="201"/>
      <c r="F406" s="201"/>
      <c r="G406" s="208"/>
      <c r="H406" s="208"/>
      <c r="I406" s="209"/>
      <c r="J406" s="209"/>
      <c r="K406" s="209"/>
      <c r="L406" s="199"/>
      <c r="M406" s="203"/>
      <c r="N406" s="209"/>
    </row>
    <row r="407" spans="1:14" ht="12" customHeight="1" x14ac:dyDescent="0.2">
      <c r="A407" s="206"/>
      <c r="B407" s="207"/>
      <c r="C407" s="199"/>
      <c r="D407" s="199"/>
      <c r="E407" s="201"/>
      <c r="F407" s="201"/>
      <c r="G407" s="208"/>
      <c r="H407" s="208"/>
      <c r="I407" s="209"/>
      <c r="J407" s="209"/>
      <c r="K407" s="209"/>
      <c r="L407" s="199"/>
      <c r="M407" s="203"/>
      <c r="N407" s="209"/>
    </row>
    <row r="408" spans="1:14" ht="12" customHeight="1" x14ac:dyDescent="0.2">
      <c r="A408" s="206"/>
      <c r="B408" s="207"/>
      <c r="C408" s="199"/>
      <c r="D408" s="199"/>
      <c r="E408" s="201"/>
      <c r="F408" s="201"/>
      <c r="G408" s="208"/>
      <c r="H408" s="208"/>
      <c r="I408" s="209"/>
      <c r="J408" s="209"/>
      <c r="K408" s="209"/>
      <c r="L408" s="199"/>
      <c r="M408" s="203"/>
      <c r="N408" s="209"/>
    </row>
    <row r="409" spans="1:14" ht="12" customHeight="1" x14ac:dyDescent="0.2">
      <c r="A409" s="206"/>
      <c r="B409" s="207"/>
      <c r="C409" s="199"/>
      <c r="D409" s="199"/>
      <c r="E409" s="201"/>
      <c r="F409" s="201"/>
      <c r="G409" s="208"/>
      <c r="H409" s="208"/>
      <c r="I409" s="209"/>
      <c r="J409" s="209"/>
      <c r="K409" s="209"/>
      <c r="L409" s="199"/>
      <c r="M409" s="203"/>
      <c r="N409" s="209"/>
    </row>
    <row r="410" spans="1:14" ht="12" customHeight="1" x14ac:dyDescent="0.2">
      <c r="A410" s="206"/>
      <c r="B410" s="207"/>
      <c r="C410" s="199"/>
      <c r="D410" s="199"/>
      <c r="E410" s="201"/>
      <c r="F410" s="201"/>
      <c r="G410" s="208"/>
      <c r="H410" s="208"/>
      <c r="I410" s="209"/>
      <c r="J410" s="209"/>
      <c r="K410" s="209"/>
      <c r="L410" s="199"/>
      <c r="M410" s="203"/>
      <c r="N410" s="209"/>
    </row>
    <row r="411" spans="1:14" ht="12" customHeight="1" x14ac:dyDescent="0.2">
      <c r="A411" s="206"/>
      <c r="B411" s="207"/>
      <c r="C411" s="199"/>
      <c r="D411" s="199"/>
      <c r="E411" s="201"/>
      <c r="F411" s="201"/>
      <c r="G411" s="208"/>
      <c r="H411" s="208"/>
      <c r="I411" s="209"/>
      <c r="J411" s="209"/>
      <c r="K411" s="209"/>
      <c r="L411" s="199"/>
      <c r="M411" s="203"/>
      <c r="N411" s="209"/>
    </row>
    <row r="412" spans="1:14" ht="12" customHeight="1" x14ac:dyDescent="0.2">
      <c r="A412" s="206"/>
      <c r="B412" s="207"/>
      <c r="C412" s="199"/>
      <c r="D412" s="199"/>
      <c r="E412" s="201"/>
      <c r="F412" s="201"/>
      <c r="G412" s="208"/>
      <c r="H412" s="208"/>
      <c r="I412" s="209"/>
      <c r="J412" s="209"/>
      <c r="K412" s="209"/>
      <c r="L412" s="199"/>
      <c r="M412" s="203"/>
      <c r="N412" s="209"/>
    </row>
    <row r="413" spans="1:14" ht="12" customHeight="1" x14ac:dyDescent="0.2">
      <c r="A413" s="206"/>
      <c r="B413" s="207"/>
      <c r="C413" s="199"/>
      <c r="D413" s="199"/>
      <c r="E413" s="201"/>
      <c r="F413" s="201"/>
      <c r="G413" s="208"/>
      <c r="H413" s="208"/>
      <c r="I413" s="209"/>
      <c r="J413" s="209"/>
      <c r="K413" s="209"/>
      <c r="L413" s="199"/>
      <c r="M413" s="203"/>
      <c r="N413" s="209"/>
    </row>
    <row r="414" spans="1:14" ht="12" customHeight="1" x14ac:dyDescent="0.2">
      <c r="A414" s="206"/>
      <c r="B414" s="207"/>
      <c r="C414" s="199"/>
      <c r="D414" s="199"/>
      <c r="E414" s="201"/>
      <c r="F414" s="201"/>
      <c r="G414" s="208"/>
      <c r="H414" s="208"/>
      <c r="I414" s="209"/>
      <c r="J414" s="209"/>
      <c r="K414" s="209"/>
      <c r="L414" s="199"/>
      <c r="M414" s="203"/>
      <c r="N414" s="209"/>
    </row>
    <row r="415" spans="1:14" ht="12" customHeight="1" x14ac:dyDescent="0.2">
      <c r="A415" s="206"/>
      <c r="B415" s="207"/>
      <c r="C415" s="199"/>
      <c r="D415" s="199"/>
      <c r="E415" s="201"/>
      <c r="F415" s="201"/>
      <c r="G415" s="208"/>
      <c r="H415" s="208"/>
      <c r="I415" s="209"/>
      <c r="J415" s="209"/>
      <c r="K415" s="209"/>
      <c r="L415" s="199"/>
      <c r="M415" s="203"/>
      <c r="N415" s="209"/>
    </row>
    <row r="416" spans="1:14" ht="12" customHeight="1" x14ac:dyDescent="0.2">
      <c r="A416" s="206"/>
      <c r="B416" s="207"/>
      <c r="C416" s="199"/>
      <c r="D416" s="199"/>
      <c r="E416" s="201"/>
      <c r="F416" s="201"/>
      <c r="G416" s="208"/>
      <c r="H416" s="208"/>
      <c r="I416" s="209"/>
      <c r="J416" s="209"/>
      <c r="K416" s="209"/>
      <c r="L416" s="199"/>
      <c r="M416" s="203"/>
      <c r="N416" s="209"/>
    </row>
    <row r="417" spans="1:14" ht="12" customHeight="1" x14ac:dyDescent="0.2">
      <c r="A417" s="206"/>
      <c r="B417" s="207"/>
      <c r="C417" s="199"/>
      <c r="D417" s="199"/>
      <c r="E417" s="201"/>
      <c r="F417" s="201"/>
      <c r="G417" s="208"/>
      <c r="H417" s="208"/>
      <c r="I417" s="209"/>
      <c r="J417" s="209"/>
      <c r="K417" s="209"/>
      <c r="L417" s="199"/>
      <c r="M417" s="203"/>
      <c r="N417" s="209"/>
    </row>
    <row r="418" spans="1:14" ht="12" customHeight="1" x14ac:dyDescent="0.2">
      <c r="A418" s="206"/>
      <c r="B418" s="207"/>
      <c r="C418" s="199"/>
      <c r="D418" s="199"/>
      <c r="E418" s="201"/>
      <c r="F418" s="201"/>
      <c r="G418" s="208"/>
      <c r="H418" s="208"/>
      <c r="I418" s="209"/>
      <c r="J418" s="209"/>
      <c r="K418" s="209"/>
      <c r="L418" s="199"/>
      <c r="M418" s="203"/>
      <c r="N418" s="209"/>
    </row>
    <row r="419" spans="1:14" ht="12" customHeight="1" x14ac:dyDescent="0.2">
      <c r="A419" s="206"/>
      <c r="B419" s="207"/>
      <c r="C419" s="199"/>
      <c r="D419" s="199"/>
      <c r="E419" s="201"/>
      <c r="F419" s="201"/>
      <c r="G419" s="208"/>
      <c r="H419" s="208"/>
      <c r="I419" s="209"/>
      <c r="J419" s="209"/>
      <c r="K419" s="209"/>
      <c r="L419" s="199"/>
      <c r="M419" s="203"/>
      <c r="N419" s="209"/>
    </row>
    <row r="420" spans="1:14" ht="12" customHeight="1" x14ac:dyDescent="0.2">
      <c r="A420" s="206"/>
      <c r="B420" s="207"/>
      <c r="C420" s="199"/>
      <c r="D420" s="199"/>
      <c r="E420" s="201"/>
      <c r="F420" s="201"/>
      <c r="G420" s="208"/>
      <c r="H420" s="208"/>
      <c r="I420" s="209"/>
      <c r="J420" s="209"/>
      <c r="K420" s="209"/>
      <c r="L420" s="199"/>
      <c r="M420" s="203"/>
      <c r="N420" s="209"/>
    </row>
    <row r="421" spans="1:14" ht="12" customHeight="1" x14ac:dyDescent="0.2">
      <c r="A421" s="206"/>
      <c r="B421" s="207"/>
      <c r="C421" s="199"/>
      <c r="D421" s="199"/>
      <c r="E421" s="201"/>
      <c r="F421" s="201"/>
      <c r="G421" s="208"/>
      <c r="H421" s="208"/>
      <c r="I421" s="209"/>
      <c r="J421" s="209"/>
      <c r="K421" s="209"/>
      <c r="L421" s="199"/>
      <c r="M421" s="203"/>
      <c r="N421" s="209"/>
    </row>
    <row r="422" spans="1:14" ht="12" customHeight="1" x14ac:dyDescent="0.2">
      <c r="A422" s="206"/>
      <c r="B422" s="207"/>
      <c r="C422" s="199"/>
      <c r="D422" s="199"/>
      <c r="E422" s="201"/>
      <c r="F422" s="201"/>
      <c r="G422" s="208"/>
      <c r="H422" s="208"/>
      <c r="I422" s="209"/>
      <c r="J422" s="209"/>
      <c r="K422" s="209"/>
      <c r="L422" s="199"/>
      <c r="M422" s="203"/>
      <c r="N422" s="209"/>
    </row>
    <row r="423" spans="1:14" ht="12" customHeight="1" x14ac:dyDescent="0.2">
      <c r="A423" s="206"/>
      <c r="B423" s="207"/>
      <c r="C423" s="199"/>
      <c r="D423" s="199"/>
      <c r="E423" s="201"/>
      <c r="F423" s="201"/>
      <c r="G423" s="208"/>
      <c r="H423" s="208"/>
      <c r="I423" s="209"/>
      <c r="J423" s="209"/>
      <c r="K423" s="209"/>
      <c r="L423" s="199"/>
      <c r="M423" s="203"/>
      <c r="N423" s="209"/>
    </row>
    <row r="424" spans="1:14" ht="12" customHeight="1" x14ac:dyDescent="0.2">
      <c r="A424" s="206"/>
      <c r="B424" s="207"/>
      <c r="C424" s="199"/>
      <c r="D424" s="199"/>
      <c r="E424" s="201"/>
      <c r="F424" s="201"/>
      <c r="G424" s="208"/>
      <c r="H424" s="208"/>
      <c r="I424" s="209"/>
      <c r="J424" s="209"/>
      <c r="K424" s="209"/>
      <c r="L424" s="199"/>
      <c r="M424" s="203"/>
      <c r="N424" s="209"/>
    </row>
    <row r="425" spans="1:14" ht="12" customHeight="1" x14ac:dyDescent="0.2">
      <c r="A425" s="206"/>
      <c r="B425" s="207"/>
      <c r="C425" s="199"/>
      <c r="D425" s="199"/>
      <c r="E425" s="201"/>
      <c r="F425" s="201"/>
      <c r="G425" s="208"/>
      <c r="H425" s="208"/>
      <c r="I425" s="209"/>
      <c r="J425" s="209"/>
      <c r="K425" s="209"/>
      <c r="L425" s="199"/>
      <c r="M425" s="203"/>
      <c r="N425" s="209"/>
    </row>
    <row r="426" spans="1:14" ht="12" customHeight="1" x14ac:dyDescent="0.2">
      <c r="A426" s="206"/>
      <c r="B426" s="207"/>
      <c r="C426" s="199"/>
      <c r="D426" s="199"/>
      <c r="E426" s="201"/>
      <c r="F426" s="201"/>
      <c r="G426" s="208"/>
      <c r="H426" s="208"/>
      <c r="I426" s="209"/>
      <c r="J426" s="209"/>
      <c r="K426" s="209"/>
      <c r="L426" s="199"/>
      <c r="M426" s="203"/>
      <c r="N426" s="209"/>
    </row>
    <row r="427" spans="1:14" ht="12" customHeight="1" x14ac:dyDescent="0.2">
      <c r="A427" s="206"/>
      <c r="B427" s="207"/>
      <c r="C427" s="199"/>
      <c r="D427" s="199"/>
      <c r="E427" s="201"/>
      <c r="F427" s="201"/>
      <c r="G427" s="208"/>
      <c r="H427" s="208"/>
      <c r="I427" s="209"/>
      <c r="J427" s="209"/>
      <c r="K427" s="209"/>
      <c r="L427" s="199"/>
      <c r="M427" s="203"/>
      <c r="N427" s="209"/>
    </row>
    <row r="428" spans="1:14" ht="12" customHeight="1" x14ac:dyDescent="0.2">
      <c r="A428" s="206"/>
      <c r="B428" s="207"/>
      <c r="C428" s="199"/>
      <c r="D428" s="199"/>
      <c r="E428" s="201"/>
      <c r="F428" s="201"/>
      <c r="G428" s="208"/>
      <c r="H428" s="208"/>
      <c r="I428" s="209"/>
      <c r="J428" s="209"/>
      <c r="K428" s="209"/>
      <c r="L428" s="199"/>
      <c r="M428" s="203"/>
      <c r="N428" s="209"/>
    </row>
    <row r="429" spans="1:14" ht="12" customHeight="1" x14ac:dyDescent="0.2">
      <c r="A429" s="206"/>
      <c r="B429" s="207"/>
      <c r="C429" s="199"/>
      <c r="D429" s="199"/>
      <c r="E429" s="201"/>
      <c r="F429" s="201"/>
      <c r="G429" s="208"/>
      <c r="H429" s="208"/>
      <c r="I429" s="209"/>
      <c r="J429" s="209"/>
      <c r="K429" s="209"/>
      <c r="L429" s="199"/>
      <c r="M429" s="203"/>
      <c r="N429" s="209"/>
    </row>
    <row r="430" spans="1:14" ht="12" customHeight="1" x14ac:dyDescent="0.2">
      <c r="A430" s="206"/>
      <c r="B430" s="207"/>
      <c r="C430" s="199"/>
      <c r="D430" s="199"/>
      <c r="E430" s="201"/>
      <c r="F430" s="201"/>
      <c r="G430" s="208"/>
      <c r="H430" s="208"/>
      <c r="I430" s="209"/>
      <c r="J430" s="209"/>
      <c r="K430" s="209"/>
      <c r="L430" s="199"/>
      <c r="M430" s="203"/>
      <c r="N430" s="209"/>
    </row>
    <row r="431" spans="1:14" ht="12" customHeight="1" x14ac:dyDescent="0.2">
      <c r="A431" s="206"/>
      <c r="B431" s="207"/>
      <c r="C431" s="199"/>
      <c r="D431" s="199"/>
      <c r="E431" s="201"/>
      <c r="F431" s="201"/>
      <c r="G431" s="208"/>
      <c r="H431" s="208"/>
      <c r="I431" s="209"/>
      <c r="J431" s="209"/>
      <c r="K431" s="209"/>
      <c r="L431" s="199"/>
      <c r="M431" s="203"/>
      <c r="N431" s="209"/>
    </row>
    <row r="432" spans="1:14" ht="12" customHeight="1" x14ac:dyDescent="0.2">
      <c r="A432" s="206"/>
      <c r="B432" s="207"/>
      <c r="C432" s="199"/>
      <c r="D432" s="199"/>
      <c r="E432" s="201"/>
      <c r="F432" s="201"/>
      <c r="G432" s="208"/>
      <c r="H432" s="208"/>
      <c r="I432" s="209"/>
      <c r="J432" s="209"/>
      <c r="K432" s="209"/>
      <c r="L432" s="199"/>
      <c r="M432" s="203"/>
      <c r="N432" s="209"/>
    </row>
    <row r="433" spans="1:14" ht="12" customHeight="1" x14ac:dyDescent="0.2">
      <c r="A433" s="206"/>
      <c r="B433" s="207"/>
      <c r="C433" s="199"/>
      <c r="D433" s="199"/>
      <c r="E433" s="201"/>
      <c r="F433" s="201"/>
      <c r="G433" s="208"/>
      <c r="H433" s="208"/>
      <c r="I433" s="209"/>
      <c r="J433" s="209"/>
      <c r="K433" s="209"/>
      <c r="L433" s="199"/>
      <c r="M433" s="203"/>
      <c r="N433" s="209"/>
    </row>
    <row r="434" spans="1:14" ht="12" customHeight="1" x14ac:dyDescent="0.2">
      <c r="A434" s="206"/>
      <c r="B434" s="207"/>
      <c r="C434" s="199"/>
      <c r="D434" s="199"/>
      <c r="E434" s="201"/>
      <c r="F434" s="201"/>
      <c r="G434" s="208"/>
      <c r="H434" s="208"/>
      <c r="I434" s="209"/>
      <c r="J434" s="209"/>
      <c r="K434" s="209"/>
      <c r="L434" s="199"/>
      <c r="M434" s="203"/>
      <c r="N434" s="209"/>
    </row>
    <row r="435" spans="1:14" ht="12" customHeight="1" x14ac:dyDescent="0.2">
      <c r="A435" s="206"/>
      <c r="B435" s="207"/>
      <c r="C435" s="199"/>
      <c r="D435" s="199"/>
      <c r="E435" s="201"/>
      <c r="F435" s="201"/>
      <c r="G435" s="208"/>
      <c r="H435" s="208"/>
      <c r="I435" s="209"/>
      <c r="J435" s="209"/>
      <c r="K435" s="209"/>
      <c r="L435" s="199"/>
      <c r="M435" s="203"/>
      <c r="N435" s="209"/>
    </row>
    <row r="436" spans="1:14" ht="12" customHeight="1" x14ac:dyDescent="0.2">
      <c r="A436" s="206"/>
      <c r="B436" s="207"/>
      <c r="C436" s="199"/>
      <c r="D436" s="199"/>
      <c r="E436" s="201"/>
      <c r="F436" s="201"/>
      <c r="G436" s="208"/>
      <c r="H436" s="208"/>
      <c r="I436" s="209"/>
      <c r="J436" s="209"/>
      <c r="K436" s="209"/>
      <c r="L436" s="199"/>
      <c r="M436" s="203"/>
      <c r="N436" s="209"/>
    </row>
    <row r="437" spans="1:14" ht="12" customHeight="1" x14ac:dyDescent="0.2">
      <c r="A437" s="206"/>
      <c r="B437" s="207"/>
      <c r="C437" s="199"/>
      <c r="D437" s="199"/>
      <c r="E437" s="201"/>
      <c r="F437" s="201"/>
      <c r="G437" s="208"/>
      <c r="H437" s="208"/>
      <c r="I437" s="209"/>
      <c r="J437" s="209"/>
      <c r="K437" s="209"/>
      <c r="L437" s="199"/>
      <c r="M437" s="203"/>
      <c r="N437" s="209"/>
    </row>
    <row r="438" spans="1:14" ht="12" customHeight="1" x14ac:dyDescent="0.2">
      <c r="A438" s="206"/>
      <c r="B438" s="207"/>
      <c r="C438" s="199"/>
      <c r="D438" s="199"/>
      <c r="E438" s="201"/>
      <c r="F438" s="201"/>
      <c r="G438" s="208"/>
      <c r="H438" s="208"/>
      <c r="I438" s="209"/>
      <c r="J438" s="209"/>
      <c r="K438" s="209"/>
      <c r="L438" s="199"/>
      <c r="M438" s="203"/>
      <c r="N438" s="209"/>
    </row>
    <row r="439" spans="1:14" ht="12" customHeight="1" x14ac:dyDescent="0.2">
      <c r="A439" s="206"/>
      <c r="B439" s="207"/>
      <c r="C439" s="199"/>
      <c r="D439" s="199"/>
      <c r="E439" s="201"/>
      <c r="F439" s="201"/>
      <c r="G439" s="208"/>
      <c r="H439" s="208"/>
      <c r="I439" s="209"/>
      <c r="J439" s="209"/>
      <c r="K439" s="209"/>
      <c r="L439" s="199"/>
      <c r="M439" s="203"/>
      <c r="N439" s="209"/>
    </row>
    <row r="440" spans="1:14" ht="12" customHeight="1" x14ac:dyDescent="0.2">
      <c r="A440" s="206"/>
      <c r="B440" s="207"/>
      <c r="C440" s="199"/>
      <c r="D440" s="199"/>
      <c r="E440" s="201"/>
      <c r="F440" s="201"/>
      <c r="G440" s="208"/>
      <c r="H440" s="208"/>
      <c r="I440" s="209"/>
      <c r="J440" s="209"/>
      <c r="K440" s="209"/>
      <c r="L440" s="199"/>
      <c r="M440" s="203"/>
      <c r="N440" s="209"/>
    </row>
    <row r="441" spans="1:14" ht="12" customHeight="1" x14ac:dyDescent="0.2">
      <c r="A441" s="206"/>
      <c r="B441" s="207"/>
      <c r="C441" s="199"/>
      <c r="D441" s="199"/>
      <c r="E441" s="201"/>
      <c r="F441" s="201"/>
      <c r="G441" s="208"/>
      <c r="H441" s="208"/>
      <c r="I441" s="209"/>
      <c r="J441" s="209"/>
      <c r="K441" s="209"/>
      <c r="L441" s="199"/>
      <c r="M441" s="203"/>
      <c r="N441" s="209"/>
    </row>
    <row r="442" spans="1:14" ht="12" customHeight="1" x14ac:dyDescent="0.2">
      <c r="A442" s="206"/>
      <c r="B442" s="207"/>
      <c r="C442" s="199"/>
      <c r="D442" s="199"/>
      <c r="E442" s="201"/>
      <c r="F442" s="201"/>
      <c r="G442" s="208"/>
      <c r="H442" s="208"/>
      <c r="I442" s="209"/>
      <c r="J442" s="209"/>
      <c r="K442" s="209"/>
      <c r="L442" s="199"/>
      <c r="M442" s="203"/>
      <c r="N442" s="209"/>
    </row>
    <row r="443" spans="1:14" ht="12" customHeight="1" x14ac:dyDescent="0.2">
      <c r="A443" s="206"/>
      <c r="B443" s="207"/>
      <c r="C443" s="199"/>
      <c r="D443" s="199"/>
      <c r="E443" s="201"/>
      <c r="F443" s="201"/>
      <c r="G443" s="208"/>
      <c r="H443" s="208"/>
      <c r="I443" s="209"/>
      <c r="J443" s="209"/>
      <c r="K443" s="209"/>
      <c r="L443" s="199"/>
      <c r="M443" s="203"/>
      <c r="N443" s="209"/>
    </row>
    <row r="444" spans="1:14" ht="12" customHeight="1" x14ac:dyDescent="0.2">
      <c r="A444" s="206"/>
      <c r="B444" s="207"/>
      <c r="C444" s="199"/>
      <c r="D444" s="199"/>
      <c r="E444" s="201"/>
      <c r="F444" s="201"/>
      <c r="G444" s="208"/>
      <c r="H444" s="208"/>
      <c r="I444" s="209"/>
      <c r="J444" s="209"/>
      <c r="K444" s="209"/>
      <c r="L444" s="199"/>
      <c r="M444" s="203"/>
      <c r="N444" s="209"/>
    </row>
    <row r="445" spans="1:14" ht="12" customHeight="1" x14ac:dyDescent="0.2">
      <c r="A445" s="206"/>
      <c r="B445" s="207"/>
      <c r="C445" s="199"/>
      <c r="D445" s="199"/>
      <c r="E445" s="201"/>
      <c r="F445" s="201"/>
      <c r="G445" s="208"/>
      <c r="H445" s="208"/>
      <c r="I445" s="209"/>
      <c r="J445" s="209"/>
      <c r="K445" s="209"/>
      <c r="L445" s="199"/>
      <c r="M445" s="203"/>
      <c r="N445" s="209"/>
    </row>
    <row r="446" spans="1:14" ht="12" customHeight="1" x14ac:dyDescent="0.2">
      <c r="A446" s="206"/>
      <c r="B446" s="207"/>
      <c r="C446" s="199"/>
      <c r="D446" s="199"/>
      <c r="E446" s="201"/>
      <c r="F446" s="201"/>
      <c r="G446" s="208"/>
      <c r="H446" s="208"/>
      <c r="I446" s="209"/>
      <c r="J446" s="209"/>
      <c r="K446" s="209"/>
      <c r="L446" s="199"/>
      <c r="M446" s="203"/>
      <c r="N446" s="209"/>
    </row>
    <row r="447" spans="1:14" ht="12" customHeight="1" x14ac:dyDescent="0.2">
      <c r="A447" s="206"/>
      <c r="B447" s="207"/>
      <c r="C447" s="199"/>
      <c r="D447" s="199"/>
      <c r="E447" s="201"/>
      <c r="F447" s="201"/>
      <c r="G447" s="208"/>
      <c r="H447" s="208"/>
      <c r="I447" s="209"/>
      <c r="J447" s="209"/>
      <c r="K447" s="209"/>
      <c r="L447" s="199"/>
      <c r="M447" s="203"/>
      <c r="N447" s="209"/>
    </row>
    <row r="448" spans="1:14" ht="12" customHeight="1" x14ac:dyDescent="0.2">
      <c r="A448" s="206"/>
      <c r="B448" s="207"/>
      <c r="C448" s="199"/>
      <c r="D448" s="199"/>
      <c r="E448" s="201"/>
      <c r="F448" s="201"/>
      <c r="G448" s="208"/>
      <c r="H448" s="208"/>
      <c r="I448" s="209"/>
      <c r="J448" s="209"/>
      <c r="K448" s="209"/>
      <c r="L448" s="199"/>
      <c r="M448" s="203"/>
      <c r="N448" s="209"/>
    </row>
    <row r="449" spans="1:14" ht="12" customHeight="1" x14ac:dyDescent="0.2">
      <c r="A449" s="206"/>
      <c r="B449" s="207"/>
      <c r="C449" s="199"/>
      <c r="D449" s="199"/>
      <c r="E449" s="201"/>
      <c r="F449" s="201"/>
      <c r="G449" s="208"/>
      <c r="H449" s="208"/>
      <c r="I449" s="209"/>
      <c r="J449" s="209"/>
      <c r="K449" s="209"/>
      <c r="L449" s="199"/>
      <c r="M449" s="203"/>
      <c r="N449" s="209"/>
    </row>
    <row r="450" spans="1:14" ht="12" customHeight="1" x14ac:dyDescent="0.2">
      <c r="A450" s="206"/>
      <c r="B450" s="207"/>
      <c r="C450" s="199"/>
      <c r="D450" s="199"/>
      <c r="E450" s="201"/>
      <c r="F450" s="201"/>
      <c r="G450" s="208"/>
      <c r="H450" s="208"/>
      <c r="I450" s="209"/>
      <c r="J450" s="209"/>
      <c r="K450" s="209"/>
      <c r="L450" s="199"/>
      <c r="M450" s="203"/>
      <c r="N450" s="209"/>
    </row>
    <row r="451" spans="1:14" ht="12" customHeight="1" x14ac:dyDescent="0.2">
      <c r="A451" s="206"/>
      <c r="B451" s="207"/>
      <c r="C451" s="199"/>
      <c r="D451" s="199"/>
      <c r="E451" s="201"/>
      <c r="F451" s="201"/>
      <c r="G451" s="208"/>
      <c r="H451" s="208"/>
      <c r="I451" s="209"/>
      <c r="J451" s="209"/>
      <c r="K451" s="209"/>
      <c r="L451" s="199"/>
      <c r="M451" s="203"/>
      <c r="N451" s="209"/>
    </row>
    <row r="452" spans="1:14" ht="12" customHeight="1" x14ac:dyDescent="0.2">
      <c r="A452" s="206"/>
      <c r="B452" s="207"/>
      <c r="C452" s="199"/>
      <c r="D452" s="199"/>
      <c r="E452" s="201"/>
      <c r="F452" s="201"/>
      <c r="G452" s="208"/>
      <c r="H452" s="208"/>
      <c r="I452" s="209"/>
      <c r="J452" s="209"/>
      <c r="K452" s="209"/>
      <c r="L452" s="199"/>
      <c r="M452" s="203"/>
      <c r="N452" s="209"/>
    </row>
    <row r="453" spans="1:14" ht="12" customHeight="1" x14ac:dyDescent="0.2">
      <c r="A453" s="206"/>
      <c r="B453" s="207"/>
      <c r="C453" s="199"/>
      <c r="D453" s="199"/>
      <c r="E453" s="201"/>
      <c r="F453" s="201"/>
      <c r="G453" s="208"/>
      <c r="H453" s="208"/>
      <c r="I453" s="209"/>
      <c r="J453" s="209"/>
      <c r="K453" s="209"/>
      <c r="L453" s="199"/>
      <c r="M453" s="203"/>
      <c r="N453" s="209"/>
    </row>
    <row r="454" spans="1:14" ht="12" customHeight="1" x14ac:dyDescent="0.2">
      <c r="A454" s="206"/>
      <c r="B454" s="207"/>
      <c r="C454" s="199"/>
      <c r="D454" s="199"/>
      <c r="E454" s="201"/>
      <c r="F454" s="201"/>
      <c r="G454" s="208"/>
      <c r="H454" s="208"/>
      <c r="I454" s="209"/>
      <c r="J454" s="209"/>
      <c r="K454" s="209"/>
      <c r="L454" s="199"/>
      <c r="M454" s="203"/>
      <c r="N454" s="209"/>
    </row>
    <row r="455" spans="1:14" ht="12" customHeight="1" x14ac:dyDescent="0.2">
      <c r="A455" s="206"/>
      <c r="B455" s="207"/>
      <c r="C455" s="199"/>
      <c r="D455" s="199"/>
      <c r="E455" s="201"/>
      <c r="F455" s="201"/>
      <c r="G455" s="208"/>
      <c r="H455" s="208"/>
      <c r="I455" s="209"/>
      <c r="J455" s="209"/>
      <c r="K455" s="209"/>
      <c r="L455" s="199"/>
      <c r="M455" s="203"/>
      <c r="N455" s="209"/>
    </row>
    <row r="456" spans="1:14" ht="12" customHeight="1" x14ac:dyDescent="0.2">
      <c r="A456" s="206"/>
      <c r="B456" s="207"/>
      <c r="C456" s="199"/>
      <c r="D456" s="199"/>
      <c r="E456" s="201"/>
      <c r="F456" s="201"/>
      <c r="G456" s="208"/>
      <c r="H456" s="208"/>
      <c r="I456" s="209"/>
      <c r="J456" s="209"/>
      <c r="K456" s="209"/>
      <c r="L456" s="199"/>
      <c r="M456" s="203"/>
      <c r="N456" s="209"/>
    </row>
    <row r="457" spans="1:14" ht="12" customHeight="1" x14ac:dyDescent="0.2">
      <c r="A457" s="206"/>
      <c r="B457" s="207"/>
      <c r="C457" s="199"/>
      <c r="D457" s="199"/>
      <c r="E457" s="201"/>
      <c r="F457" s="201"/>
      <c r="G457" s="208"/>
      <c r="H457" s="208"/>
      <c r="I457" s="209"/>
      <c r="J457" s="209"/>
      <c r="K457" s="209"/>
      <c r="L457" s="199"/>
      <c r="M457" s="203"/>
      <c r="N457" s="209"/>
    </row>
    <row r="458" spans="1:14" ht="12" customHeight="1" x14ac:dyDescent="0.2">
      <c r="A458" s="206"/>
      <c r="B458" s="207"/>
      <c r="C458" s="199"/>
      <c r="D458" s="199"/>
      <c r="E458" s="201"/>
      <c r="F458" s="201"/>
      <c r="G458" s="208"/>
      <c r="H458" s="208"/>
      <c r="I458" s="209"/>
      <c r="J458" s="209"/>
      <c r="K458" s="209"/>
      <c r="L458" s="199"/>
      <c r="M458" s="203"/>
      <c r="N458" s="209"/>
    </row>
    <row r="459" spans="1:14" ht="12" customHeight="1" x14ac:dyDescent="0.2">
      <c r="A459" s="206"/>
      <c r="B459" s="207"/>
      <c r="C459" s="199"/>
      <c r="D459" s="199"/>
      <c r="E459" s="201"/>
      <c r="F459" s="201"/>
      <c r="G459" s="208"/>
      <c r="H459" s="208"/>
      <c r="I459" s="209"/>
      <c r="J459" s="209"/>
      <c r="K459" s="209"/>
      <c r="L459" s="199"/>
      <c r="M459" s="203"/>
      <c r="N459" s="209"/>
    </row>
    <row r="460" spans="1:14" ht="12" customHeight="1" x14ac:dyDescent="0.2">
      <c r="A460" s="206"/>
      <c r="B460" s="207"/>
      <c r="C460" s="199"/>
      <c r="D460" s="199"/>
      <c r="E460" s="201"/>
      <c r="F460" s="201"/>
      <c r="G460" s="208"/>
      <c r="H460" s="208"/>
      <c r="I460" s="209"/>
      <c r="J460" s="209"/>
      <c r="K460" s="209"/>
      <c r="L460" s="199"/>
      <c r="M460" s="203"/>
      <c r="N460" s="209"/>
    </row>
    <row r="461" spans="1:14" ht="12" customHeight="1" x14ac:dyDescent="0.2">
      <c r="A461" s="206"/>
      <c r="B461" s="207"/>
      <c r="C461" s="199"/>
      <c r="D461" s="199"/>
      <c r="E461" s="201"/>
      <c r="F461" s="201"/>
      <c r="G461" s="208"/>
      <c r="H461" s="208"/>
      <c r="I461" s="209"/>
      <c r="J461" s="209"/>
      <c r="K461" s="209"/>
      <c r="L461" s="199"/>
      <c r="M461" s="203"/>
      <c r="N461" s="209"/>
    </row>
    <row r="462" spans="1:14" ht="12" customHeight="1" x14ac:dyDescent="0.2">
      <c r="A462" s="206"/>
      <c r="B462" s="207"/>
      <c r="C462" s="199"/>
      <c r="D462" s="199"/>
      <c r="E462" s="201"/>
      <c r="F462" s="201"/>
      <c r="G462" s="208"/>
      <c r="H462" s="208"/>
      <c r="I462" s="209"/>
      <c r="J462" s="209"/>
      <c r="K462" s="209"/>
      <c r="L462" s="199"/>
      <c r="M462" s="203"/>
      <c r="N462" s="209"/>
    </row>
    <row r="463" spans="1:14" ht="12" customHeight="1" x14ac:dyDescent="0.2">
      <c r="A463" s="206"/>
      <c r="B463" s="207"/>
      <c r="C463" s="199"/>
      <c r="D463" s="199"/>
      <c r="E463" s="201"/>
      <c r="F463" s="201"/>
      <c r="G463" s="208"/>
      <c r="H463" s="208"/>
      <c r="I463" s="209"/>
      <c r="J463" s="209"/>
      <c r="K463" s="209"/>
      <c r="L463" s="199"/>
      <c r="M463" s="203"/>
      <c r="N463" s="209"/>
    </row>
    <row r="464" spans="1:14" ht="12" customHeight="1" x14ac:dyDescent="0.2">
      <c r="A464" s="206"/>
      <c r="B464" s="207"/>
      <c r="C464" s="199"/>
      <c r="D464" s="199"/>
      <c r="E464" s="201"/>
      <c r="F464" s="201"/>
      <c r="G464" s="208"/>
      <c r="H464" s="208"/>
      <c r="I464" s="209"/>
      <c r="J464" s="209"/>
      <c r="K464" s="209"/>
      <c r="L464" s="199"/>
      <c r="M464" s="203"/>
      <c r="N464" s="209"/>
    </row>
    <row r="465" spans="1:14" ht="12" customHeight="1" x14ac:dyDescent="0.2">
      <c r="A465" s="206"/>
      <c r="B465" s="207"/>
      <c r="C465" s="199"/>
      <c r="D465" s="199"/>
      <c r="E465" s="201"/>
      <c r="F465" s="201"/>
      <c r="G465" s="208"/>
      <c r="H465" s="208"/>
      <c r="I465" s="209"/>
      <c r="J465" s="209"/>
      <c r="K465" s="209"/>
      <c r="L465" s="199"/>
      <c r="M465" s="203"/>
      <c r="N465" s="209"/>
    </row>
    <row r="466" spans="1:14" ht="12" customHeight="1" x14ac:dyDescent="0.2">
      <c r="A466" s="206"/>
      <c r="B466" s="207"/>
      <c r="C466" s="199"/>
      <c r="D466" s="199"/>
      <c r="E466" s="201"/>
      <c r="F466" s="201"/>
      <c r="G466" s="208"/>
      <c r="H466" s="208"/>
      <c r="I466" s="209"/>
      <c r="J466" s="209"/>
      <c r="K466" s="209"/>
      <c r="L466" s="199"/>
      <c r="M466" s="203"/>
      <c r="N466" s="209"/>
    </row>
    <row r="467" spans="1:14" ht="12" customHeight="1" x14ac:dyDescent="0.2">
      <c r="A467" s="206"/>
      <c r="B467" s="207"/>
      <c r="C467" s="199"/>
      <c r="D467" s="199"/>
      <c r="E467" s="201"/>
      <c r="F467" s="201"/>
      <c r="G467" s="208"/>
      <c r="H467" s="208"/>
      <c r="I467" s="209"/>
      <c r="J467" s="209"/>
      <c r="K467" s="209"/>
      <c r="L467" s="199"/>
      <c r="M467" s="203"/>
      <c r="N467" s="209"/>
    </row>
    <row r="468" spans="1:14" ht="12" customHeight="1" x14ac:dyDescent="0.2">
      <c r="A468" s="206"/>
      <c r="B468" s="207"/>
      <c r="C468" s="199"/>
      <c r="D468" s="199"/>
      <c r="E468" s="201"/>
      <c r="F468" s="201"/>
      <c r="G468" s="208"/>
      <c r="H468" s="208"/>
      <c r="I468" s="209"/>
      <c r="J468" s="209"/>
      <c r="K468" s="209"/>
      <c r="L468" s="199"/>
      <c r="M468" s="203"/>
      <c r="N468" s="209"/>
    </row>
    <row r="469" spans="1:14" ht="12" customHeight="1" x14ac:dyDescent="0.2">
      <c r="A469" s="206"/>
      <c r="B469" s="207"/>
      <c r="C469" s="199"/>
      <c r="D469" s="199"/>
      <c r="E469" s="201"/>
      <c r="F469" s="201"/>
      <c r="G469" s="208"/>
      <c r="H469" s="208"/>
      <c r="I469" s="209"/>
      <c r="J469" s="209"/>
      <c r="K469" s="209"/>
      <c r="L469" s="199"/>
      <c r="M469" s="203"/>
      <c r="N469" s="209"/>
    </row>
    <row r="470" spans="1:14" ht="12" customHeight="1" x14ac:dyDescent="0.2">
      <c r="A470" s="206"/>
      <c r="B470" s="207"/>
      <c r="C470" s="199"/>
      <c r="D470" s="199"/>
      <c r="E470" s="201"/>
      <c r="F470" s="201"/>
      <c r="G470" s="208"/>
      <c r="H470" s="208"/>
      <c r="I470" s="209"/>
      <c r="J470" s="209"/>
      <c r="K470" s="209"/>
      <c r="L470" s="199"/>
      <c r="M470" s="203"/>
      <c r="N470" s="209"/>
    </row>
    <row r="471" spans="1:14" ht="12" customHeight="1" x14ac:dyDescent="0.2">
      <c r="A471" s="206"/>
      <c r="B471" s="207"/>
      <c r="C471" s="199"/>
      <c r="D471" s="199"/>
      <c r="E471" s="201"/>
      <c r="F471" s="201"/>
      <c r="G471" s="208"/>
      <c r="H471" s="208"/>
      <c r="I471" s="209"/>
      <c r="J471" s="209"/>
      <c r="K471" s="209"/>
      <c r="L471" s="199"/>
      <c r="M471" s="203"/>
      <c r="N471" s="209"/>
    </row>
    <row r="472" spans="1:14" ht="12" customHeight="1" x14ac:dyDescent="0.2">
      <c r="A472" s="206"/>
      <c r="B472" s="207"/>
      <c r="C472" s="199"/>
      <c r="D472" s="199"/>
      <c r="E472" s="201"/>
      <c r="F472" s="201"/>
      <c r="G472" s="208"/>
      <c r="H472" s="208"/>
      <c r="I472" s="209"/>
      <c r="J472" s="209"/>
      <c r="K472" s="209"/>
      <c r="L472" s="199"/>
      <c r="M472" s="203"/>
      <c r="N472" s="209"/>
    </row>
    <row r="473" spans="1:14" ht="12" customHeight="1" x14ac:dyDescent="0.2">
      <c r="A473" s="206"/>
      <c r="B473" s="207"/>
      <c r="C473" s="199"/>
      <c r="D473" s="199"/>
      <c r="E473" s="201"/>
      <c r="F473" s="201"/>
      <c r="G473" s="208"/>
      <c r="H473" s="208"/>
      <c r="I473" s="209"/>
      <c r="J473" s="209"/>
      <c r="K473" s="209"/>
      <c r="L473" s="199"/>
      <c r="M473" s="203"/>
      <c r="N473" s="209"/>
    </row>
    <row r="474" spans="1:14" ht="12" customHeight="1" x14ac:dyDescent="0.2">
      <c r="A474" s="206"/>
      <c r="B474" s="207"/>
      <c r="C474" s="199"/>
      <c r="D474" s="199"/>
      <c r="E474" s="201"/>
      <c r="F474" s="201"/>
      <c r="G474" s="208"/>
      <c r="H474" s="208"/>
      <c r="I474" s="209"/>
      <c r="J474" s="209"/>
      <c r="K474" s="209"/>
      <c r="L474" s="199"/>
      <c r="M474" s="203"/>
      <c r="N474" s="209"/>
    </row>
    <row r="475" spans="1:14" ht="12" customHeight="1" x14ac:dyDescent="0.2">
      <c r="A475" s="206"/>
      <c r="B475" s="207"/>
      <c r="C475" s="199"/>
      <c r="D475" s="199"/>
      <c r="E475" s="201"/>
      <c r="F475" s="201"/>
      <c r="G475" s="208"/>
      <c r="H475" s="208"/>
      <c r="I475" s="209"/>
      <c r="J475" s="209"/>
      <c r="K475" s="209"/>
      <c r="L475" s="199"/>
      <c r="M475" s="203"/>
      <c r="N475" s="209"/>
    </row>
    <row r="476" spans="1:14" ht="12" customHeight="1" x14ac:dyDescent="0.2">
      <c r="A476" s="206"/>
      <c r="B476" s="207"/>
      <c r="C476" s="199"/>
      <c r="D476" s="199"/>
      <c r="E476" s="201"/>
      <c r="F476" s="201"/>
      <c r="G476" s="208"/>
      <c r="H476" s="208"/>
      <c r="I476" s="209"/>
      <c r="J476" s="209"/>
      <c r="K476" s="209"/>
      <c r="L476" s="199"/>
      <c r="M476" s="203"/>
      <c r="N476" s="209"/>
    </row>
    <row r="477" spans="1:14" ht="12" customHeight="1" x14ac:dyDescent="0.2">
      <c r="A477" s="206"/>
      <c r="B477" s="207"/>
      <c r="C477" s="199"/>
      <c r="D477" s="199"/>
      <c r="E477" s="201"/>
      <c r="F477" s="201"/>
      <c r="G477" s="208"/>
      <c r="H477" s="208"/>
      <c r="I477" s="209"/>
      <c r="J477" s="209"/>
      <c r="K477" s="209"/>
      <c r="L477" s="199"/>
      <c r="M477" s="203"/>
      <c r="N477" s="209"/>
    </row>
    <row r="478" spans="1:14" ht="12" customHeight="1" x14ac:dyDescent="0.2">
      <c r="A478" s="206"/>
      <c r="B478" s="207"/>
      <c r="C478" s="199"/>
      <c r="D478" s="199"/>
      <c r="E478" s="201"/>
      <c r="F478" s="201"/>
      <c r="G478" s="208"/>
      <c r="H478" s="208"/>
      <c r="I478" s="209"/>
      <c r="J478" s="209"/>
      <c r="K478" s="209"/>
      <c r="L478" s="199"/>
      <c r="M478" s="203"/>
      <c r="N478" s="209"/>
    </row>
    <row r="479" spans="1:14" ht="12" customHeight="1" x14ac:dyDescent="0.2">
      <c r="A479" s="206"/>
      <c r="B479" s="207"/>
      <c r="C479" s="199"/>
      <c r="D479" s="199"/>
      <c r="E479" s="201"/>
      <c r="F479" s="201"/>
      <c r="G479" s="208"/>
      <c r="H479" s="208"/>
      <c r="I479" s="209"/>
      <c r="J479" s="209"/>
      <c r="K479" s="209"/>
      <c r="L479" s="199"/>
      <c r="M479" s="203"/>
      <c r="N479" s="209"/>
    </row>
    <row r="480" spans="1:14" ht="12" customHeight="1" x14ac:dyDescent="0.2">
      <c r="A480" s="206"/>
      <c r="B480" s="207"/>
      <c r="C480" s="199"/>
      <c r="D480" s="199"/>
      <c r="E480" s="201"/>
      <c r="F480" s="201"/>
      <c r="G480" s="208"/>
      <c r="H480" s="208"/>
      <c r="I480" s="209"/>
      <c r="J480" s="209"/>
      <c r="K480" s="209"/>
      <c r="L480" s="199"/>
      <c r="M480" s="203"/>
      <c r="N480" s="209"/>
    </row>
    <row r="481" spans="1:14" ht="12" customHeight="1" x14ac:dyDescent="0.2">
      <c r="A481" s="206"/>
      <c r="B481" s="207"/>
      <c r="C481" s="199"/>
      <c r="D481" s="199"/>
      <c r="E481" s="201"/>
      <c r="F481" s="201"/>
      <c r="G481" s="208"/>
      <c r="H481" s="208"/>
      <c r="I481" s="209"/>
      <c r="J481" s="209"/>
      <c r="K481" s="209"/>
      <c r="L481" s="199"/>
      <c r="M481" s="203"/>
      <c r="N481" s="209"/>
    </row>
    <row r="482" spans="1:14" ht="12" customHeight="1" x14ac:dyDescent="0.2">
      <c r="A482" s="206"/>
      <c r="B482" s="207"/>
      <c r="C482" s="199"/>
      <c r="D482" s="199"/>
      <c r="E482" s="201"/>
      <c r="F482" s="201"/>
      <c r="G482" s="208"/>
      <c r="H482" s="208"/>
      <c r="I482" s="209"/>
      <c r="J482" s="209"/>
      <c r="K482" s="209"/>
      <c r="L482" s="199"/>
      <c r="M482" s="203"/>
      <c r="N482" s="209"/>
    </row>
    <row r="483" spans="1:14" ht="12" customHeight="1" x14ac:dyDescent="0.2">
      <c r="A483" s="206"/>
      <c r="B483" s="207"/>
      <c r="C483" s="199"/>
      <c r="D483" s="199"/>
      <c r="E483" s="201"/>
      <c r="F483" s="201"/>
      <c r="G483" s="208"/>
      <c r="H483" s="208"/>
      <c r="I483" s="209"/>
      <c r="J483" s="209"/>
      <c r="K483" s="209"/>
      <c r="L483" s="199"/>
      <c r="M483" s="203"/>
      <c r="N483" s="209"/>
    </row>
    <row r="484" spans="1:14" ht="12" customHeight="1" x14ac:dyDescent="0.2">
      <c r="A484" s="206"/>
      <c r="B484" s="207"/>
      <c r="C484" s="199"/>
      <c r="D484" s="199"/>
      <c r="E484" s="201"/>
      <c r="F484" s="201"/>
      <c r="G484" s="208"/>
      <c r="H484" s="208"/>
      <c r="I484" s="209"/>
      <c r="J484" s="209"/>
      <c r="K484" s="209"/>
      <c r="L484" s="199"/>
      <c r="M484" s="203"/>
      <c r="N484" s="209"/>
    </row>
    <row r="485" spans="1:14" ht="12" customHeight="1" x14ac:dyDescent="0.2">
      <c r="A485" s="206"/>
      <c r="B485" s="207"/>
      <c r="C485" s="199"/>
      <c r="D485" s="199"/>
      <c r="E485" s="201"/>
      <c r="F485" s="201"/>
      <c r="G485" s="208"/>
      <c r="H485" s="208"/>
      <c r="I485" s="209"/>
      <c r="J485" s="209"/>
      <c r="K485" s="209"/>
      <c r="L485" s="199"/>
      <c r="M485" s="203"/>
      <c r="N485" s="209"/>
    </row>
    <row r="486" spans="1:14" ht="12" customHeight="1" x14ac:dyDescent="0.2">
      <c r="A486" s="206"/>
      <c r="B486" s="207"/>
      <c r="C486" s="199"/>
      <c r="D486" s="199"/>
      <c r="E486" s="201"/>
      <c r="F486" s="201"/>
      <c r="G486" s="208"/>
      <c r="H486" s="208"/>
      <c r="I486" s="209"/>
      <c r="J486" s="209"/>
      <c r="K486" s="209"/>
      <c r="L486" s="199"/>
      <c r="M486" s="203"/>
      <c r="N486" s="209"/>
    </row>
    <row r="487" spans="1:14" ht="12" customHeight="1" x14ac:dyDescent="0.2">
      <c r="A487" s="206"/>
      <c r="B487" s="207"/>
      <c r="C487" s="199"/>
      <c r="D487" s="199"/>
      <c r="E487" s="201"/>
      <c r="F487" s="201"/>
      <c r="G487" s="208"/>
      <c r="H487" s="208"/>
      <c r="I487" s="209"/>
      <c r="J487" s="209"/>
      <c r="K487" s="209"/>
      <c r="L487" s="199"/>
      <c r="M487" s="203"/>
      <c r="N487" s="209"/>
    </row>
    <row r="488" spans="1:14" ht="12" customHeight="1" x14ac:dyDescent="0.2">
      <c r="A488" s="206"/>
      <c r="B488" s="207"/>
      <c r="C488" s="199"/>
      <c r="D488" s="199"/>
      <c r="E488" s="201"/>
      <c r="F488" s="201"/>
      <c r="G488" s="208"/>
      <c r="H488" s="208"/>
      <c r="I488" s="209"/>
      <c r="J488" s="209"/>
      <c r="K488" s="209"/>
      <c r="L488" s="199"/>
      <c r="M488" s="203"/>
      <c r="N488" s="209"/>
    </row>
    <row r="489" spans="1:14" ht="12" customHeight="1" x14ac:dyDescent="0.2">
      <c r="A489" s="206"/>
      <c r="B489" s="207"/>
      <c r="C489" s="199"/>
      <c r="D489" s="199"/>
      <c r="E489" s="201"/>
      <c r="F489" s="201"/>
      <c r="G489" s="208"/>
      <c r="H489" s="208"/>
      <c r="I489" s="209"/>
      <c r="J489" s="209"/>
      <c r="K489" s="209"/>
      <c r="L489" s="199"/>
      <c r="M489" s="203"/>
      <c r="N489" s="209"/>
    </row>
    <row r="490" spans="1:14" ht="12" customHeight="1" x14ac:dyDescent="0.2">
      <c r="A490" s="206"/>
      <c r="B490" s="207"/>
      <c r="C490" s="199"/>
      <c r="D490" s="199"/>
      <c r="E490" s="201"/>
      <c r="F490" s="201"/>
      <c r="G490" s="208"/>
      <c r="H490" s="208"/>
      <c r="I490" s="209"/>
      <c r="J490" s="209"/>
      <c r="K490" s="209"/>
      <c r="L490" s="199"/>
      <c r="M490" s="203"/>
      <c r="N490" s="209"/>
    </row>
    <row r="491" spans="1:14" ht="12" customHeight="1" x14ac:dyDescent="0.2">
      <c r="A491" s="206"/>
      <c r="B491" s="207"/>
      <c r="C491" s="199"/>
      <c r="D491" s="199"/>
      <c r="E491" s="201"/>
      <c r="F491" s="201"/>
      <c r="G491" s="208"/>
      <c r="H491" s="208"/>
      <c r="I491" s="209"/>
      <c r="J491" s="209"/>
      <c r="K491" s="209"/>
      <c r="L491" s="199"/>
      <c r="M491" s="203"/>
      <c r="N491" s="209"/>
    </row>
    <row r="492" spans="1:14" ht="12" customHeight="1" x14ac:dyDescent="0.2">
      <c r="A492" s="206"/>
      <c r="B492" s="207"/>
      <c r="C492" s="199"/>
      <c r="D492" s="199"/>
      <c r="E492" s="201"/>
      <c r="F492" s="201"/>
      <c r="G492" s="208"/>
      <c r="H492" s="208"/>
      <c r="I492" s="209"/>
      <c r="J492" s="209"/>
      <c r="K492" s="209"/>
      <c r="L492" s="199"/>
      <c r="M492" s="203"/>
      <c r="N492" s="209"/>
    </row>
    <row r="493" spans="1:14" ht="12" customHeight="1" x14ac:dyDescent="0.2">
      <c r="A493" s="206"/>
      <c r="B493" s="207"/>
      <c r="C493" s="199"/>
      <c r="D493" s="199"/>
      <c r="E493" s="201"/>
      <c r="F493" s="201"/>
      <c r="G493" s="208"/>
      <c r="H493" s="208"/>
      <c r="I493" s="209"/>
      <c r="J493" s="209"/>
      <c r="K493" s="209"/>
      <c r="L493" s="199"/>
      <c r="M493" s="203"/>
      <c r="N493" s="209"/>
    </row>
    <row r="494" spans="1:14" ht="12" customHeight="1" x14ac:dyDescent="0.2">
      <c r="A494" s="206"/>
      <c r="B494" s="207"/>
      <c r="C494" s="199"/>
      <c r="D494" s="199"/>
      <c r="E494" s="201"/>
      <c r="F494" s="201"/>
      <c r="G494" s="208"/>
      <c r="H494" s="208"/>
      <c r="I494" s="209"/>
      <c r="J494" s="209"/>
      <c r="K494" s="209"/>
      <c r="L494" s="199"/>
      <c r="M494" s="203"/>
      <c r="N494" s="209"/>
    </row>
    <row r="495" spans="1:14" ht="12" customHeight="1" x14ac:dyDescent="0.2">
      <c r="A495" s="206"/>
      <c r="B495" s="207"/>
      <c r="C495" s="199"/>
      <c r="D495" s="199"/>
      <c r="E495" s="201"/>
      <c r="F495" s="201"/>
      <c r="G495" s="208"/>
      <c r="H495" s="208"/>
      <c r="I495" s="209"/>
      <c r="J495" s="209"/>
      <c r="K495" s="209"/>
      <c r="L495" s="199"/>
      <c r="M495" s="203"/>
      <c r="N495" s="209"/>
    </row>
    <row r="496" spans="1:14" ht="12" customHeight="1" x14ac:dyDescent="0.2">
      <c r="A496" s="206"/>
      <c r="B496" s="207"/>
      <c r="C496" s="199"/>
      <c r="D496" s="199"/>
      <c r="E496" s="201"/>
      <c r="F496" s="201"/>
      <c r="G496" s="208"/>
      <c r="H496" s="208"/>
      <c r="I496" s="209"/>
      <c r="J496" s="209"/>
      <c r="K496" s="209"/>
      <c r="L496" s="199"/>
      <c r="M496" s="203"/>
      <c r="N496" s="209"/>
    </row>
    <row r="497" spans="1:14" ht="12" customHeight="1" x14ac:dyDescent="0.2">
      <c r="A497" s="206"/>
      <c r="B497" s="207"/>
      <c r="C497" s="199"/>
      <c r="D497" s="199"/>
      <c r="E497" s="201"/>
      <c r="F497" s="201"/>
      <c r="G497" s="208"/>
      <c r="H497" s="208"/>
      <c r="I497" s="209"/>
      <c r="J497" s="209"/>
      <c r="K497" s="209"/>
      <c r="L497" s="199"/>
      <c r="M497" s="203"/>
      <c r="N497" s="209"/>
    </row>
    <row r="498" spans="1:14" ht="12" customHeight="1" x14ac:dyDescent="0.2">
      <c r="A498" s="206"/>
      <c r="B498" s="207"/>
      <c r="C498" s="199"/>
      <c r="D498" s="199"/>
      <c r="E498" s="201"/>
      <c r="F498" s="201"/>
      <c r="G498" s="208"/>
      <c r="H498" s="208"/>
      <c r="I498" s="209"/>
      <c r="J498" s="209"/>
      <c r="K498" s="209"/>
      <c r="L498" s="199"/>
      <c r="M498" s="203"/>
      <c r="N498" s="209"/>
    </row>
    <row r="499" spans="1:14" ht="12" customHeight="1" x14ac:dyDescent="0.2">
      <c r="A499" s="206"/>
      <c r="B499" s="207"/>
      <c r="C499" s="199"/>
      <c r="D499" s="199"/>
      <c r="E499" s="201"/>
      <c r="F499" s="201"/>
      <c r="G499" s="208"/>
      <c r="H499" s="208"/>
      <c r="I499" s="209"/>
      <c r="J499" s="209"/>
      <c r="K499" s="209"/>
      <c r="L499" s="199"/>
      <c r="M499" s="203"/>
      <c r="N499" s="209"/>
    </row>
    <row r="500" spans="1:14" ht="12" customHeight="1" x14ac:dyDescent="0.2">
      <c r="A500" s="206"/>
      <c r="B500" s="207"/>
      <c r="C500" s="199"/>
      <c r="D500" s="199"/>
      <c r="E500" s="201"/>
      <c r="F500" s="201"/>
      <c r="G500" s="208"/>
      <c r="H500" s="208"/>
      <c r="I500" s="209"/>
      <c r="J500" s="209"/>
      <c r="K500" s="209"/>
      <c r="L500" s="199"/>
      <c r="M500" s="203"/>
      <c r="N500" s="209"/>
    </row>
    <row r="501" spans="1:14" ht="12" customHeight="1" x14ac:dyDescent="0.2">
      <c r="A501" s="206"/>
      <c r="B501" s="207"/>
      <c r="C501" s="199"/>
      <c r="D501" s="199"/>
      <c r="E501" s="201"/>
      <c r="F501" s="201"/>
      <c r="G501" s="208"/>
      <c r="H501" s="208"/>
      <c r="I501" s="209"/>
      <c r="J501" s="209"/>
      <c r="K501" s="209"/>
      <c r="L501" s="199"/>
      <c r="M501" s="203"/>
      <c r="N501" s="209"/>
    </row>
    <row r="502" spans="1:14" ht="12" customHeight="1" x14ac:dyDescent="0.2">
      <c r="A502" s="206"/>
      <c r="B502" s="207"/>
      <c r="C502" s="199"/>
      <c r="D502" s="199"/>
      <c r="E502" s="201"/>
      <c r="F502" s="201"/>
      <c r="G502" s="208"/>
      <c r="H502" s="208"/>
      <c r="I502" s="209"/>
      <c r="J502" s="209"/>
      <c r="K502" s="209"/>
      <c r="L502" s="199"/>
      <c r="M502" s="203"/>
      <c r="N502" s="209"/>
    </row>
    <row r="503" spans="1:14" ht="12" customHeight="1" x14ac:dyDescent="0.2">
      <c r="A503" s="206"/>
      <c r="B503" s="207"/>
      <c r="C503" s="199"/>
      <c r="D503" s="199"/>
      <c r="E503" s="201"/>
      <c r="F503" s="201"/>
      <c r="G503" s="208"/>
      <c r="H503" s="208"/>
      <c r="I503" s="209"/>
      <c r="J503" s="209"/>
      <c r="K503" s="209"/>
      <c r="L503" s="199"/>
      <c r="M503" s="203"/>
      <c r="N503" s="209"/>
    </row>
    <row r="504" spans="1:14" ht="12" customHeight="1" x14ac:dyDescent="0.2">
      <c r="A504" s="206"/>
      <c r="B504" s="207"/>
      <c r="C504" s="199"/>
      <c r="D504" s="199"/>
      <c r="E504" s="201"/>
      <c r="F504" s="201"/>
      <c r="G504" s="208"/>
      <c r="H504" s="208"/>
      <c r="I504" s="209"/>
      <c r="J504" s="209"/>
      <c r="K504" s="209"/>
      <c r="L504" s="199"/>
      <c r="M504" s="203"/>
      <c r="N504" s="209"/>
    </row>
    <row r="505" spans="1:14" ht="12" customHeight="1" x14ac:dyDescent="0.2">
      <c r="A505" s="206"/>
      <c r="B505" s="207"/>
      <c r="C505" s="199"/>
      <c r="D505" s="199"/>
      <c r="E505" s="201"/>
      <c r="F505" s="201"/>
      <c r="G505" s="208"/>
      <c r="H505" s="208"/>
      <c r="I505" s="209"/>
      <c r="J505" s="209"/>
      <c r="K505" s="209"/>
      <c r="L505" s="199"/>
      <c r="M505" s="203"/>
      <c r="N505" s="209"/>
    </row>
    <row r="506" spans="1:14" ht="12" customHeight="1" x14ac:dyDescent="0.2">
      <c r="A506" s="206"/>
      <c r="B506" s="207"/>
      <c r="C506" s="199"/>
      <c r="D506" s="199"/>
      <c r="E506" s="201"/>
      <c r="F506" s="201"/>
      <c r="G506" s="208"/>
      <c r="H506" s="208"/>
      <c r="I506" s="209"/>
      <c r="J506" s="209"/>
      <c r="K506" s="209"/>
      <c r="L506" s="199"/>
      <c r="M506" s="203"/>
      <c r="N506" s="209"/>
    </row>
    <row r="507" spans="1:14" ht="12" customHeight="1" x14ac:dyDescent="0.2">
      <c r="A507" s="206"/>
      <c r="B507" s="207"/>
      <c r="C507" s="199"/>
      <c r="D507" s="199"/>
      <c r="E507" s="201"/>
      <c r="F507" s="201"/>
      <c r="G507" s="208"/>
      <c r="H507" s="208"/>
      <c r="I507" s="209"/>
      <c r="J507" s="209"/>
      <c r="K507" s="209"/>
      <c r="L507" s="199"/>
      <c r="M507" s="203"/>
      <c r="N507" s="209"/>
    </row>
    <row r="508" spans="1:14" ht="12" customHeight="1" x14ac:dyDescent="0.2">
      <c r="A508" s="206"/>
      <c r="B508" s="207"/>
      <c r="C508" s="199"/>
      <c r="D508" s="199"/>
      <c r="E508" s="201"/>
      <c r="F508" s="201"/>
      <c r="G508" s="208"/>
      <c r="H508" s="208"/>
      <c r="I508" s="209"/>
      <c r="J508" s="209"/>
      <c r="K508" s="209"/>
      <c r="L508" s="199"/>
      <c r="M508" s="203"/>
      <c r="N508" s="209"/>
    </row>
    <row r="509" spans="1:14" ht="12" customHeight="1" x14ac:dyDescent="0.2">
      <c r="A509" s="206"/>
      <c r="B509" s="207"/>
      <c r="C509" s="199"/>
      <c r="D509" s="199"/>
      <c r="E509" s="201"/>
      <c r="F509" s="201"/>
      <c r="G509" s="208"/>
      <c r="H509" s="208"/>
      <c r="I509" s="209"/>
      <c r="J509" s="209"/>
      <c r="K509" s="209"/>
      <c r="L509" s="199"/>
      <c r="M509" s="203"/>
      <c r="N509" s="209"/>
    </row>
    <row r="510" spans="1:14" ht="12" customHeight="1" x14ac:dyDescent="0.2">
      <c r="A510" s="206"/>
      <c r="B510" s="207"/>
      <c r="C510" s="199"/>
      <c r="D510" s="199"/>
      <c r="E510" s="201"/>
      <c r="F510" s="201"/>
      <c r="G510" s="208"/>
      <c r="H510" s="208"/>
      <c r="I510" s="209"/>
      <c r="J510" s="209"/>
      <c r="K510" s="209"/>
      <c r="L510" s="199"/>
      <c r="M510" s="203"/>
      <c r="N510" s="209"/>
    </row>
    <row r="511" spans="1:14" ht="12" customHeight="1" x14ac:dyDescent="0.2">
      <c r="A511" s="206"/>
      <c r="B511" s="207"/>
      <c r="C511" s="199"/>
      <c r="D511" s="199"/>
      <c r="E511" s="201"/>
      <c r="F511" s="201"/>
      <c r="G511" s="208"/>
      <c r="H511" s="208"/>
      <c r="I511" s="209"/>
      <c r="J511" s="209"/>
      <c r="K511" s="209"/>
      <c r="L511" s="199"/>
      <c r="M511" s="203"/>
      <c r="N511" s="209"/>
    </row>
    <row r="512" spans="1:14" ht="12" customHeight="1" x14ac:dyDescent="0.2">
      <c r="A512" s="206"/>
      <c r="B512" s="207"/>
      <c r="C512" s="199"/>
      <c r="D512" s="199"/>
      <c r="E512" s="201"/>
      <c r="F512" s="201"/>
      <c r="G512" s="208"/>
      <c r="H512" s="208"/>
      <c r="I512" s="209"/>
      <c r="J512" s="209"/>
      <c r="K512" s="209"/>
      <c r="L512" s="199"/>
      <c r="M512" s="203"/>
      <c r="N512" s="209"/>
    </row>
    <row r="513" spans="1:14" ht="12" customHeight="1" x14ac:dyDescent="0.2">
      <c r="A513" s="206"/>
      <c r="B513" s="207"/>
      <c r="C513" s="199"/>
      <c r="D513" s="199"/>
      <c r="E513" s="201"/>
      <c r="F513" s="201"/>
      <c r="G513" s="208"/>
      <c r="H513" s="208"/>
      <c r="I513" s="209"/>
      <c r="J513" s="209"/>
      <c r="K513" s="209"/>
      <c r="L513" s="199"/>
      <c r="M513" s="203"/>
      <c r="N513" s="209"/>
    </row>
    <row r="514" spans="1:14" ht="12" customHeight="1" x14ac:dyDescent="0.2">
      <c r="A514" s="206"/>
      <c r="B514" s="207"/>
      <c r="C514" s="199"/>
      <c r="D514" s="199"/>
      <c r="E514" s="201"/>
      <c r="F514" s="201"/>
      <c r="G514" s="208"/>
      <c r="H514" s="208"/>
      <c r="I514" s="209"/>
      <c r="J514" s="209"/>
      <c r="K514" s="209"/>
      <c r="L514" s="199"/>
      <c r="M514" s="203"/>
      <c r="N514" s="209"/>
    </row>
    <row r="515" spans="1:14" ht="12" customHeight="1" x14ac:dyDescent="0.2">
      <c r="A515" s="206"/>
      <c r="B515" s="207"/>
      <c r="C515" s="199"/>
      <c r="D515" s="199"/>
      <c r="E515" s="201"/>
      <c r="F515" s="201"/>
      <c r="G515" s="208"/>
      <c r="H515" s="208"/>
      <c r="I515" s="209"/>
      <c r="J515" s="209"/>
      <c r="K515" s="209"/>
      <c r="L515" s="199"/>
      <c r="M515" s="203"/>
      <c r="N515" s="209"/>
    </row>
    <row r="516" spans="1:14" ht="12" customHeight="1" x14ac:dyDescent="0.2">
      <c r="A516" s="206"/>
      <c r="B516" s="207"/>
      <c r="C516" s="199"/>
      <c r="D516" s="199"/>
      <c r="E516" s="201"/>
      <c r="F516" s="201"/>
      <c r="G516" s="208"/>
      <c r="H516" s="208"/>
      <c r="I516" s="209"/>
      <c r="J516" s="209"/>
      <c r="K516" s="209"/>
      <c r="L516" s="199"/>
      <c r="M516" s="203"/>
      <c r="N516" s="209"/>
    </row>
    <row r="517" spans="1:14" ht="12" customHeight="1" x14ac:dyDescent="0.2">
      <c r="A517" s="206"/>
      <c r="B517" s="207"/>
      <c r="C517" s="199"/>
      <c r="D517" s="199"/>
      <c r="E517" s="201"/>
      <c r="F517" s="201"/>
      <c r="G517" s="208"/>
      <c r="H517" s="208"/>
      <c r="I517" s="209"/>
      <c r="J517" s="209"/>
      <c r="K517" s="209"/>
      <c r="L517" s="199"/>
      <c r="M517" s="203"/>
      <c r="N517" s="209"/>
    </row>
    <row r="518" spans="1:14" ht="12" customHeight="1" x14ac:dyDescent="0.2">
      <c r="A518" s="206"/>
      <c r="B518" s="207"/>
      <c r="C518" s="199"/>
      <c r="D518" s="199"/>
      <c r="E518" s="201"/>
      <c r="F518" s="201"/>
      <c r="G518" s="208"/>
      <c r="H518" s="208"/>
      <c r="I518" s="209"/>
      <c r="J518" s="209"/>
      <c r="K518" s="209"/>
      <c r="L518" s="199"/>
      <c r="M518" s="203"/>
      <c r="N518" s="209"/>
    </row>
    <row r="519" spans="1:14" ht="12" customHeight="1" x14ac:dyDescent="0.2">
      <c r="A519" s="206"/>
      <c r="B519" s="207"/>
      <c r="C519" s="199"/>
      <c r="D519" s="199"/>
      <c r="E519" s="201"/>
      <c r="F519" s="201"/>
      <c r="G519" s="208"/>
      <c r="H519" s="208"/>
      <c r="I519" s="209"/>
      <c r="J519" s="209"/>
      <c r="K519" s="209"/>
      <c r="L519" s="199"/>
      <c r="M519" s="203"/>
      <c r="N519" s="209"/>
    </row>
    <row r="520" spans="1:14" ht="12" customHeight="1" x14ac:dyDescent="0.2">
      <c r="A520" s="206"/>
      <c r="B520" s="207"/>
      <c r="C520" s="199"/>
      <c r="D520" s="199"/>
      <c r="E520" s="201"/>
      <c r="F520" s="201"/>
      <c r="G520" s="208"/>
      <c r="H520" s="208"/>
      <c r="I520" s="209"/>
      <c r="J520" s="209"/>
      <c r="K520" s="209"/>
      <c r="L520" s="199"/>
      <c r="M520" s="203"/>
      <c r="N520" s="209"/>
    </row>
    <row r="521" spans="1:14" ht="12" customHeight="1" x14ac:dyDescent="0.2">
      <c r="A521" s="206"/>
      <c r="B521" s="207"/>
      <c r="C521" s="199"/>
      <c r="D521" s="199"/>
      <c r="E521" s="201"/>
      <c r="F521" s="201"/>
      <c r="G521" s="208"/>
      <c r="H521" s="208"/>
      <c r="I521" s="209"/>
      <c r="J521" s="209"/>
      <c r="K521" s="209"/>
      <c r="L521" s="199"/>
      <c r="M521" s="203"/>
      <c r="N521" s="209"/>
    </row>
    <row r="522" spans="1:14" ht="12" customHeight="1" x14ac:dyDescent="0.2">
      <c r="A522" s="206"/>
      <c r="B522" s="207"/>
      <c r="C522" s="199"/>
      <c r="D522" s="199"/>
      <c r="E522" s="201"/>
      <c r="F522" s="201"/>
      <c r="G522" s="208"/>
      <c r="H522" s="208"/>
      <c r="I522" s="209"/>
      <c r="J522" s="209"/>
      <c r="K522" s="209"/>
      <c r="L522" s="199"/>
      <c r="M522" s="203"/>
      <c r="N522" s="209"/>
    </row>
    <row r="523" spans="1:14" ht="12" customHeight="1" x14ac:dyDescent="0.2">
      <c r="A523" s="206"/>
      <c r="B523" s="207"/>
      <c r="C523" s="199"/>
      <c r="D523" s="199"/>
      <c r="E523" s="201"/>
      <c r="F523" s="201"/>
      <c r="G523" s="208"/>
      <c r="H523" s="208"/>
      <c r="I523" s="209"/>
      <c r="J523" s="209"/>
      <c r="K523" s="209"/>
      <c r="L523" s="199"/>
      <c r="M523" s="203"/>
      <c r="N523" s="209"/>
    </row>
    <row r="524" spans="1:14" ht="12" customHeight="1" x14ac:dyDescent="0.2">
      <c r="A524" s="206"/>
      <c r="B524" s="207"/>
      <c r="C524" s="199"/>
      <c r="D524" s="199"/>
      <c r="E524" s="201"/>
      <c r="F524" s="201"/>
      <c r="G524" s="208"/>
      <c r="H524" s="208"/>
      <c r="I524" s="209"/>
      <c r="J524" s="209"/>
      <c r="K524" s="209"/>
      <c r="L524" s="199"/>
      <c r="M524" s="203"/>
      <c r="N524" s="209"/>
    </row>
    <row r="525" spans="1:14" ht="12" customHeight="1" x14ac:dyDescent="0.2">
      <c r="A525" s="206"/>
      <c r="B525" s="207"/>
      <c r="C525" s="199"/>
      <c r="D525" s="199"/>
      <c r="E525" s="201"/>
      <c r="F525" s="201"/>
      <c r="G525" s="208"/>
      <c r="H525" s="208"/>
      <c r="I525" s="209"/>
      <c r="J525" s="209"/>
      <c r="K525" s="209"/>
      <c r="L525" s="199"/>
      <c r="M525" s="203"/>
      <c r="N525" s="209"/>
    </row>
    <row r="526" spans="1:14" ht="12" customHeight="1" x14ac:dyDescent="0.2">
      <c r="A526" s="206"/>
      <c r="B526" s="207"/>
      <c r="C526" s="199"/>
      <c r="D526" s="199"/>
      <c r="E526" s="201"/>
      <c r="F526" s="201"/>
      <c r="G526" s="208"/>
      <c r="H526" s="208"/>
      <c r="I526" s="209"/>
      <c r="J526" s="209"/>
      <c r="K526" s="209"/>
      <c r="L526" s="199"/>
      <c r="M526" s="203"/>
      <c r="N526" s="209"/>
    </row>
    <row r="527" spans="1:14" ht="12" customHeight="1" x14ac:dyDescent="0.2">
      <c r="A527" s="206"/>
      <c r="B527" s="207"/>
      <c r="C527" s="199"/>
      <c r="D527" s="199"/>
      <c r="E527" s="201"/>
      <c r="F527" s="201"/>
      <c r="G527" s="208"/>
      <c r="H527" s="208"/>
      <c r="I527" s="209"/>
      <c r="J527" s="209"/>
      <c r="K527" s="209"/>
      <c r="L527" s="199"/>
      <c r="M527" s="203"/>
      <c r="N527" s="209"/>
    </row>
    <row r="528" spans="1:14" ht="12" customHeight="1" x14ac:dyDescent="0.2">
      <c r="A528" s="206"/>
      <c r="B528" s="207"/>
      <c r="C528" s="199"/>
      <c r="D528" s="199"/>
      <c r="E528" s="201"/>
      <c r="F528" s="201"/>
      <c r="G528" s="208"/>
      <c r="H528" s="208"/>
      <c r="I528" s="209"/>
      <c r="J528" s="209"/>
      <c r="K528" s="209"/>
      <c r="L528" s="199"/>
      <c r="M528" s="203"/>
      <c r="N528" s="209"/>
    </row>
    <row r="529" spans="1:14" ht="12" customHeight="1" x14ac:dyDescent="0.2">
      <c r="A529" s="206"/>
      <c r="B529" s="207"/>
      <c r="C529" s="199"/>
      <c r="D529" s="199"/>
      <c r="E529" s="201"/>
      <c r="F529" s="201"/>
      <c r="G529" s="208"/>
      <c r="H529" s="208"/>
      <c r="I529" s="209"/>
      <c r="J529" s="209"/>
      <c r="K529" s="209"/>
      <c r="L529" s="199"/>
      <c r="M529" s="203"/>
      <c r="N529" s="209"/>
    </row>
    <row r="530" spans="1:14" ht="12" customHeight="1" x14ac:dyDescent="0.2">
      <c r="A530" s="206"/>
      <c r="B530" s="207"/>
      <c r="C530" s="199"/>
      <c r="D530" s="199"/>
      <c r="E530" s="201"/>
      <c r="F530" s="201"/>
      <c r="G530" s="208"/>
      <c r="H530" s="208"/>
      <c r="I530" s="209"/>
      <c r="J530" s="209"/>
      <c r="K530" s="209"/>
      <c r="L530" s="199"/>
      <c r="M530" s="203"/>
      <c r="N530" s="209"/>
    </row>
    <row r="531" spans="1:14" ht="12" customHeight="1" x14ac:dyDescent="0.2">
      <c r="A531" s="206"/>
      <c r="B531" s="207"/>
      <c r="C531" s="199"/>
      <c r="D531" s="199"/>
      <c r="E531" s="201"/>
      <c r="F531" s="201"/>
      <c r="G531" s="208"/>
      <c r="H531" s="208"/>
      <c r="I531" s="209"/>
      <c r="J531" s="209"/>
      <c r="K531" s="209"/>
      <c r="L531" s="199"/>
      <c r="M531" s="203"/>
      <c r="N531" s="209"/>
    </row>
    <row r="532" spans="1:14" ht="12" customHeight="1" x14ac:dyDescent="0.2">
      <c r="A532" s="206"/>
      <c r="B532" s="207"/>
      <c r="C532" s="199"/>
      <c r="D532" s="199"/>
      <c r="E532" s="201"/>
      <c r="F532" s="201"/>
      <c r="G532" s="208"/>
      <c r="H532" s="208"/>
      <c r="I532" s="209"/>
      <c r="J532" s="209"/>
      <c r="K532" s="209"/>
      <c r="L532" s="199"/>
      <c r="M532" s="203"/>
      <c r="N532" s="209"/>
    </row>
    <row r="533" spans="1:14" ht="12" customHeight="1" x14ac:dyDescent="0.2">
      <c r="A533" s="206"/>
      <c r="B533" s="207"/>
      <c r="C533" s="199"/>
      <c r="D533" s="199"/>
      <c r="E533" s="201"/>
      <c r="F533" s="201"/>
      <c r="G533" s="208"/>
      <c r="H533" s="208"/>
      <c r="I533" s="209"/>
      <c r="J533" s="209"/>
      <c r="K533" s="209"/>
      <c r="L533" s="199"/>
      <c r="M533" s="203"/>
      <c r="N533" s="209"/>
    </row>
    <row r="534" spans="1:14" ht="12" customHeight="1" x14ac:dyDescent="0.2">
      <c r="A534" s="206"/>
      <c r="B534" s="207"/>
      <c r="C534" s="199"/>
      <c r="D534" s="199"/>
      <c r="E534" s="201"/>
      <c r="F534" s="201"/>
      <c r="G534" s="208"/>
      <c r="H534" s="208"/>
      <c r="I534" s="209"/>
      <c r="J534" s="209"/>
      <c r="K534" s="209"/>
      <c r="L534" s="199"/>
      <c r="M534" s="203"/>
      <c r="N534" s="209"/>
    </row>
    <row r="535" spans="1:14" ht="12" customHeight="1" x14ac:dyDescent="0.2">
      <c r="A535" s="206"/>
      <c r="B535" s="207"/>
      <c r="C535" s="199"/>
      <c r="D535" s="199"/>
      <c r="E535" s="201"/>
      <c r="F535" s="201"/>
      <c r="G535" s="208"/>
      <c r="H535" s="208"/>
      <c r="I535" s="209"/>
      <c r="J535" s="209"/>
      <c r="K535" s="209"/>
      <c r="L535" s="199"/>
      <c r="M535" s="203"/>
      <c r="N535" s="209"/>
    </row>
    <row r="536" spans="1:14" ht="12" customHeight="1" x14ac:dyDescent="0.2">
      <c r="A536" s="206"/>
      <c r="B536" s="207"/>
      <c r="C536" s="199"/>
      <c r="D536" s="199"/>
      <c r="E536" s="201"/>
      <c r="F536" s="201"/>
      <c r="G536" s="208"/>
      <c r="H536" s="208"/>
      <c r="I536" s="209"/>
      <c r="J536" s="209"/>
      <c r="K536" s="209"/>
      <c r="L536" s="199"/>
      <c r="M536" s="203"/>
      <c r="N536" s="209"/>
    </row>
    <row r="537" spans="1:14" ht="12" customHeight="1" x14ac:dyDescent="0.2">
      <c r="A537" s="206"/>
      <c r="B537" s="207"/>
      <c r="C537" s="199"/>
      <c r="D537" s="199"/>
      <c r="E537" s="201"/>
      <c r="F537" s="201"/>
      <c r="G537" s="208"/>
      <c r="H537" s="208"/>
      <c r="I537" s="209"/>
      <c r="J537" s="209"/>
      <c r="K537" s="209"/>
      <c r="L537" s="199"/>
      <c r="M537" s="203"/>
      <c r="N537" s="209"/>
    </row>
    <row r="538" spans="1:14" ht="12" customHeight="1" x14ac:dyDescent="0.2">
      <c r="A538" s="206"/>
      <c r="B538" s="207"/>
      <c r="C538" s="199"/>
      <c r="D538" s="199"/>
      <c r="E538" s="201"/>
      <c r="F538" s="201"/>
      <c r="G538" s="208"/>
      <c r="H538" s="208"/>
      <c r="I538" s="209"/>
      <c r="J538" s="209"/>
      <c r="K538" s="209"/>
      <c r="L538" s="199"/>
      <c r="M538" s="203"/>
      <c r="N538" s="209"/>
    </row>
    <row r="539" spans="1:14" ht="12" customHeight="1" x14ac:dyDescent="0.2">
      <c r="A539" s="206"/>
      <c r="B539" s="207"/>
      <c r="C539" s="199"/>
      <c r="D539" s="199"/>
      <c r="E539" s="201"/>
      <c r="F539" s="201"/>
      <c r="G539" s="208"/>
      <c r="H539" s="208"/>
      <c r="I539" s="209"/>
      <c r="J539" s="209"/>
      <c r="K539" s="209"/>
      <c r="L539" s="199"/>
      <c r="M539" s="203"/>
      <c r="N539" s="209"/>
    </row>
    <row r="540" spans="1:14" ht="12" customHeight="1" x14ac:dyDescent="0.2">
      <c r="A540" s="206"/>
      <c r="B540" s="207"/>
      <c r="C540" s="199"/>
      <c r="D540" s="199"/>
      <c r="E540" s="201"/>
      <c r="F540" s="201"/>
      <c r="G540" s="208"/>
      <c r="H540" s="208"/>
      <c r="I540" s="209"/>
      <c r="J540" s="209"/>
      <c r="K540" s="209"/>
      <c r="L540" s="199"/>
      <c r="M540" s="203"/>
      <c r="N540" s="209"/>
    </row>
    <row r="541" spans="1:14" ht="12" customHeight="1" x14ac:dyDescent="0.2">
      <c r="A541" s="206"/>
      <c r="B541" s="207"/>
      <c r="C541" s="199"/>
      <c r="D541" s="199"/>
      <c r="E541" s="201"/>
      <c r="F541" s="201"/>
      <c r="G541" s="208"/>
      <c r="H541" s="208"/>
      <c r="I541" s="209"/>
      <c r="J541" s="209"/>
      <c r="K541" s="209"/>
      <c r="L541" s="199"/>
      <c r="M541" s="203"/>
      <c r="N541" s="209"/>
    </row>
    <row r="542" spans="1:14" ht="12" customHeight="1" x14ac:dyDescent="0.2">
      <c r="A542" s="206"/>
      <c r="B542" s="207"/>
      <c r="C542" s="199"/>
      <c r="D542" s="199"/>
      <c r="E542" s="201"/>
      <c r="F542" s="201"/>
      <c r="G542" s="208"/>
      <c r="H542" s="208"/>
      <c r="I542" s="209"/>
      <c r="J542" s="209"/>
      <c r="K542" s="209"/>
      <c r="L542" s="199"/>
      <c r="M542" s="203"/>
      <c r="N542" s="209"/>
    </row>
    <row r="543" spans="1:14" ht="12" customHeight="1" x14ac:dyDescent="0.2">
      <c r="A543" s="206"/>
      <c r="B543" s="207"/>
      <c r="C543" s="199"/>
      <c r="D543" s="199"/>
      <c r="E543" s="201"/>
      <c r="F543" s="201"/>
      <c r="G543" s="208"/>
      <c r="H543" s="208"/>
      <c r="I543" s="209"/>
      <c r="J543" s="209"/>
      <c r="K543" s="209"/>
      <c r="L543" s="199"/>
      <c r="M543" s="203"/>
      <c r="N543" s="209"/>
    </row>
    <row r="544" spans="1:14" ht="12" customHeight="1" x14ac:dyDescent="0.2">
      <c r="A544" s="206"/>
      <c r="B544" s="207"/>
      <c r="C544" s="199"/>
      <c r="D544" s="199"/>
      <c r="E544" s="201"/>
      <c r="F544" s="201"/>
      <c r="G544" s="208"/>
      <c r="H544" s="208"/>
      <c r="I544" s="209"/>
      <c r="J544" s="209"/>
      <c r="K544" s="209"/>
      <c r="L544" s="199"/>
      <c r="M544" s="203"/>
      <c r="N544" s="209"/>
    </row>
    <row r="545" spans="1:14" ht="12" customHeight="1" x14ac:dyDescent="0.2">
      <c r="A545" s="206"/>
      <c r="B545" s="207"/>
      <c r="C545" s="199"/>
      <c r="D545" s="199"/>
      <c r="E545" s="201"/>
      <c r="F545" s="201"/>
      <c r="G545" s="208"/>
      <c r="H545" s="208"/>
      <c r="I545" s="209"/>
      <c r="J545" s="209"/>
      <c r="K545" s="209"/>
      <c r="L545" s="199"/>
      <c r="M545" s="203"/>
      <c r="N545" s="209"/>
    </row>
    <row r="546" spans="1:14" ht="12" customHeight="1" x14ac:dyDescent="0.2">
      <c r="A546" s="206"/>
      <c r="B546" s="207"/>
      <c r="C546" s="199"/>
      <c r="D546" s="199"/>
      <c r="E546" s="201"/>
      <c r="F546" s="201"/>
      <c r="G546" s="208"/>
      <c r="H546" s="208"/>
      <c r="I546" s="209"/>
      <c r="J546" s="209"/>
      <c r="K546" s="209"/>
      <c r="L546" s="199"/>
      <c r="M546" s="203"/>
      <c r="N546" s="209"/>
    </row>
    <row r="547" spans="1:14" ht="12" customHeight="1" x14ac:dyDescent="0.2">
      <c r="A547" s="206"/>
      <c r="B547" s="207"/>
      <c r="C547" s="199"/>
      <c r="D547" s="199"/>
      <c r="E547" s="201"/>
      <c r="F547" s="201"/>
      <c r="G547" s="208"/>
      <c r="H547" s="208"/>
      <c r="I547" s="209"/>
      <c r="J547" s="209"/>
      <c r="K547" s="209"/>
      <c r="L547" s="199"/>
      <c r="M547" s="203"/>
      <c r="N547" s="209"/>
    </row>
    <row r="548" spans="1:14" ht="12" customHeight="1" x14ac:dyDescent="0.2">
      <c r="A548" s="206"/>
      <c r="B548" s="207"/>
      <c r="C548" s="199"/>
      <c r="D548" s="199"/>
      <c r="E548" s="201"/>
      <c r="F548" s="201"/>
      <c r="G548" s="208"/>
      <c r="H548" s="208"/>
      <c r="I548" s="209"/>
      <c r="J548" s="209"/>
      <c r="K548" s="209"/>
      <c r="L548" s="199"/>
      <c r="M548" s="203"/>
      <c r="N548" s="209"/>
    </row>
    <row r="549" spans="1:14" ht="12" customHeight="1" x14ac:dyDescent="0.2">
      <c r="A549" s="206"/>
      <c r="B549" s="207"/>
      <c r="C549" s="199"/>
      <c r="D549" s="199"/>
      <c r="E549" s="201"/>
      <c r="F549" s="201"/>
      <c r="G549" s="208"/>
      <c r="H549" s="208"/>
      <c r="I549" s="209"/>
      <c r="J549" s="209"/>
      <c r="K549" s="209"/>
      <c r="L549" s="199"/>
      <c r="M549" s="203"/>
      <c r="N549" s="209"/>
    </row>
    <row r="550" spans="1:14" ht="12" customHeight="1" x14ac:dyDescent="0.2">
      <c r="A550" s="206"/>
      <c r="B550" s="207"/>
      <c r="C550" s="199"/>
      <c r="D550" s="199"/>
      <c r="E550" s="201"/>
      <c r="F550" s="201"/>
      <c r="G550" s="208"/>
      <c r="H550" s="208"/>
      <c r="I550" s="209"/>
      <c r="J550" s="209"/>
      <c r="K550" s="209"/>
      <c r="L550" s="199"/>
      <c r="M550" s="203"/>
      <c r="N550" s="209"/>
    </row>
    <row r="551" spans="1:14" ht="12" customHeight="1" x14ac:dyDescent="0.2">
      <c r="A551" s="206"/>
      <c r="B551" s="207"/>
      <c r="C551" s="199"/>
      <c r="D551" s="199"/>
      <c r="E551" s="201"/>
      <c r="F551" s="201"/>
      <c r="G551" s="208"/>
      <c r="H551" s="208"/>
      <c r="I551" s="209"/>
      <c r="J551" s="209"/>
      <c r="K551" s="209"/>
      <c r="L551" s="199"/>
      <c r="M551" s="203"/>
      <c r="N551" s="209"/>
    </row>
    <row r="552" spans="1:14" ht="12" customHeight="1" x14ac:dyDescent="0.2">
      <c r="A552" s="206"/>
      <c r="B552" s="207"/>
      <c r="C552" s="199"/>
      <c r="D552" s="199"/>
      <c r="E552" s="201"/>
      <c r="F552" s="201"/>
      <c r="G552" s="208"/>
      <c r="H552" s="208"/>
      <c r="I552" s="209"/>
      <c r="J552" s="209"/>
      <c r="K552" s="209"/>
      <c r="L552" s="199"/>
      <c r="M552" s="203"/>
      <c r="N552" s="209"/>
    </row>
    <row r="553" spans="1:14" ht="12" customHeight="1" x14ac:dyDescent="0.2">
      <c r="A553" s="206"/>
      <c r="B553" s="207"/>
      <c r="C553" s="199"/>
      <c r="D553" s="199"/>
      <c r="E553" s="201"/>
      <c r="F553" s="201"/>
      <c r="G553" s="208"/>
      <c r="H553" s="208"/>
      <c r="I553" s="209"/>
      <c r="J553" s="209"/>
      <c r="K553" s="209"/>
      <c r="L553" s="199"/>
      <c r="M553" s="203"/>
      <c r="N553" s="209"/>
    </row>
    <row r="554" spans="1:14" ht="12" customHeight="1" x14ac:dyDescent="0.2">
      <c r="A554" s="206"/>
      <c r="B554" s="207"/>
      <c r="C554" s="199"/>
      <c r="D554" s="199"/>
      <c r="E554" s="201"/>
      <c r="F554" s="201"/>
      <c r="G554" s="208"/>
      <c r="H554" s="208"/>
      <c r="I554" s="209"/>
      <c r="J554" s="209"/>
      <c r="K554" s="209"/>
      <c r="L554" s="199"/>
      <c r="M554" s="203"/>
      <c r="N554" s="209"/>
    </row>
    <row r="555" spans="1:14" ht="12" customHeight="1" x14ac:dyDescent="0.2">
      <c r="A555" s="206"/>
      <c r="B555" s="207"/>
      <c r="C555" s="199"/>
      <c r="D555" s="199"/>
      <c r="E555" s="201"/>
      <c r="F555" s="201"/>
      <c r="G555" s="208"/>
      <c r="H555" s="208"/>
      <c r="I555" s="209"/>
      <c r="J555" s="209"/>
      <c r="K555" s="209"/>
      <c r="L555" s="199"/>
      <c r="M555" s="203"/>
      <c r="N555" s="209"/>
    </row>
    <row r="556" spans="1:14" ht="12" customHeight="1" x14ac:dyDescent="0.2">
      <c r="A556" s="206"/>
      <c r="B556" s="207"/>
      <c r="C556" s="199"/>
      <c r="D556" s="199"/>
      <c r="E556" s="201"/>
      <c r="F556" s="201"/>
      <c r="G556" s="208"/>
      <c r="H556" s="208"/>
      <c r="I556" s="209"/>
      <c r="J556" s="209"/>
      <c r="K556" s="209"/>
      <c r="L556" s="199"/>
      <c r="M556" s="203"/>
      <c r="N556" s="209"/>
    </row>
    <row r="557" spans="1:14" ht="12" customHeight="1" x14ac:dyDescent="0.2">
      <c r="A557" s="206"/>
      <c r="B557" s="207"/>
      <c r="C557" s="199"/>
      <c r="D557" s="199"/>
      <c r="E557" s="201"/>
      <c r="F557" s="201"/>
      <c r="G557" s="208"/>
      <c r="H557" s="208"/>
      <c r="I557" s="209"/>
      <c r="J557" s="209"/>
      <c r="K557" s="209"/>
      <c r="L557" s="199"/>
      <c r="M557" s="203"/>
      <c r="N557" s="209"/>
    </row>
    <row r="558" spans="1:14" ht="12" customHeight="1" x14ac:dyDescent="0.2">
      <c r="A558" s="206"/>
      <c r="B558" s="207"/>
      <c r="C558" s="199"/>
      <c r="D558" s="199"/>
      <c r="E558" s="201"/>
      <c r="F558" s="201"/>
      <c r="G558" s="208"/>
      <c r="H558" s="208"/>
      <c r="I558" s="209"/>
      <c r="J558" s="209"/>
      <c r="K558" s="209"/>
      <c r="L558" s="199"/>
      <c r="M558" s="203"/>
      <c r="N558" s="209"/>
    </row>
    <row r="559" spans="1:14" ht="12" customHeight="1" x14ac:dyDescent="0.2">
      <c r="A559" s="206"/>
      <c r="B559" s="207"/>
      <c r="C559" s="199"/>
      <c r="D559" s="199"/>
      <c r="E559" s="201"/>
      <c r="F559" s="201"/>
      <c r="G559" s="208"/>
      <c r="H559" s="208"/>
      <c r="I559" s="209"/>
      <c r="J559" s="209"/>
      <c r="K559" s="209"/>
      <c r="L559" s="199"/>
      <c r="M559" s="203"/>
      <c r="N559" s="209"/>
    </row>
    <row r="560" spans="1:14" ht="12" customHeight="1" x14ac:dyDescent="0.2">
      <c r="A560" s="206"/>
      <c r="B560" s="207"/>
      <c r="C560" s="199"/>
      <c r="D560" s="199"/>
      <c r="E560" s="201"/>
      <c r="F560" s="201"/>
      <c r="G560" s="208"/>
      <c r="H560" s="208"/>
      <c r="I560" s="209"/>
      <c r="J560" s="209"/>
      <c r="K560" s="209"/>
      <c r="L560" s="199"/>
      <c r="M560" s="203"/>
      <c r="N560" s="209"/>
    </row>
    <row r="561" spans="1:14" ht="12" customHeight="1" x14ac:dyDescent="0.2">
      <c r="A561" s="206"/>
      <c r="B561" s="207"/>
      <c r="C561" s="199"/>
      <c r="D561" s="199"/>
      <c r="E561" s="201"/>
      <c r="F561" s="201"/>
      <c r="G561" s="208"/>
      <c r="H561" s="208"/>
      <c r="I561" s="209"/>
      <c r="J561" s="209"/>
      <c r="K561" s="209"/>
      <c r="L561" s="199"/>
      <c r="M561" s="203"/>
      <c r="N561" s="209"/>
    </row>
    <row r="562" spans="1:14" ht="12" customHeight="1" x14ac:dyDescent="0.2">
      <c r="A562" s="206"/>
      <c r="B562" s="207"/>
      <c r="C562" s="199"/>
      <c r="D562" s="199"/>
      <c r="E562" s="201"/>
      <c r="F562" s="201"/>
      <c r="G562" s="208"/>
      <c r="H562" s="208"/>
      <c r="I562" s="209"/>
      <c r="J562" s="209"/>
      <c r="K562" s="209"/>
      <c r="L562" s="199"/>
      <c r="M562" s="203"/>
      <c r="N562" s="209"/>
    </row>
    <row r="563" spans="1:14" ht="12" customHeight="1" x14ac:dyDescent="0.2">
      <c r="A563" s="206"/>
      <c r="B563" s="207"/>
      <c r="C563" s="199"/>
      <c r="D563" s="199"/>
      <c r="E563" s="201"/>
      <c r="F563" s="201"/>
      <c r="G563" s="208"/>
      <c r="H563" s="208"/>
      <c r="I563" s="209"/>
      <c r="J563" s="209"/>
      <c r="K563" s="209"/>
      <c r="L563" s="199"/>
      <c r="M563" s="203"/>
      <c r="N563" s="209"/>
    </row>
    <row r="564" spans="1:14" ht="12" customHeight="1" x14ac:dyDescent="0.2">
      <c r="A564" s="206"/>
      <c r="B564" s="207"/>
      <c r="C564" s="199"/>
      <c r="D564" s="199"/>
      <c r="E564" s="201"/>
      <c r="F564" s="201"/>
      <c r="G564" s="208"/>
      <c r="H564" s="208"/>
      <c r="I564" s="209"/>
      <c r="J564" s="209"/>
      <c r="K564" s="209"/>
      <c r="L564" s="199"/>
      <c r="M564" s="203"/>
      <c r="N564" s="209"/>
    </row>
    <row r="565" spans="1:14" ht="12" customHeight="1" x14ac:dyDescent="0.2">
      <c r="A565" s="206"/>
      <c r="B565" s="207"/>
      <c r="C565" s="199"/>
      <c r="D565" s="199"/>
      <c r="E565" s="201"/>
      <c r="F565" s="201"/>
      <c r="G565" s="208"/>
      <c r="H565" s="208"/>
      <c r="I565" s="209"/>
      <c r="J565" s="209"/>
      <c r="K565" s="209"/>
      <c r="L565" s="199"/>
      <c r="M565" s="203"/>
      <c r="N565" s="209"/>
    </row>
    <row r="566" spans="1:14" ht="12" customHeight="1" x14ac:dyDescent="0.2">
      <c r="A566" s="206"/>
      <c r="B566" s="207"/>
      <c r="C566" s="199"/>
      <c r="D566" s="199"/>
      <c r="E566" s="201"/>
      <c r="F566" s="201"/>
      <c r="G566" s="208"/>
      <c r="H566" s="208"/>
      <c r="I566" s="209"/>
      <c r="J566" s="209"/>
      <c r="K566" s="209"/>
      <c r="L566" s="199"/>
      <c r="M566" s="203"/>
      <c r="N566" s="209"/>
    </row>
    <row r="567" spans="1:14" ht="12" customHeight="1" x14ac:dyDescent="0.2">
      <c r="A567" s="206"/>
      <c r="B567" s="207"/>
      <c r="C567" s="199"/>
      <c r="D567" s="199"/>
      <c r="E567" s="201"/>
      <c r="F567" s="201"/>
      <c r="G567" s="208"/>
      <c r="H567" s="208"/>
      <c r="I567" s="209"/>
      <c r="J567" s="209"/>
      <c r="K567" s="209"/>
      <c r="L567" s="199"/>
      <c r="M567" s="203"/>
      <c r="N567" s="209"/>
    </row>
    <row r="568" spans="1:14" ht="12" customHeight="1" x14ac:dyDescent="0.2">
      <c r="A568" s="206"/>
      <c r="B568" s="207"/>
      <c r="C568" s="199"/>
      <c r="D568" s="199"/>
      <c r="E568" s="201"/>
      <c r="F568" s="201"/>
      <c r="G568" s="208"/>
      <c r="H568" s="208"/>
      <c r="I568" s="209"/>
      <c r="J568" s="209"/>
      <c r="K568" s="209"/>
      <c r="L568" s="199"/>
      <c r="M568" s="203"/>
      <c r="N568" s="209"/>
    </row>
    <row r="569" spans="1:14" ht="12" customHeight="1" x14ac:dyDescent="0.2">
      <c r="A569" s="206"/>
      <c r="B569" s="207"/>
      <c r="C569" s="199"/>
      <c r="D569" s="199"/>
      <c r="E569" s="201"/>
      <c r="F569" s="201"/>
      <c r="G569" s="208"/>
      <c r="H569" s="208"/>
      <c r="I569" s="209"/>
      <c r="J569" s="209"/>
      <c r="K569" s="209"/>
      <c r="L569" s="199"/>
      <c r="M569" s="203"/>
      <c r="N569" s="209"/>
    </row>
    <row r="570" spans="1:14" ht="12" customHeight="1" x14ac:dyDescent="0.2">
      <c r="A570" s="206"/>
      <c r="B570" s="207"/>
      <c r="C570" s="199"/>
      <c r="D570" s="199"/>
      <c r="E570" s="201"/>
      <c r="F570" s="201"/>
      <c r="G570" s="208"/>
      <c r="H570" s="208"/>
      <c r="I570" s="209"/>
      <c r="J570" s="209"/>
      <c r="K570" s="209"/>
      <c r="L570" s="199"/>
      <c r="M570" s="203"/>
      <c r="N570" s="209"/>
    </row>
    <row r="571" spans="1:14" ht="12" customHeight="1" x14ac:dyDescent="0.2">
      <c r="A571" s="206"/>
      <c r="B571" s="207"/>
      <c r="C571" s="199"/>
      <c r="D571" s="199"/>
      <c r="E571" s="201"/>
      <c r="F571" s="201"/>
      <c r="G571" s="208"/>
      <c r="H571" s="208"/>
      <c r="I571" s="209"/>
      <c r="J571" s="209"/>
      <c r="K571" s="209"/>
      <c r="L571" s="199"/>
      <c r="M571" s="203"/>
      <c r="N571" s="209"/>
    </row>
    <row r="572" spans="1:14" ht="12" customHeight="1" x14ac:dyDescent="0.2">
      <c r="A572" s="206"/>
      <c r="B572" s="207"/>
      <c r="C572" s="199"/>
      <c r="D572" s="199"/>
      <c r="E572" s="201"/>
      <c r="F572" s="201"/>
      <c r="G572" s="208"/>
      <c r="H572" s="208"/>
      <c r="I572" s="209"/>
      <c r="J572" s="209"/>
      <c r="K572" s="209"/>
      <c r="L572" s="199"/>
      <c r="M572" s="203"/>
      <c r="N572" s="209"/>
    </row>
    <row r="573" spans="1:14" ht="12" customHeight="1" x14ac:dyDescent="0.2">
      <c r="A573" s="206"/>
      <c r="B573" s="207"/>
      <c r="C573" s="199"/>
      <c r="D573" s="199"/>
      <c r="E573" s="201"/>
      <c r="F573" s="201"/>
      <c r="G573" s="208"/>
      <c r="H573" s="208"/>
      <c r="I573" s="209"/>
      <c r="J573" s="209"/>
      <c r="K573" s="209"/>
      <c r="L573" s="199"/>
      <c r="M573" s="203"/>
      <c r="N573" s="209"/>
    </row>
    <row r="574" spans="1:14" ht="12" customHeight="1" x14ac:dyDescent="0.2">
      <c r="A574" s="206"/>
      <c r="B574" s="207"/>
      <c r="C574" s="199"/>
      <c r="D574" s="199"/>
      <c r="E574" s="201"/>
      <c r="F574" s="201"/>
      <c r="G574" s="208"/>
      <c r="H574" s="208"/>
      <c r="I574" s="209"/>
      <c r="J574" s="209"/>
      <c r="K574" s="209"/>
      <c r="L574" s="199"/>
      <c r="M574" s="203"/>
      <c r="N574" s="209"/>
    </row>
    <row r="575" spans="1:14" ht="12" customHeight="1" x14ac:dyDescent="0.2">
      <c r="A575" s="206"/>
      <c r="B575" s="207"/>
      <c r="C575" s="199"/>
      <c r="D575" s="199"/>
      <c r="E575" s="201"/>
      <c r="F575" s="201"/>
      <c r="G575" s="208"/>
      <c r="H575" s="208"/>
      <c r="I575" s="209"/>
      <c r="J575" s="209"/>
      <c r="K575" s="209"/>
      <c r="L575" s="199"/>
      <c r="M575" s="203"/>
      <c r="N575" s="209"/>
    </row>
    <row r="576" spans="1:14" ht="12" customHeight="1" x14ac:dyDescent="0.2">
      <c r="A576" s="206"/>
      <c r="B576" s="207"/>
      <c r="C576" s="199"/>
      <c r="D576" s="199"/>
      <c r="E576" s="201"/>
      <c r="F576" s="201"/>
      <c r="G576" s="208"/>
      <c r="H576" s="208"/>
      <c r="I576" s="209"/>
      <c r="J576" s="209"/>
      <c r="K576" s="209"/>
      <c r="L576" s="199"/>
      <c r="M576" s="203"/>
      <c r="N576" s="209"/>
    </row>
    <row r="577" spans="1:14" ht="12" customHeight="1" x14ac:dyDescent="0.2">
      <c r="A577" s="206"/>
      <c r="B577" s="207"/>
      <c r="C577" s="199"/>
      <c r="D577" s="199"/>
      <c r="E577" s="201"/>
      <c r="F577" s="201"/>
      <c r="G577" s="208"/>
      <c r="H577" s="208"/>
      <c r="I577" s="209"/>
      <c r="J577" s="209"/>
      <c r="K577" s="209"/>
      <c r="L577" s="199"/>
      <c r="M577" s="203"/>
      <c r="N577" s="209"/>
    </row>
    <row r="578" spans="1:14" ht="12" customHeight="1" x14ac:dyDescent="0.2">
      <c r="A578" s="206"/>
      <c r="B578" s="207"/>
      <c r="C578" s="199"/>
      <c r="D578" s="199"/>
      <c r="E578" s="201"/>
      <c r="F578" s="201"/>
      <c r="G578" s="208"/>
      <c r="H578" s="208"/>
      <c r="I578" s="209"/>
      <c r="J578" s="209"/>
      <c r="K578" s="209"/>
      <c r="L578" s="199"/>
      <c r="M578" s="203"/>
      <c r="N578" s="209"/>
    </row>
    <row r="579" spans="1:14" ht="12" customHeight="1" x14ac:dyDescent="0.2">
      <c r="A579" s="206"/>
      <c r="B579" s="207"/>
      <c r="C579" s="199"/>
      <c r="D579" s="199"/>
      <c r="E579" s="201"/>
      <c r="F579" s="201"/>
      <c r="G579" s="208"/>
      <c r="H579" s="208"/>
      <c r="I579" s="209"/>
      <c r="J579" s="209"/>
      <c r="K579" s="209"/>
      <c r="L579" s="199"/>
      <c r="M579" s="203"/>
      <c r="N579" s="209"/>
    </row>
    <row r="580" spans="1:14" ht="12" customHeight="1" x14ac:dyDescent="0.2">
      <c r="A580" s="206"/>
      <c r="B580" s="207"/>
      <c r="C580" s="199"/>
      <c r="D580" s="199"/>
      <c r="E580" s="201"/>
      <c r="F580" s="201"/>
      <c r="G580" s="208"/>
      <c r="H580" s="208"/>
      <c r="I580" s="209"/>
      <c r="J580" s="209"/>
      <c r="K580" s="209"/>
      <c r="L580" s="199"/>
      <c r="M580" s="203"/>
      <c r="N580" s="209"/>
    </row>
    <row r="581" spans="1:14" ht="12" customHeight="1" x14ac:dyDescent="0.2">
      <c r="A581" s="206"/>
      <c r="B581" s="207"/>
      <c r="C581" s="199"/>
      <c r="D581" s="199"/>
      <c r="E581" s="201"/>
      <c r="F581" s="201"/>
      <c r="G581" s="208"/>
      <c r="H581" s="208"/>
      <c r="I581" s="209"/>
      <c r="J581" s="209"/>
      <c r="K581" s="209"/>
      <c r="L581" s="199"/>
      <c r="M581" s="203"/>
      <c r="N581" s="209"/>
    </row>
    <row r="582" spans="1:14" ht="12" customHeight="1" x14ac:dyDescent="0.2">
      <c r="A582" s="206"/>
      <c r="B582" s="207"/>
      <c r="C582" s="199"/>
      <c r="D582" s="199"/>
      <c r="E582" s="201"/>
      <c r="F582" s="201"/>
      <c r="G582" s="208"/>
      <c r="H582" s="208"/>
      <c r="I582" s="209"/>
      <c r="J582" s="209"/>
      <c r="K582" s="209"/>
      <c r="L582" s="199"/>
      <c r="M582" s="203"/>
      <c r="N582" s="209"/>
    </row>
    <row r="583" spans="1:14" ht="12" customHeight="1" x14ac:dyDescent="0.2">
      <c r="A583" s="206"/>
      <c r="B583" s="207"/>
      <c r="C583" s="199"/>
      <c r="D583" s="199"/>
      <c r="E583" s="201"/>
      <c r="F583" s="201"/>
      <c r="G583" s="208"/>
      <c r="H583" s="208"/>
      <c r="I583" s="209"/>
      <c r="J583" s="209"/>
      <c r="K583" s="209"/>
      <c r="L583" s="199"/>
      <c r="M583" s="203"/>
      <c r="N583" s="209"/>
    </row>
    <row r="584" spans="1:14" ht="12" customHeight="1" x14ac:dyDescent="0.2">
      <c r="A584" s="206"/>
      <c r="B584" s="207"/>
      <c r="C584" s="199"/>
      <c r="D584" s="199"/>
      <c r="E584" s="201"/>
      <c r="F584" s="201"/>
      <c r="G584" s="208"/>
      <c r="H584" s="208"/>
      <c r="I584" s="209"/>
      <c r="J584" s="209"/>
      <c r="K584" s="209"/>
      <c r="L584" s="199"/>
      <c r="M584" s="203"/>
      <c r="N584" s="209"/>
    </row>
    <row r="585" spans="1:14" ht="12" customHeight="1" x14ac:dyDescent="0.2">
      <c r="A585" s="206"/>
      <c r="B585" s="207"/>
      <c r="C585" s="199"/>
      <c r="D585" s="199"/>
      <c r="E585" s="201"/>
      <c r="F585" s="201"/>
      <c r="G585" s="208"/>
      <c r="H585" s="208"/>
      <c r="I585" s="209"/>
      <c r="J585" s="209"/>
      <c r="K585" s="209"/>
      <c r="L585" s="199"/>
      <c r="M585" s="203"/>
      <c r="N585" s="209"/>
    </row>
    <row r="586" spans="1:14" ht="12" customHeight="1" x14ac:dyDescent="0.2">
      <c r="A586" s="206"/>
      <c r="B586" s="207"/>
      <c r="C586" s="199"/>
      <c r="D586" s="199"/>
      <c r="E586" s="201"/>
      <c r="F586" s="201"/>
      <c r="G586" s="208"/>
      <c r="H586" s="208"/>
      <c r="I586" s="209"/>
      <c r="J586" s="209"/>
      <c r="K586" s="209"/>
      <c r="L586" s="199"/>
      <c r="M586" s="203"/>
      <c r="N586" s="209"/>
    </row>
    <row r="587" spans="1:14" ht="12" customHeight="1" x14ac:dyDescent="0.2">
      <c r="A587" s="206"/>
      <c r="B587" s="207"/>
      <c r="C587" s="199"/>
      <c r="D587" s="199"/>
      <c r="E587" s="201"/>
      <c r="F587" s="201"/>
      <c r="G587" s="208"/>
      <c r="H587" s="208"/>
      <c r="I587" s="209"/>
      <c r="J587" s="209"/>
      <c r="K587" s="209"/>
      <c r="L587" s="199"/>
      <c r="M587" s="203"/>
      <c r="N587" s="209"/>
    </row>
    <row r="588" spans="1:14" ht="12" customHeight="1" x14ac:dyDescent="0.2">
      <c r="A588" s="206"/>
      <c r="B588" s="207"/>
      <c r="C588" s="199"/>
      <c r="D588" s="199"/>
      <c r="E588" s="201"/>
      <c r="F588" s="201"/>
      <c r="G588" s="208"/>
      <c r="H588" s="208"/>
      <c r="I588" s="209"/>
      <c r="J588" s="209"/>
      <c r="K588" s="209"/>
      <c r="L588" s="199"/>
      <c r="M588" s="203"/>
      <c r="N588" s="209"/>
    </row>
    <row r="589" spans="1:14" ht="12" customHeight="1" x14ac:dyDescent="0.2">
      <c r="A589" s="206"/>
      <c r="B589" s="207"/>
      <c r="C589" s="199"/>
      <c r="D589" s="199"/>
      <c r="E589" s="201"/>
      <c r="F589" s="201"/>
      <c r="G589" s="208"/>
      <c r="H589" s="208"/>
      <c r="I589" s="209"/>
      <c r="J589" s="209"/>
      <c r="K589" s="209"/>
      <c r="L589" s="199"/>
      <c r="M589" s="203"/>
      <c r="N589" s="209"/>
    </row>
    <row r="590" spans="1:14" ht="12" customHeight="1" x14ac:dyDescent="0.2">
      <c r="A590" s="206"/>
      <c r="B590" s="207"/>
      <c r="C590" s="199"/>
      <c r="D590" s="199"/>
      <c r="E590" s="201"/>
      <c r="F590" s="201"/>
      <c r="G590" s="208"/>
      <c r="H590" s="208"/>
      <c r="I590" s="209"/>
      <c r="J590" s="209"/>
      <c r="K590" s="209"/>
      <c r="L590" s="199"/>
      <c r="M590" s="203"/>
      <c r="N590" s="209"/>
    </row>
    <row r="591" spans="1:14" ht="12" customHeight="1" x14ac:dyDescent="0.2">
      <c r="A591" s="206"/>
      <c r="B591" s="207"/>
      <c r="C591" s="199"/>
      <c r="D591" s="199"/>
      <c r="E591" s="201"/>
      <c r="F591" s="201"/>
      <c r="G591" s="208"/>
      <c r="H591" s="208"/>
      <c r="I591" s="209"/>
      <c r="J591" s="209"/>
      <c r="K591" s="209"/>
      <c r="L591" s="199"/>
      <c r="M591" s="203"/>
      <c r="N591" s="209"/>
    </row>
    <row r="592" spans="1:14" ht="12" customHeight="1" x14ac:dyDescent="0.2">
      <c r="A592" s="206"/>
      <c r="B592" s="207"/>
      <c r="C592" s="199"/>
      <c r="D592" s="199"/>
      <c r="E592" s="201"/>
      <c r="F592" s="201"/>
      <c r="G592" s="208"/>
      <c r="H592" s="208"/>
      <c r="I592" s="209"/>
      <c r="J592" s="209"/>
      <c r="K592" s="209"/>
      <c r="L592" s="199"/>
      <c r="M592" s="203"/>
      <c r="N592" s="209"/>
    </row>
    <row r="593" spans="1:14" ht="12" customHeight="1" x14ac:dyDescent="0.2">
      <c r="A593" s="206"/>
      <c r="B593" s="207"/>
      <c r="C593" s="199"/>
      <c r="D593" s="199"/>
      <c r="E593" s="201"/>
      <c r="F593" s="201"/>
      <c r="G593" s="208"/>
      <c r="H593" s="208"/>
      <c r="I593" s="209"/>
      <c r="J593" s="209"/>
      <c r="K593" s="209"/>
      <c r="L593" s="199"/>
      <c r="M593" s="203"/>
      <c r="N593" s="209"/>
    </row>
    <row r="594" spans="1:14" ht="12" customHeight="1" x14ac:dyDescent="0.2">
      <c r="A594" s="206"/>
      <c r="B594" s="207"/>
      <c r="C594" s="199"/>
      <c r="D594" s="199"/>
      <c r="E594" s="201"/>
      <c r="F594" s="201"/>
      <c r="G594" s="208"/>
      <c r="H594" s="208"/>
      <c r="I594" s="209"/>
      <c r="J594" s="209"/>
      <c r="K594" s="209"/>
      <c r="L594" s="199"/>
      <c r="M594" s="203"/>
      <c r="N594" s="209"/>
    </row>
    <row r="595" spans="1:14" ht="12" customHeight="1" x14ac:dyDescent="0.2">
      <c r="A595" s="206"/>
      <c r="B595" s="207"/>
      <c r="C595" s="199"/>
      <c r="D595" s="199"/>
      <c r="E595" s="201"/>
      <c r="F595" s="201"/>
      <c r="G595" s="208"/>
      <c r="H595" s="208"/>
      <c r="I595" s="209"/>
      <c r="J595" s="209"/>
      <c r="K595" s="209"/>
      <c r="L595" s="199"/>
      <c r="M595" s="203"/>
      <c r="N595" s="209"/>
    </row>
    <row r="596" spans="1:14" ht="12" customHeight="1" x14ac:dyDescent="0.2">
      <c r="A596" s="206"/>
      <c r="B596" s="207"/>
      <c r="C596" s="199"/>
      <c r="D596" s="199"/>
      <c r="E596" s="201"/>
      <c r="F596" s="201"/>
      <c r="G596" s="208"/>
      <c r="H596" s="208"/>
      <c r="I596" s="209"/>
      <c r="J596" s="209"/>
      <c r="K596" s="209"/>
      <c r="L596" s="199"/>
      <c r="M596" s="203"/>
      <c r="N596" s="209"/>
    </row>
    <row r="597" spans="1:14" ht="12" customHeight="1" x14ac:dyDescent="0.2">
      <c r="A597" s="206"/>
      <c r="B597" s="207"/>
      <c r="C597" s="199"/>
      <c r="D597" s="199"/>
      <c r="E597" s="201"/>
      <c r="F597" s="201"/>
      <c r="G597" s="208"/>
      <c r="H597" s="208"/>
      <c r="I597" s="209"/>
      <c r="J597" s="209"/>
      <c r="K597" s="209"/>
      <c r="L597" s="199"/>
      <c r="M597" s="203"/>
      <c r="N597" s="209"/>
    </row>
    <row r="598" spans="1:14" ht="12" customHeight="1" x14ac:dyDescent="0.2">
      <c r="A598" s="206"/>
      <c r="B598" s="207"/>
      <c r="C598" s="199"/>
      <c r="D598" s="199"/>
      <c r="E598" s="201"/>
      <c r="F598" s="201"/>
      <c r="G598" s="208"/>
      <c r="H598" s="208"/>
      <c r="I598" s="209"/>
      <c r="J598" s="209"/>
      <c r="K598" s="209"/>
      <c r="L598" s="199"/>
      <c r="M598" s="203"/>
      <c r="N598" s="209"/>
    </row>
    <row r="599" spans="1:14" ht="12" customHeight="1" x14ac:dyDescent="0.2">
      <c r="A599" s="206"/>
      <c r="B599" s="207"/>
      <c r="C599" s="199"/>
      <c r="D599" s="199"/>
      <c r="E599" s="201"/>
      <c r="F599" s="201"/>
      <c r="G599" s="208"/>
      <c r="H599" s="208"/>
      <c r="I599" s="209"/>
      <c r="J599" s="209"/>
      <c r="K599" s="209"/>
      <c r="L599" s="199"/>
      <c r="M599" s="203"/>
      <c r="N599" s="209"/>
    </row>
    <row r="600" spans="1:14" ht="12" customHeight="1" x14ac:dyDescent="0.2">
      <c r="A600" s="206"/>
      <c r="B600" s="207"/>
      <c r="C600" s="199"/>
      <c r="D600" s="199"/>
      <c r="E600" s="201"/>
      <c r="F600" s="201"/>
      <c r="G600" s="208"/>
      <c r="H600" s="208"/>
      <c r="I600" s="209"/>
      <c r="J600" s="209"/>
      <c r="K600" s="209"/>
      <c r="L600" s="199"/>
      <c r="M600" s="203"/>
      <c r="N600" s="209"/>
    </row>
    <row r="601" spans="1:14" ht="12" customHeight="1" x14ac:dyDescent="0.2">
      <c r="A601" s="206"/>
      <c r="B601" s="207"/>
      <c r="C601" s="199"/>
      <c r="D601" s="199"/>
      <c r="E601" s="201"/>
      <c r="F601" s="201"/>
      <c r="G601" s="208"/>
      <c r="H601" s="208"/>
      <c r="I601" s="209"/>
      <c r="J601" s="209"/>
      <c r="K601" s="209"/>
      <c r="L601" s="199"/>
      <c r="M601" s="203"/>
      <c r="N601" s="209"/>
    </row>
    <row r="602" spans="1:14" ht="12" customHeight="1" x14ac:dyDescent="0.2">
      <c r="A602" s="206"/>
      <c r="B602" s="207"/>
      <c r="C602" s="199"/>
      <c r="D602" s="199"/>
      <c r="E602" s="201"/>
      <c r="F602" s="201"/>
      <c r="G602" s="208"/>
      <c r="H602" s="208"/>
      <c r="I602" s="209"/>
      <c r="J602" s="209"/>
      <c r="K602" s="209"/>
      <c r="L602" s="199"/>
      <c r="M602" s="203"/>
      <c r="N602" s="209"/>
    </row>
    <row r="603" spans="1:14" ht="12" customHeight="1" x14ac:dyDescent="0.2">
      <c r="A603" s="206"/>
      <c r="B603" s="207"/>
      <c r="C603" s="199"/>
      <c r="D603" s="199"/>
      <c r="E603" s="201"/>
      <c r="F603" s="201"/>
      <c r="G603" s="208"/>
      <c r="H603" s="208"/>
      <c r="I603" s="209"/>
      <c r="J603" s="209"/>
      <c r="K603" s="209"/>
      <c r="L603" s="199"/>
      <c r="M603" s="203"/>
      <c r="N603" s="209"/>
    </row>
    <row r="604" spans="1:14" ht="12" customHeight="1" x14ac:dyDescent="0.2">
      <c r="A604" s="206"/>
      <c r="B604" s="207"/>
      <c r="C604" s="199"/>
      <c r="D604" s="199"/>
      <c r="E604" s="201"/>
      <c r="F604" s="201"/>
      <c r="G604" s="208"/>
      <c r="H604" s="208"/>
      <c r="I604" s="209"/>
      <c r="J604" s="209"/>
      <c r="K604" s="209"/>
      <c r="L604" s="199"/>
      <c r="M604" s="203"/>
      <c r="N604" s="209"/>
    </row>
    <row r="605" spans="1:14" ht="12" customHeight="1" x14ac:dyDescent="0.2">
      <c r="A605" s="206"/>
      <c r="B605" s="207"/>
      <c r="C605" s="199"/>
      <c r="D605" s="199"/>
      <c r="E605" s="201"/>
      <c r="F605" s="201"/>
      <c r="G605" s="208"/>
      <c r="H605" s="208"/>
      <c r="I605" s="209"/>
      <c r="J605" s="209"/>
      <c r="K605" s="209"/>
      <c r="L605" s="199"/>
      <c r="M605" s="203"/>
      <c r="N605" s="209"/>
    </row>
    <row r="606" spans="1:14" ht="12" customHeight="1" x14ac:dyDescent="0.2">
      <c r="A606" s="206"/>
      <c r="B606" s="207"/>
      <c r="C606" s="199"/>
      <c r="D606" s="199"/>
      <c r="E606" s="201"/>
      <c r="F606" s="201"/>
      <c r="G606" s="208"/>
      <c r="H606" s="208"/>
      <c r="I606" s="209"/>
      <c r="J606" s="209"/>
      <c r="K606" s="209"/>
      <c r="L606" s="199"/>
      <c r="M606" s="203"/>
      <c r="N606" s="209"/>
    </row>
    <row r="607" spans="1:14" ht="12" customHeight="1" x14ac:dyDescent="0.2">
      <c r="A607" s="206"/>
      <c r="B607" s="207"/>
      <c r="C607" s="199"/>
      <c r="D607" s="199"/>
      <c r="E607" s="201"/>
      <c r="F607" s="201"/>
      <c r="G607" s="208"/>
      <c r="H607" s="208"/>
      <c r="I607" s="209"/>
      <c r="J607" s="209"/>
      <c r="K607" s="209"/>
      <c r="L607" s="199"/>
      <c r="M607" s="203"/>
      <c r="N607" s="209"/>
    </row>
    <row r="608" spans="1:14" ht="12" customHeight="1" x14ac:dyDescent="0.2">
      <c r="A608" s="206"/>
      <c r="B608" s="207"/>
      <c r="C608" s="199"/>
      <c r="D608" s="199"/>
      <c r="E608" s="201"/>
      <c r="F608" s="201"/>
      <c r="G608" s="208"/>
      <c r="H608" s="208"/>
      <c r="I608" s="209"/>
      <c r="J608" s="209"/>
      <c r="K608" s="209"/>
      <c r="L608" s="199"/>
      <c r="M608" s="203"/>
      <c r="N608" s="209"/>
    </row>
    <row r="609" spans="1:14" ht="12" customHeight="1" x14ac:dyDescent="0.2">
      <c r="A609" s="206"/>
      <c r="B609" s="207"/>
      <c r="C609" s="199"/>
      <c r="D609" s="199"/>
      <c r="E609" s="201"/>
      <c r="F609" s="201"/>
      <c r="G609" s="208"/>
      <c r="H609" s="208"/>
      <c r="I609" s="209"/>
      <c r="J609" s="209"/>
      <c r="K609" s="209"/>
      <c r="L609" s="199"/>
      <c r="M609" s="203"/>
      <c r="N609" s="209"/>
    </row>
    <row r="610" spans="1:14" ht="12" customHeight="1" x14ac:dyDescent="0.2">
      <c r="A610" s="206"/>
      <c r="B610" s="207"/>
      <c r="C610" s="199"/>
      <c r="D610" s="199"/>
      <c r="E610" s="201"/>
      <c r="F610" s="201"/>
      <c r="G610" s="208"/>
      <c r="H610" s="208"/>
      <c r="I610" s="209"/>
      <c r="J610" s="209"/>
      <c r="K610" s="209"/>
      <c r="L610" s="199"/>
      <c r="M610" s="203"/>
      <c r="N610" s="209"/>
    </row>
    <row r="611" spans="1:14" ht="12" customHeight="1" x14ac:dyDescent="0.2">
      <c r="A611" s="206"/>
      <c r="B611" s="207"/>
      <c r="C611" s="199"/>
      <c r="D611" s="199"/>
      <c r="E611" s="201"/>
      <c r="F611" s="201"/>
      <c r="G611" s="208"/>
      <c r="H611" s="208"/>
      <c r="I611" s="209"/>
      <c r="J611" s="209"/>
      <c r="K611" s="209"/>
      <c r="L611" s="199"/>
      <c r="M611" s="203"/>
      <c r="N611" s="209"/>
    </row>
    <row r="612" spans="1:14" ht="12" customHeight="1" x14ac:dyDescent="0.2">
      <c r="A612" s="206"/>
      <c r="B612" s="207"/>
      <c r="C612" s="199"/>
      <c r="D612" s="199"/>
      <c r="E612" s="201"/>
      <c r="F612" s="201"/>
      <c r="G612" s="208"/>
      <c r="H612" s="208"/>
      <c r="I612" s="209"/>
      <c r="J612" s="209"/>
      <c r="K612" s="209"/>
      <c r="L612" s="199"/>
      <c r="M612" s="203"/>
      <c r="N612" s="209"/>
    </row>
    <row r="613" spans="1:14" ht="12" customHeight="1" x14ac:dyDescent="0.2">
      <c r="A613" s="206"/>
      <c r="B613" s="207"/>
      <c r="C613" s="199"/>
      <c r="D613" s="199"/>
      <c r="E613" s="201"/>
      <c r="F613" s="201"/>
      <c r="G613" s="208"/>
      <c r="H613" s="208"/>
      <c r="I613" s="209"/>
      <c r="J613" s="209"/>
      <c r="K613" s="209"/>
      <c r="L613" s="199"/>
      <c r="M613" s="203"/>
      <c r="N613" s="209"/>
    </row>
    <row r="614" spans="1:14" ht="12" customHeight="1" x14ac:dyDescent="0.2">
      <c r="A614" s="206"/>
      <c r="B614" s="207"/>
      <c r="C614" s="199"/>
      <c r="D614" s="199"/>
      <c r="E614" s="201"/>
      <c r="F614" s="201"/>
      <c r="G614" s="208"/>
      <c r="H614" s="208"/>
      <c r="I614" s="209"/>
      <c r="J614" s="209"/>
      <c r="K614" s="209"/>
      <c r="L614" s="199"/>
      <c r="M614" s="203"/>
      <c r="N614" s="209"/>
    </row>
    <row r="615" spans="1:14" ht="12" customHeight="1" x14ac:dyDescent="0.2">
      <c r="A615" s="206"/>
      <c r="B615" s="207"/>
      <c r="C615" s="199"/>
      <c r="D615" s="199"/>
      <c r="E615" s="201"/>
      <c r="F615" s="201"/>
      <c r="G615" s="208"/>
      <c r="H615" s="208"/>
      <c r="I615" s="209"/>
      <c r="J615" s="209"/>
      <c r="K615" s="209"/>
      <c r="L615" s="199"/>
      <c r="M615" s="203"/>
      <c r="N615" s="209"/>
    </row>
    <row r="616" spans="1:14" ht="12" customHeight="1" x14ac:dyDescent="0.2">
      <c r="A616" s="206"/>
      <c r="B616" s="207"/>
      <c r="C616" s="199"/>
      <c r="D616" s="199"/>
      <c r="E616" s="201"/>
      <c r="F616" s="201"/>
      <c r="G616" s="208"/>
      <c r="H616" s="208"/>
      <c r="I616" s="209"/>
      <c r="J616" s="209"/>
      <c r="K616" s="209"/>
      <c r="L616" s="199"/>
      <c r="M616" s="203"/>
      <c r="N616" s="209"/>
    </row>
    <row r="617" spans="1:14" ht="12" customHeight="1" x14ac:dyDescent="0.2">
      <c r="A617" s="206"/>
      <c r="B617" s="207"/>
      <c r="C617" s="199"/>
      <c r="D617" s="199"/>
      <c r="E617" s="201"/>
      <c r="F617" s="201"/>
      <c r="G617" s="208"/>
      <c r="H617" s="208"/>
      <c r="I617" s="209"/>
      <c r="J617" s="209"/>
      <c r="K617" s="209"/>
      <c r="L617" s="199"/>
      <c r="M617" s="203"/>
      <c r="N617" s="209"/>
    </row>
    <row r="618" spans="1:14" ht="12" customHeight="1" x14ac:dyDescent="0.2">
      <c r="A618" s="206"/>
      <c r="B618" s="207"/>
      <c r="C618" s="199"/>
      <c r="D618" s="199"/>
      <c r="E618" s="201"/>
      <c r="F618" s="201"/>
      <c r="G618" s="208"/>
      <c r="H618" s="208"/>
      <c r="I618" s="209"/>
      <c r="J618" s="209"/>
      <c r="K618" s="209"/>
      <c r="L618" s="199"/>
      <c r="M618" s="203"/>
      <c r="N618" s="209"/>
    </row>
    <row r="619" spans="1:14" ht="12" customHeight="1" x14ac:dyDescent="0.2">
      <c r="A619" s="206"/>
      <c r="B619" s="207"/>
      <c r="C619" s="199"/>
      <c r="D619" s="199"/>
      <c r="E619" s="201"/>
      <c r="F619" s="201"/>
      <c r="G619" s="208"/>
      <c r="H619" s="208"/>
      <c r="I619" s="209"/>
      <c r="J619" s="209"/>
      <c r="K619" s="209"/>
      <c r="L619" s="199"/>
      <c r="M619" s="203"/>
      <c r="N619" s="209"/>
    </row>
    <row r="620" spans="1:14" ht="12" customHeight="1" x14ac:dyDescent="0.2">
      <c r="A620" s="206"/>
      <c r="B620" s="207"/>
      <c r="C620" s="199"/>
      <c r="D620" s="199"/>
      <c r="E620" s="201"/>
      <c r="F620" s="201"/>
      <c r="G620" s="208"/>
      <c r="H620" s="208"/>
      <c r="I620" s="209"/>
      <c r="J620" s="209"/>
      <c r="K620" s="209"/>
      <c r="L620" s="199"/>
      <c r="M620" s="203"/>
      <c r="N620" s="209"/>
    </row>
    <row r="621" spans="1:14" ht="12" customHeight="1" x14ac:dyDescent="0.2">
      <c r="A621" s="206"/>
      <c r="B621" s="207"/>
      <c r="C621" s="199"/>
      <c r="D621" s="199"/>
      <c r="E621" s="201"/>
      <c r="F621" s="201"/>
      <c r="G621" s="208"/>
      <c r="H621" s="208"/>
      <c r="I621" s="209"/>
      <c r="J621" s="209"/>
      <c r="K621" s="209"/>
      <c r="L621" s="199"/>
      <c r="M621" s="203"/>
      <c r="N621" s="209"/>
    </row>
    <row r="622" spans="1:14" ht="12" customHeight="1" x14ac:dyDescent="0.2">
      <c r="A622" s="206"/>
      <c r="B622" s="207"/>
      <c r="C622" s="199"/>
      <c r="D622" s="199"/>
      <c r="E622" s="201"/>
      <c r="F622" s="201"/>
      <c r="G622" s="208"/>
      <c r="H622" s="208"/>
      <c r="I622" s="209"/>
      <c r="J622" s="209"/>
      <c r="K622" s="209"/>
      <c r="L622" s="199"/>
      <c r="M622" s="203"/>
      <c r="N622" s="209"/>
    </row>
    <row r="623" spans="1:14" ht="12" customHeight="1" x14ac:dyDescent="0.2">
      <c r="A623" s="206"/>
      <c r="B623" s="207"/>
      <c r="C623" s="199"/>
      <c r="D623" s="199"/>
      <c r="E623" s="201"/>
      <c r="F623" s="201"/>
      <c r="G623" s="208"/>
      <c r="H623" s="208"/>
      <c r="I623" s="209"/>
      <c r="J623" s="209"/>
      <c r="K623" s="209"/>
      <c r="L623" s="199"/>
      <c r="M623" s="203"/>
      <c r="N623" s="209"/>
    </row>
    <row r="624" spans="1:14" ht="12" customHeight="1" x14ac:dyDescent="0.2">
      <c r="A624" s="206"/>
      <c r="B624" s="207"/>
      <c r="C624" s="199"/>
      <c r="D624" s="199"/>
      <c r="E624" s="201"/>
      <c r="F624" s="201"/>
      <c r="G624" s="208"/>
      <c r="H624" s="208"/>
      <c r="I624" s="209"/>
      <c r="J624" s="209"/>
      <c r="K624" s="209"/>
      <c r="L624" s="199"/>
      <c r="M624" s="203"/>
      <c r="N624" s="209"/>
    </row>
    <row r="625" spans="1:14" ht="12" customHeight="1" x14ac:dyDescent="0.2">
      <c r="A625" s="206"/>
      <c r="B625" s="207"/>
      <c r="C625" s="199"/>
      <c r="D625" s="199"/>
      <c r="E625" s="201"/>
      <c r="F625" s="201"/>
      <c r="G625" s="208"/>
      <c r="H625" s="208"/>
      <c r="I625" s="209"/>
      <c r="J625" s="209"/>
      <c r="K625" s="209"/>
      <c r="L625" s="199"/>
      <c r="M625" s="203"/>
      <c r="N625" s="209"/>
    </row>
    <row r="626" spans="1:14" ht="12" customHeight="1" x14ac:dyDescent="0.2">
      <c r="A626" s="206"/>
      <c r="B626" s="207"/>
      <c r="C626" s="199"/>
      <c r="D626" s="199"/>
      <c r="E626" s="201"/>
      <c r="F626" s="201"/>
      <c r="G626" s="208"/>
      <c r="H626" s="208"/>
      <c r="I626" s="209"/>
      <c r="J626" s="209"/>
      <c r="K626" s="209"/>
      <c r="L626" s="199"/>
      <c r="M626" s="203"/>
      <c r="N626" s="209"/>
    </row>
    <row r="627" spans="1:14" ht="12" customHeight="1" x14ac:dyDescent="0.2">
      <c r="A627" s="206"/>
      <c r="B627" s="207"/>
      <c r="C627" s="199"/>
      <c r="D627" s="199"/>
      <c r="E627" s="201"/>
      <c r="F627" s="201"/>
      <c r="G627" s="208"/>
      <c r="H627" s="208"/>
      <c r="I627" s="209"/>
      <c r="J627" s="209"/>
      <c r="K627" s="209"/>
      <c r="L627" s="199"/>
      <c r="M627" s="203"/>
      <c r="N627" s="209"/>
    </row>
    <row r="628" spans="1:14" ht="12" customHeight="1" x14ac:dyDescent="0.2">
      <c r="A628" s="206"/>
      <c r="B628" s="207"/>
      <c r="C628" s="199"/>
      <c r="D628" s="199"/>
      <c r="E628" s="201"/>
      <c r="F628" s="201"/>
      <c r="G628" s="208"/>
      <c r="H628" s="208"/>
      <c r="I628" s="209"/>
      <c r="J628" s="209"/>
      <c r="K628" s="209"/>
      <c r="L628" s="199"/>
      <c r="M628" s="203"/>
      <c r="N628" s="209"/>
    </row>
    <row r="629" spans="1:14" ht="12" customHeight="1" x14ac:dyDescent="0.2">
      <c r="A629" s="206"/>
      <c r="B629" s="207"/>
      <c r="C629" s="199"/>
      <c r="D629" s="199"/>
      <c r="E629" s="201"/>
      <c r="F629" s="201"/>
      <c r="G629" s="208"/>
      <c r="H629" s="208"/>
      <c r="I629" s="209"/>
      <c r="J629" s="209"/>
      <c r="K629" s="209"/>
      <c r="L629" s="199"/>
      <c r="M629" s="203"/>
      <c r="N629" s="209"/>
    </row>
    <row r="630" spans="1:14" ht="12" customHeight="1" x14ac:dyDescent="0.2">
      <c r="A630" s="206"/>
      <c r="B630" s="207"/>
      <c r="C630" s="199"/>
      <c r="D630" s="199"/>
      <c r="E630" s="201"/>
      <c r="F630" s="201"/>
      <c r="G630" s="208"/>
      <c r="H630" s="208"/>
      <c r="I630" s="209"/>
      <c r="J630" s="209"/>
      <c r="K630" s="209"/>
      <c r="L630" s="199"/>
      <c r="M630" s="203"/>
      <c r="N630" s="209"/>
    </row>
    <row r="631" spans="1:14" ht="12" customHeight="1" x14ac:dyDescent="0.2">
      <c r="A631" s="206"/>
      <c r="B631" s="207"/>
      <c r="C631" s="199"/>
      <c r="D631" s="199"/>
      <c r="E631" s="201"/>
      <c r="F631" s="201"/>
      <c r="G631" s="208"/>
      <c r="H631" s="208"/>
      <c r="I631" s="209"/>
      <c r="J631" s="209"/>
      <c r="K631" s="209"/>
      <c r="L631" s="199"/>
      <c r="M631" s="203"/>
      <c r="N631" s="209"/>
    </row>
    <row r="632" spans="1:14" ht="12" customHeight="1" x14ac:dyDescent="0.2">
      <c r="A632" s="206"/>
      <c r="B632" s="207"/>
      <c r="C632" s="199"/>
      <c r="D632" s="199"/>
      <c r="E632" s="201"/>
      <c r="F632" s="201"/>
      <c r="G632" s="208"/>
      <c r="H632" s="208"/>
      <c r="I632" s="209"/>
      <c r="J632" s="209"/>
      <c r="K632" s="209"/>
      <c r="L632" s="199"/>
      <c r="M632" s="203"/>
      <c r="N632" s="209"/>
    </row>
    <row r="633" spans="1:14" ht="12" customHeight="1" x14ac:dyDescent="0.2">
      <c r="A633" s="206"/>
      <c r="B633" s="207"/>
      <c r="C633" s="199"/>
      <c r="D633" s="199"/>
      <c r="E633" s="201"/>
      <c r="F633" s="201"/>
      <c r="G633" s="208"/>
      <c r="H633" s="208"/>
      <c r="I633" s="209"/>
      <c r="J633" s="209"/>
      <c r="K633" s="209"/>
      <c r="L633" s="199"/>
      <c r="M633" s="203"/>
      <c r="N633" s="209"/>
    </row>
    <row r="634" spans="1:14" ht="12" customHeight="1" x14ac:dyDescent="0.2">
      <c r="A634" s="206"/>
      <c r="B634" s="207"/>
      <c r="C634" s="199"/>
      <c r="D634" s="199"/>
      <c r="E634" s="201"/>
      <c r="F634" s="201"/>
      <c r="G634" s="208"/>
      <c r="H634" s="208"/>
      <c r="I634" s="209"/>
      <c r="J634" s="209"/>
      <c r="K634" s="209"/>
      <c r="L634" s="199"/>
      <c r="M634" s="203"/>
      <c r="N634" s="209"/>
    </row>
    <row r="635" spans="1:14" ht="12" customHeight="1" x14ac:dyDescent="0.2">
      <c r="A635" s="206"/>
      <c r="B635" s="207"/>
      <c r="C635" s="199"/>
      <c r="D635" s="199"/>
      <c r="E635" s="201"/>
      <c r="F635" s="201"/>
      <c r="G635" s="208"/>
      <c r="H635" s="208"/>
      <c r="I635" s="209"/>
      <c r="J635" s="209"/>
      <c r="K635" s="209"/>
      <c r="L635" s="199"/>
      <c r="M635" s="203"/>
      <c r="N635" s="209"/>
    </row>
    <row r="636" spans="1:14" ht="12" customHeight="1" x14ac:dyDescent="0.2">
      <c r="A636" s="206"/>
      <c r="B636" s="207"/>
      <c r="C636" s="199"/>
      <c r="D636" s="199"/>
      <c r="E636" s="201"/>
      <c r="F636" s="201"/>
      <c r="G636" s="208"/>
      <c r="H636" s="208"/>
      <c r="I636" s="209"/>
      <c r="J636" s="209"/>
      <c r="K636" s="209"/>
      <c r="L636" s="199"/>
      <c r="M636" s="203"/>
      <c r="N636" s="209"/>
    </row>
    <row r="637" spans="1:14" ht="12" customHeight="1" x14ac:dyDescent="0.2">
      <c r="A637" s="206"/>
      <c r="B637" s="207"/>
      <c r="C637" s="199"/>
      <c r="D637" s="199"/>
      <c r="E637" s="201"/>
      <c r="F637" s="201"/>
      <c r="G637" s="208"/>
      <c r="H637" s="208"/>
      <c r="I637" s="209"/>
      <c r="J637" s="209"/>
      <c r="K637" s="209"/>
      <c r="L637" s="199"/>
      <c r="M637" s="203"/>
      <c r="N637" s="209"/>
    </row>
    <row r="638" spans="1:14" ht="12" customHeight="1" x14ac:dyDescent="0.2">
      <c r="A638" s="206"/>
      <c r="B638" s="207"/>
      <c r="C638" s="199"/>
      <c r="D638" s="199"/>
      <c r="E638" s="201"/>
      <c r="F638" s="201"/>
      <c r="G638" s="208"/>
      <c r="H638" s="208"/>
      <c r="I638" s="209"/>
      <c r="J638" s="209"/>
      <c r="K638" s="209"/>
      <c r="L638" s="199"/>
      <c r="M638" s="203"/>
      <c r="N638" s="209"/>
    </row>
    <row r="639" spans="1:14" ht="12" customHeight="1" x14ac:dyDescent="0.2">
      <c r="A639" s="206"/>
      <c r="B639" s="207"/>
      <c r="C639" s="199"/>
      <c r="D639" s="199"/>
      <c r="E639" s="201"/>
      <c r="F639" s="201"/>
      <c r="G639" s="208"/>
      <c r="H639" s="208"/>
      <c r="I639" s="209"/>
      <c r="J639" s="209"/>
      <c r="K639" s="209"/>
      <c r="L639" s="199"/>
      <c r="M639" s="203"/>
      <c r="N639" s="209"/>
    </row>
    <row r="640" spans="1:14" ht="12" customHeight="1" x14ac:dyDescent="0.2">
      <c r="A640" s="206"/>
      <c r="B640" s="207"/>
      <c r="C640" s="199"/>
      <c r="D640" s="199"/>
      <c r="E640" s="201"/>
      <c r="F640" s="201"/>
      <c r="G640" s="208"/>
      <c r="H640" s="208"/>
      <c r="I640" s="209"/>
      <c r="J640" s="209"/>
      <c r="K640" s="209"/>
      <c r="L640" s="199"/>
      <c r="M640" s="203"/>
      <c r="N640" s="209"/>
    </row>
    <row r="641" spans="1:14" ht="12" customHeight="1" x14ac:dyDescent="0.2">
      <c r="A641" s="206"/>
      <c r="B641" s="207"/>
      <c r="C641" s="199"/>
      <c r="D641" s="199"/>
      <c r="E641" s="201"/>
      <c r="F641" s="201"/>
      <c r="G641" s="208"/>
      <c r="H641" s="208"/>
      <c r="I641" s="209"/>
      <c r="J641" s="209"/>
      <c r="K641" s="209"/>
      <c r="L641" s="199"/>
      <c r="M641" s="203"/>
      <c r="N641" s="209"/>
    </row>
    <row r="642" spans="1:14" ht="12" customHeight="1" x14ac:dyDescent="0.2">
      <c r="A642" s="206"/>
      <c r="B642" s="207"/>
      <c r="C642" s="199"/>
      <c r="D642" s="199"/>
      <c r="E642" s="201"/>
      <c r="F642" s="201"/>
      <c r="G642" s="208"/>
      <c r="H642" s="208"/>
      <c r="I642" s="209"/>
      <c r="J642" s="209"/>
      <c r="K642" s="209"/>
      <c r="L642" s="199"/>
      <c r="M642" s="203"/>
      <c r="N642" s="209"/>
    </row>
    <row r="643" spans="1:14" ht="12" customHeight="1" x14ac:dyDescent="0.2">
      <c r="A643" s="206"/>
      <c r="B643" s="207"/>
      <c r="C643" s="199"/>
      <c r="D643" s="199"/>
      <c r="E643" s="201"/>
      <c r="F643" s="201"/>
      <c r="G643" s="208"/>
      <c r="H643" s="208"/>
      <c r="I643" s="209"/>
      <c r="J643" s="209"/>
      <c r="K643" s="209"/>
      <c r="L643" s="199"/>
      <c r="M643" s="203"/>
      <c r="N643" s="209"/>
    </row>
    <row r="644" spans="1:14" ht="12" customHeight="1" x14ac:dyDescent="0.2">
      <c r="A644" s="206"/>
      <c r="B644" s="207"/>
      <c r="C644" s="199"/>
      <c r="D644" s="199"/>
      <c r="E644" s="201"/>
      <c r="F644" s="201"/>
      <c r="G644" s="208"/>
      <c r="H644" s="208"/>
      <c r="I644" s="209"/>
      <c r="J644" s="209"/>
      <c r="K644" s="209"/>
      <c r="L644" s="199"/>
      <c r="M644" s="203"/>
      <c r="N644" s="209"/>
    </row>
    <row r="645" spans="1:14" ht="12" customHeight="1" x14ac:dyDescent="0.2">
      <c r="A645" s="206"/>
      <c r="B645" s="207"/>
      <c r="C645" s="199"/>
      <c r="D645" s="199"/>
      <c r="E645" s="201"/>
      <c r="F645" s="201"/>
      <c r="G645" s="208"/>
      <c r="H645" s="208"/>
      <c r="I645" s="209"/>
      <c r="J645" s="209"/>
      <c r="K645" s="209"/>
      <c r="L645" s="199"/>
      <c r="M645" s="203"/>
      <c r="N645" s="209"/>
    </row>
    <row r="646" spans="1:14" ht="12" customHeight="1" x14ac:dyDescent="0.2">
      <c r="A646" s="206"/>
      <c r="B646" s="207"/>
      <c r="C646" s="199"/>
      <c r="D646" s="199"/>
      <c r="E646" s="201"/>
      <c r="F646" s="201"/>
      <c r="G646" s="208"/>
      <c r="H646" s="208"/>
      <c r="I646" s="209"/>
      <c r="J646" s="209"/>
      <c r="K646" s="209"/>
      <c r="L646" s="199"/>
      <c r="M646" s="203"/>
      <c r="N646" s="209"/>
    </row>
    <row r="647" spans="1:14" ht="12" customHeight="1" x14ac:dyDescent="0.2">
      <c r="A647" s="206"/>
      <c r="B647" s="207"/>
      <c r="C647" s="199"/>
      <c r="D647" s="199"/>
      <c r="E647" s="201"/>
      <c r="F647" s="201"/>
      <c r="G647" s="208"/>
      <c r="H647" s="208"/>
      <c r="I647" s="209"/>
      <c r="J647" s="209"/>
      <c r="K647" s="209"/>
      <c r="L647" s="199"/>
      <c r="M647" s="203"/>
      <c r="N647" s="209"/>
    </row>
    <row r="648" spans="1:14" ht="12" customHeight="1" x14ac:dyDescent="0.2">
      <c r="A648" s="206"/>
      <c r="B648" s="207"/>
      <c r="C648" s="199"/>
      <c r="D648" s="199"/>
      <c r="E648" s="201"/>
      <c r="F648" s="201"/>
      <c r="G648" s="208"/>
      <c r="H648" s="208"/>
      <c r="I648" s="209"/>
      <c r="J648" s="209"/>
      <c r="K648" s="209"/>
      <c r="L648" s="199"/>
      <c r="M648" s="203"/>
      <c r="N648" s="209"/>
    </row>
    <row r="649" spans="1:14" ht="12" customHeight="1" x14ac:dyDescent="0.2">
      <c r="A649" s="206"/>
      <c r="B649" s="207"/>
      <c r="C649" s="199"/>
      <c r="D649" s="199"/>
      <c r="E649" s="201"/>
      <c r="F649" s="201"/>
      <c r="G649" s="208"/>
      <c r="H649" s="208"/>
      <c r="I649" s="209"/>
      <c r="J649" s="209"/>
      <c r="K649" s="209"/>
      <c r="L649" s="199"/>
      <c r="M649" s="203"/>
      <c r="N649" s="209"/>
    </row>
    <row r="650" spans="1:14" ht="12" customHeight="1" x14ac:dyDescent="0.2">
      <c r="A650" s="206"/>
      <c r="B650" s="207"/>
      <c r="C650" s="199"/>
      <c r="D650" s="199"/>
      <c r="E650" s="201"/>
      <c r="F650" s="201"/>
      <c r="G650" s="208"/>
      <c r="H650" s="208"/>
      <c r="I650" s="209"/>
      <c r="J650" s="209"/>
      <c r="K650" s="209"/>
      <c r="L650" s="199"/>
      <c r="M650" s="203"/>
      <c r="N650" s="209"/>
    </row>
    <row r="651" spans="1:14" ht="12" customHeight="1" x14ac:dyDescent="0.2">
      <c r="A651" s="206"/>
      <c r="B651" s="207"/>
      <c r="C651" s="199"/>
      <c r="D651" s="199"/>
      <c r="E651" s="201"/>
      <c r="F651" s="201"/>
      <c r="G651" s="208"/>
      <c r="H651" s="208"/>
      <c r="I651" s="209"/>
      <c r="J651" s="209"/>
      <c r="K651" s="209"/>
      <c r="L651" s="199"/>
      <c r="M651" s="203"/>
      <c r="N651" s="209"/>
    </row>
    <row r="652" spans="1:14" ht="12" customHeight="1" x14ac:dyDescent="0.2">
      <c r="A652" s="206"/>
      <c r="B652" s="207"/>
      <c r="C652" s="199"/>
      <c r="D652" s="199"/>
      <c r="E652" s="201"/>
      <c r="F652" s="201"/>
      <c r="G652" s="208"/>
      <c r="H652" s="208"/>
      <c r="I652" s="209"/>
      <c r="J652" s="209"/>
      <c r="K652" s="209"/>
      <c r="L652" s="199"/>
      <c r="M652" s="203"/>
      <c r="N652" s="209"/>
    </row>
    <row r="653" spans="1:14" ht="12" customHeight="1" x14ac:dyDescent="0.2">
      <c r="A653" s="206"/>
      <c r="B653" s="207"/>
      <c r="C653" s="199"/>
      <c r="D653" s="199"/>
      <c r="E653" s="201"/>
      <c r="F653" s="201"/>
      <c r="G653" s="208"/>
      <c r="H653" s="208"/>
      <c r="I653" s="209"/>
      <c r="J653" s="209"/>
      <c r="K653" s="209"/>
      <c r="L653" s="199"/>
      <c r="M653" s="203"/>
      <c r="N653" s="209"/>
    </row>
    <row r="654" spans="1:14" ht="12" customHeight="1" x14ac:dyDescent="0.2">
      <c r="A654" s="206"/>
      <c r="B654" s="207"/>
      <c r="C654" s="199"/>
      <c r="D654" s="199"/>
      <c r="E654" s="201"/>
      <c r="F654" s="201"/>
      <c r="G654" s="208"/>
      <c r="H654" s="208"/>
      <c r="I654" s="209"/>
      <c r="J654" s="209"/>
      <c r="K654" s="209"/>
      <c r="L654" s="199"/>
      <c r="M654" s="203"/>
      <c r="N654" s="209"/>
    </row>
    <row r="655" spans="1:14" ht="12" customHeight="1" x14ac:dyDescent="0.2">
      <c r="A655" s="206"/>
      <c r="B655" s="207"/>
      <c r="C655" s="199"/>
      <c r="D655" s="199"/>
      <c r="E655" s="201"/>
      <c r="F655" s="201"/>
      <c r="G655" s="208"/>
      <c r="H655" s="208"/>
      <c r="I655" s="209"/>
      <c r="J655" s="209"/>
      <c r="K655" s="209"/>
      <c r="L655" s="199"/>
      <c r="M655" s="203"/>
      <c r="N655" s="209"/>
    </row>
    <row r="656" spans="1:14" ht="12" customHeight="1" x14ac:dyDescent="0.2">
      <c r="A656" s="206"/>
      <c r="B656" s="207"/>
      <c r="C656" s="199"/>
      <c r="D656" s="199"/>
      <c r="E656" s="201"/>
      <c r="F656" s="201"/>
      <c r="G656" s="208"/>
      <c r="H656" s="208"/>
      <c r="I656" s="209"/>
      <c r="J656" s="209"/>
      <c r="K656" s="209"/>
      <c r="L656" s="199"/>
      <c r="M656" s="203"/>
      <c r="N656" s="209"/>
    </row>
    <row r="657" spans="1:14" ht="12" customHeight="1" x14ac:dyDescent="0.2">
      <c r="A657" s="206"/>
      <c r="B657" s="207"/>
      <c r="C657" s="199"/>
      <c r="D657" s="199"/>
      <c r="E657" s="201"/>
      <c r="F657" s="201"/>
      <c r="G657" s="208"/>
      <c r="H657" s="208"/>
      <c r="I657" s="209"/>
      <c r="J657" s="209"/>
      <c r="K657" s="209"/>
      <c r="L657" s="199"/>
      <c r="M657" s="203"/>
      <c r="N657" s="209"/>
    </row>
    <row r="658" spans="1:14" ht="12" customHeight="1" x14ac:dyDescent="0.2">
      <c r="A658" s="206"/>
      <c r="B658" s="207"/>
      <c r="C658" s="199"/>
      <c r="D658" s="199"/>
      <c r="E658" s="201"/>
      <c r="F658" s="201"/>
      <c r="G658" s="208"/>
      <c r="H658" s="208"/>
      <c r="I658" s="209"/>
      <c r="J658" s="209"/>
      <c r="K658" s="209"/>
      <c r="L658" s="199"/>
      <c r="M658" s="203"/>
      <c r="N658" s="209"/>
    </row>
    <row r="659" spans="1:14" ht="12" customHeight="1" x14ac:dyDescent="0.2">
      <c r="A659" s="206"/>
      <c r="B659" s="207"/>
      <c r="C659" s="199"/>
      <c r="D659" s="199"/>
      <c r="E659" s="201"/>
      <c r="F659" s="201"/>
      <c r="G659" s="208"/>
      <c r="H659" s="208"/>
      <c r="I659" s="209"/>
      <c r="J659" s="209"/>
      <c r="K659" s="209"/>
      <c r="L659" s="199"/>
      <c r="M659" s="203"/>
      <c r="N659" s="209"/>
    </row>
    <row r="660" spans="1:14" ht="12" customHeight="1" x14ac:dyDescent="0.2">
      <c r="A660" s="206"/>
      <c r="B660" s="207"/>
      <c r="C660" s="199"/>
      <c r="D660" s="199"/>
      <c r="E660" s="201"/>
      <c r="F660" s="201"/>
      <c r="G660" s="208"/>
      <c r="H660" s="208"/>
      <c r="I660" s="209"/>
      <c r="J660" s="209"/>
      <c r="K660" s="209"/>
      <c r="L660" s="199"/>
      <c r="M660" s="203"/>
      <c r="N660" s="209"/>
    </row>
    <row r="661" spans="1:14" ht="12" customHeight="1" x14ac:dyDescent="0.2">
      <c r="A661" s="206"/>
      <c r="B661" s="207"/>
      <c r="C661" s="199"/>
      <c r="D661" s="199"/>
      <c r="E661" s="201"/>
      <c r="F661" s="201"/>
      <c r="G661" s="208"/>
      <c r="H661" s="208"/>
      <c r="I661" s="209"/>
      <c r="J661" s="209"/>
      <c r="K661" s="209"/>
      <c r="L661" s="199"/>
      <c r="M661" s="203"/>
      <c r="N661" s="209"/>
    </row>
    <row r="662" spans="1:14" ht="12" customHeight="1" x14ac:dyDescent="0.2">
      <c r="A662" s="206"/>
      <c r="B662" s="207"/>
      <c r="C662" s="199"/>
      <c r="D662" s="199"/>
      <c r="E662" s="201"/>
      <c r="F662" s="201"/>
      <c r="G662" s="208"/>
      <c r="H662" s="208"/>
      <c r="I662" s="209"/>
      <c r="J662" s="209"/>
      <c r="K662" s="209"/>
      <c r="L662" s="199"/>
      <c r="M662" s="203"/>
      <c r="N662" s="209"/>
    </row>
    <row r="663" spans="1:14" ht="12" customHeight="1" x14ac:dyDescent="0.2">
      <c r="A663" s="206"/>
      <c r="B663" s="207"/>
      <c r="C663" s="199"/>
      <c r="D663" s="199"/>
      <c r="E663" s="201"/>
      <c r="F663" s="201"/>
      <c r="G663" s="208"/>
      <c r="H663" s="208"/>
      <c r="I663" s="209"/>
      <c r="J663" s="209"/>
      <c r="K663" s="209"/>
      <c r="L663" s="199"/>
      <c r="M663" s="203"/>
      <c r="N663" s="209"/>
    </row>
    <row r="664" spans="1:14" ht="12" customHeight="1" x14ac:dyDescent="0.2">
      <c r="A664" s="206"/>
      <c r="B664" s="207"/>
      <c r="C664" s="199"/>
      <c r="D664" s="199"/>
      <c r="E664" s="201"/>
      <c r="F664" s="201"/>
      <c r="G664" s="208"/>
      <c r="H664" s="208"/>
      <c r="I664" s="209"/>
      <c r="J664" s="209"/>
      <c r="K664" s="209"/>
      <c r="L664" s="199"/>
      <c r="M664" s="203"/>
      <c r="N664" s="209"/>
    </row>
    <row r="665" spans="1:14" ht="12" customHeight="1" x14ac:dyDescent="0.2">
      <c r="A665" s="206"/>
      <c r="B665" s="207"/>
      <c r="C665" s="199"/>
      <c r="D665" s="199"/>
      <c r="E665" s="201"/>
      <c r="F665" s="201"/>
      <c r="G665" s="208"/>
      <c r="H665" s="208"/>
      <c r="I665" s="209"/>
      <c r="J665" s="209"/>
      <c r="K665" s="209"/>
      <c r="L665" s="199"/>
      <c r="M665" s="203"/>
      <c r="N665" s="209"/>
    </row>
    <row r="666" spans="1:14" ht="12" customHeight="1" x14ac:dyDescent="0.2">
      <c r="A666" s="206"/>
      <c r="B666" s="207"/>
      <c r="C666" s="199"/>
      <c r="D666" s="199"/>
      <c r="E666" s="201"/>
      <c r="F666" s="201"/>
      <c r="G666" s="208"/>
      <c r="H666" s="208"/>
      <c r="I666" s="209"/>
      <c r="J666" s="209"/>
      <c r="K666" s="209"/>
      <c r="L666" s="199"/>
      <c r="M666" s="203"/>
      <c r="N666" s="209"/>
    </row>
    <row r="667" spans="1:14" ht="12" customHeight="1" x14ac:dyDescent="0.2">
      <c r="A667" s="206"/>
      <c r="B667" s="207"/>
      <c r="C667" s="199"/>
      <c r="D667" s="199"/>
      <c r="E667" s="201"/>
      <c r="F667" s="201"/>
      <c r="G667" s="208"/>
      <c r="H667" s="208"/>
      <c r="I667" s="209"/>
      <c r="J667" s="209"/>
      <c r="K667" s="209"/>
      <c r="L667" s="199"/>
      <c r="M667" s="203"/>
      <c r="N667" s="209"/>
    </row>
    <row r="668" spans="1:14" ht="12" customHeight="1" x14ac:dyDescent="0.2">
      <c r="A668" s="206"/>
      <c r="B668" s="207"/>
      <c r="C668" s="199"/>
      <c r="D668" s="199"/>
      <c r="E668" s="201"/>
      <c r="F668" s="201"/>
      <c r="G668" s="208"/>
      <c r="H668" s="208"/>
      <c r="I668" s="209"/>
      <c r="J668" s="209"/>
      <c r="K668" s="209"/>
      <c r="L668" s="199"/>
      <c r="M668" s="203"/>
      <c r="N668" s="209"/>
    </row>
    <row r="669" spans="1:14" ht="12" customHeight="1" x14ac:dyDescent="0.2">
      <c r="A669" s="206"/>
      <c r="B669" s="207"/>
      <c r="C669" s="199"/>
      <c r="D669" s="199"/>
      <c r="E669" s="201"/>
      <c r="F669" s="201"/>
      <c r="G669" s="208"/>
      <c r="H669" s="208"/>
      <c r="I669" s="209"/>
      <c r="J669" s="209"/>
      <c r="K669" s="209"/>
      <c r="L669" s="199"/>
      <c r="M669" s="203"/>
      <c r="N669" s="209"/>
    </row>
    <row r="670" spans="1:14" ht="12" customHeight="1" x14ac:dyDescent="0.2">
      <c r="A670" s="206"/>
      <c r="B670" s="207"/>
      <c r="C670" s="199"/>
      <c r="D670" s="199"/>
      <c r="E670" s="201"/>
      <c r="F670" s="201"/>
      <c r="G670" s="208"/>
      <c r="H670" s="208"/>
      <c r="I670" s="209"/>
      <c r="J670" s="209"/>
      <c r="K670" s="209"/>
      <c r="L670" s="199"/>
      <c r="M670" s="203"/>
      <c r="N670" s="209"/>
    </row>
    <row r="671" spans="1:14" ht="12" customHeight="1" x14ac:dyDescent="0.2">
      <c r="A671" s="206"/>
      <c r="B671" s="207"/>
      <c r="C671" s="199"/>
      <c r="D671" s="199"/>
      <c r="E671" s="201"/>
      <c r="F671" s="201"/>
      <c r="G671" s="208"/>
      <c r="H671" s="208"/>
      <c r="I671" s="209"/>
      <c r="J671" s="209"/>
      <c r="K671" s="209"/>
      <c r="L671" s="199"/>
      <c r="M671" s="203"/>
      <c r="N671" s="209"/>
    </row>
    <row r="672" spans="1:14" ht="12" customHeight="1" x14ac:dyDescent="0.2">
      <c r="A672" s="206"/>
      <c r="B672" s="207"/>
      <c r="C672" s="199"/>
      <c r="D672" s="199"/>
      <c r="E672" s="201"/>
      <c r="F672" s="201"/>
      <c r="G672" s="208"/>
      <c r="H672" s="208"/>
      <c r="I672" s="209"/>
      <c r="J672" s="209"/>
      <c r="K672" s="209"/>
      <c r="L672" s="199"/>
      <c r="M672" s="203"/>
      <c r="N672" s="209"/>
    </row>
    <row r="673" spans="1:14" ht="12" customHeight="1" x14ac:dyDescent="0.2">
      <c r="A673" s="206"/>
      <c r="B673" s="207"/>
      <c r="C673" s="199"/>
      <c r="D673" s="199"/>
      <c r="E673" s="201"/>
      <c r="F673" s="201"/>
      <c r="G673" s="208"/>
      <c r="H673" s="208"/>
      <c r="I673" s="209"/>
      <c r="J673" s="209"/>
      <c r="K673" s="209"/>
      <c r="L673" s="199"/>
      <c r="M673" s="203"/>
      <c r="N673" s="209"/>
    </row>
    <row r="674" spans="1:14" ht="12" customHeight="1" x14ac:dyDescent="0.2">
      <c r="A674" s="206"/>
      <c r="B674" s="207"/>
      <c r="C674" s="199"/>
      <c r="D674" s="199"/>
      <c r="E674" s="201"/>
      <c r="F674" s="201"/>
      <c r="G674" s="208"/>
      <c r="H674" s="208"/>
      <c r="I674" s="209"/>
      <c r="J674" s="209"/>
      <c r="K674" s="209"/>
      <c r="L674" s="199"/>
      <c r="M674" s="203"/>
      <c r="N674" s="209"/>
    </row>
    <row r="675" spans="1:14" ht="12" customHeight="1" x14ac:dyDescent="0.2">
      <c r="A675" s="206"/>
      <c r="B675" s="207"/>
      <c r="C675" s="199"/>
      <c r="D675" s="199"/>
      <c r="E675" s="201"/>
      <c r="F675" s="201"/>
      <c r="G675" s="208"/>
      <c r="H675" s="208"/>
      <c r="I675" s="209"/>
      <c r="J675" s="209"/>
      <c r="K675" s="209"/>
      <c r="L675" s="199"/>
      <c r="M675" s="203"/>
      <c r="N675" s="209"/>
    </row>
    <row r="676" spans="1:14" ht="12" customHeight="1" x14ac:dyDescent="0.2">
      <c r="A676" s="206"/>
      <c r="B676" s="207"/>
      <c r="C676" s="199"/>
      <c r="D676" s="199"/>
      <c r="E676" s="201"/>
      <c r="F676" s="201"/>
      <c r="G676" s="208"/>
      <c r="H676" s="208"/>
      <c r="I676" s="209"/>
      <c r="J676" s="209"/>
      <c r="K676" s="209"/>
      <c r="L676" s="199"/>
      <c r="M676" s="203"/>
      <c r="N676" s="209"/>
    </row>
    <row r="677" spans="1:14" ht="12" customHeight="1" x14ac:dyDescent="0.2">
      <c r="A677" s="206"/>
      <c r="B677" s="207"/>
      <c r="C677" s="199"/>
      <c r="D677" s="199"/>
      <c r="E677" s="201"/>
      <c r="F677" s="201"/>
      <c r="G677" s="208"/>
      <c r="H677" s="208"/>
      <c r="I677" s="209"/>
      <c r="J677" s="209"/>
      <c r="K677" s="209"/>
      <c r="L677" s="199"/>
      <c r="M677" s="203"/>
      <c r="N677" s="209"/>
    </row>
    <row r="678" spans="1:14" ht="12" customHeight="1" x14ac:dyDescent="0.2">
      <c r="A678" s="206"/>
      <c r="B678" s="207"/>
      <c r="C678" s="199"/>
      <c r="D678" s="199"/>
      <c r="E678" s="201"/>
      <c r="F678" s="201"/>
      <c r="G678" s="208"/>
      <c r="H678" s="208"/>
      <c r="I678" s="209"/>
      <c r="J678" s="209"/>
      <c r="K678" s="209"/>
      <c r="L678" s="199"/>
      <c r="M678" s="203"/>
      <c r="N678" s="209"/>
    </row>
    <row r="679" spans="1:14" ht="12" customHeight="1" x14ac:dyDescent="0.2">
      <c r="A679" s="206"/>
      <c r="B679" s="207"/>
      <c r="C679" s="199"/>
      <c r="D679" s="199"/>
      <c r="E679" s="201"/>
      <c r="F679" s="201"/>
      <c r="G679" s="208"/>
      <c r="H679" s="208"/>
      <c r="I679" s="209"/>
      <c r="J679" s="209"/>
      <c r="K679" s="209"/>
      <c r="L679" s="199"/>
      <c r="M679" s="203"/>
      <c r="N679" s="209"/>
    </row>
    <row r="680" spans="1:14" ht="12" customHeight="1" x14ac:dyDescent="0.2">
      <c r="A680" s="206"/>
      <c r="B680" s="207"/>
      <c r="C680" s="199"/>
      <c r="D680" s="199"/>
      <c r="E680" s="201"/>
      <c r="F680" s="201"/>
      <c r="G680" s="208"/>
      <c r="H680" s="208"/>
      <c r="I680" s="209"/>
      <c r="J680" s="209"/>
      <c r="K680" s="209"/>
      <c r="L680" s="199"/>
      <c r="M680" s="203"/>
      <c r="N680" s="209"/>
    </row>
    <row r="681" spans="1:14" ht="12" customHeight="1" x14ac:dyDescent="0.2">
      <c r="A681" s="206"/>
      <c r="B681" s="207"/>
      <c r="C681" s="199"/>
      <c r="D681" s="199"/>
      <c r="E681" s="201"/>
      <c r="F681" s="201"/>
      <c r="G681" s="208"/>
      <c r="H681" s="208"/>
      <c r="I681" s="209"/>
      <c r="J681" s="209"/>
      <c r="K681" s="209"/>
      <c r="L681" s="199"/>
      <c r="M681" s="203"/>
      <c r="N681" s="209"/>
    </row>
    <row r="682" spans="1:14" ht="12" customHeight="1" x14ac:dyDescent="0.2">
      <c r="A682" s="206"/>
      <c r="B682" s="207"/>
      <c r="C682" s="199"/>
      <c r="D682" s="199"/>
      <c r="E682" s="201"/>
      <c r="F682" s="201"/>
      <c r="G682" s="208"/>
      <c r="H682" s="208"/>
      <c r="I682" s="209"/>
      <c r="J682" s="209"/>
      <c r="K682" s="209"/>
      <c r="L682" s="199"/>
      <c r="M682" s="203"/>
      <c r="N682" s="209"/>
    </row>
    <row r="683" spans="1:14" ht="12" customHeight="1" x14ac:dyDescent="0.2">
      <c r="A683" s="206"/>
      <c r="B683" s="207"/>
      <c r="C683" s="199"/>
      <c r="D683" s="199"/>
      <c r="E683" s="201"/>
      <c r="F683" s="201"/>
      <c r="G683" s="208"/>
      <c r="H683" s="208"/>
      <c r="I683" s="209"/>
      <c r="J683" s="209"/>
      <c r="K683" s="209"/>
      <c r="L683" s="199"/>
      <c r="M683" s="203"/>
      <c r="N683" s="209"/>
    </row>
    <row r="684" spans="1:14" ht="12" customHeight="1" x14ac:dyDescent="0.2">
      <c r="A684" s="206"/>
      <c r="B684" s="207"/>
      <c r="C684" s="199"/>
      <c r="D684" s="199"/>
      <c r="E684" s="201"/>
      <c r="F684" s="201"/>
      <c r="G684" s="208"/>
      <c r="H684" s="208"/>
      <c r="I684" s="209"/>
      <c r="J684" s="209"/>
      <c r="K684" s="209"/>
      <c r="L684" s="199"/>
      <c r="M684" s="203"/>
      <c r="N684" s="209"/>
    </row>
    <row r="685" spans="1:14" ht="12" customHeight="1" x14ac:dyDescent="0.2">
      <c r="A685" s="206"/>
      <c r="B685" s="207"/>
      <c r="C685" s="199"/>
      <c r="D685" s="199"/>
      <c r="E685" s="201"/>
      <c r="F685" s="201"/>
      <c r="G685" s="208"/>
      <c r="H685" s="208"/>
      <c r="I685" s="209"/>
      <c r="J685" s="209"/>
      <c r="K685" s="209"/>
      <c r="L685" s="199"/>
      <c r="M685" s="203"/>
      <c r="N685" s="209"/>
    </row>
    <row r="686" spans="1:14" ht="12" customHeight="1" x14ac:dyDescent="0.2">
      <c r="A686" s="206"/>
      <c r="B686" s="207"/>
      <c r="C686" s="199"/>
      <c r="D686" s="199"/>
      <c r="E686" s="201"/>
      <c r="F686" s="201"/>
      <c r="G686" s="208"/>
      <c r="H686" s="208"/>
      <c r="I686" s="209"/>
      <c r="J686" s="209"/>
      <c r="K686" s="209"/>
      <c r="L686" s="199"/>
      <c r="M686" s="203"/>
      <c r="N686" s="209"/>
    </row>
    <row r="687" spans="1:14" ht="12" customHeight="1" x14ac:dyDescent="0.2">
      <c r="A687" s="206"/>
      <c r="B687" s="207"/>
      <c r="C687" s="199"/>
      <c r="D687" s="199"/>
      <c r="E687" s="201"/>
      <c r="F687" s="201"/>
      <c r="G687" s="208"/>
      <c r="H687" s="208"/>
      <c r="I687" s="209"/>
      <c r="J687" s="209"/>
      <c r="K687" s="209"/>
      <c r="L687" s="199"/>
      <c r="M687" s="203"/>
      <c r="N687" s="209"/>
    </row>
    <row r="688" spans="1:14" ht="12" customHeight="1" x14ac:dyDescent="0.2">
      <c r="A688" s="206"/>
      <c r="B688" s="207"/>
      <c r="C688" s="199"/>
      <c r="D688" s="199"/>
      <c r="E688" s="201"/>
      <c r="F688" s="201"/>
      <c r="G688" s="208"/>
      <c r="H688" s="208"/>
      <c r="I688" s="209"/>
      <c r="J688" s="209"/>
      <c r="K688" s="209"/>
      <c r="L688" s="199"/>
      <c r="M688" s="203"/>
      <c r="N688" s="209"/>
    </row>
    <row r="689" spans="1:14" ht="12" customHeight="1" x14ac:dyDescent="0.2">
      <c r="A689" s="206"/>
      <c r="B689" s="207"/>
      <c r="C689" s="199"/>
      <c r="D689" s="199"/>
      <c r="E689" s="201"/>
      <c r="F689" s="201"/>
      <c r="G689" s="208"/>
      <c r="H689" s="208"/>
      <c r="I689" s="209"/>
      <c r="J689" s="209"/>
      <c r="K689" s="209"/>
      <c r="L689" s="199"/>
      <c r="M689" s="203"/>
      <c r="N689" s="209"/>
    </row>
    <row r="690" spans="1:14" ht="12" customHeight="1" x14ac:dyDescent="0.2">
      <c r="A690" s="206"/>
      <c r="B690" s="207"/>
      <c r="C690" s="199"/>
      <c r="D690" s="199"/>
      <c r="E690" s="201"/>
      <c r="F690" s="201"/>
      <c r="G690" s="208"/>
      <c r="H690" s="208"/>
      <c r="I690" s="209"/>
      <c r="J690" s="209"/>
      <c r="K690" s="209"/>
      <c r="L690" s="199"/>
      <c r="M690" s="203"/>
      <c r="N690" s="209"/>
    </row>
    <row r="691" spans="1:14" ht="12" customHeight="1" x14ac:dyDescent="0.2">
      <c r="A691" s="206"/>
      <c r="B691" s="207"/>
      <c r="C691" s="199"/>
      <c r="D691" s="199"/>
      <c r="E691" s="201"/>
      <c r="F691" s="201"/>
      <c r="G691" s="208"/>
      <c r="H691" s="208"/>
      <c r="I691" s="209"/>
      <c r="J691" s="209"/>
      <c r="K691" s="209"/>
      <c r="L691" s="199"/>
      <c r="M691" s="203"/>
      <c r="N691" s="209"/>
    </row>
    <row r="692" spans="1:14" ht="12" customHeight="1" x14ac:dyDescent="0.2">
      <c r="A692" s="206"/>
      <c r="B692" s="207"/>
      <c r="C692" s="199"/>
      <c r="D692" s="199"/>
      <c r="E692" s="201"/>
      <c r="F692" s="201"/>
      <c r="G692" s="208"/>
      <c r="H692" s="208"/>
      <c r="I692" s="209"/>
      <c r="J692" s="209"/>
      <c r="K692" s="209"/>
      <c r="L692" s="199"/>
      <c r="M692" s="203"/>
      <c r="N692" s="209"/>
    </row>
    <row r="693" spans="1:14" ht="12" customHeight="1" x14ac:dyDescent="0.2">
      <c r="A693" s="206"/>
      <c r="B693" s="207"/>
      <c r="C693" s="199"/>
      <c r="D693" s="199"/>
      <c r="E693" s="201"/>
      <c r="F693" s="201"/>
      <c r="G693" s="208"/>
      <c r="H693" s="208"/>
      <c r="I693" s="209"/>
      <c r="J693" s="209"/>
      <c r="K693" s="209"/>
      <c r="L693" s="199"/>
      <c r="M693" s="203"/>
      <c r="N693" s="209"/>
    </row>
    <row r="694" spans="1:14" ht="12" customHeight="1" x14ac:dyDescent="0.2">
      <c r="A694" s="206"/>
      <c r="B694" s="207"/>
      <c r="C694" s="199"/>
      <c r="D694" s="199"/>
      <c r="E694" s="201"/>
      <c r="F694" s="201"/>
      <c r="G694" s="208"/>
      <c r="H694" s="208"/>
      <c r="I694" s="209"/>
      <c r="J694" s="209"/>
      <c r="K694" s="209"/>
      <c r="L694" s="199"/>
      <c r="M694" s="203"/>
      <c r="N694" s="209"/>
    </row>
    <row r="695" spans="1:14" ht="12" customHeight="1" x14ac:dyDescent="0.2">
      <c r="A695" s="206"/>
      <c r="B695" s="207"/>
      <c r="C695" s="199"/>
      <c r="D695" s="199"/>
      <c r="E695" s="201"/>
      <c r="F695" s="201"/>
      <c r="G695" s="208"/>
      <c r="H695" s="208"/>
      <c r="I695" s="209"/>
      <c r="J695" s="209"/>
      <c r="K695" s="209"/>
      <c r="L695" s="199"/>
      <c r="M695" s="203"/>
      <c r="N695" s="209"/>
    </row>
    <row r="696" spans="1:14" ht="12" customHeight="1" x14ac:dyDescent="0.2">
      <c r="A696" s="206"/>
      <c r="B696" s="207"/>
      <c r="C696" s="199"/>
      <c r="D696" s="199"/>
      <c r="E696" s="201"/>
      <c r="F696" s="201"/>
      <c r="G696" s="208"/>
      <c r="H696" s="208"/>
      <c r="I696" s="209"/>
      <c r="J696" s="209"/>
      <c r="K696" s="209"/>
      <c r="L696" s="199"/>
      <c r="M696" s="203"/>
      <c r="N696" s="209"/>
    </row>
    <row r="697" spans="1:14" ht="12" customHeight="1" x14ac:dyDescent="0.2">
      <c r="A697" s="206"/>
      <c r="B697" s="207"/>
      <c r="C697" s="199"/>
      <c r="D697" s="199"/>
      <c r="E697" s="201"/>
      <c r="F697" s="201"/>
      <c r="G697" s="208"/>
      <c r="H697" s="208"/>
      <c r="I697" s="209"/>
      <c r="J697" s="209"/>
      <c r="K697" s="209"/>
      <c r="L697" s="199"/>
      <c r="M697" s="203"/>
      <c r="N697" s="209"/>
    </row>
    <row r="698" spans="1:14" ht="12" customHeight="1" x14ac:dyDescent="0.2">
      <c r="A698" s="206"/>
      <c r="B698" s="207"/>
      <c r="C698" s="199"/>
      <c r="D698" s="199"/>
      <c r="E698" s="201"/>
      <c r="F698" s="201"/>
      <c r="G698" s="208"/>
      <c r="H698" s="208"/>
      <c r="I698" s="209"/>
      <c r="J698" s="209"/>
      <c r="K698" s="209"/>
      <c r="L698" s="199"/>
      <c r="M698" s="203"/>
      <c r="N698" s="209"/>
    </row>
    <row r="699" spans="1:14" ht="12" customHeight="1" x14ac:dyDescent="0.2">
      <c r="A699" s="206"/>
      <c r="B699" s="207"/>
      <c r="C699" s="199"/>
      <c r="D699" s="199"/>
      <c r="E699" s="201"/>
      <c r="F699" s="201"/>
      <c r="G699" s="208"/>
      <c r="H699" s="208"/>
      <c r="I699" s="209"/>
      <c r="J699" s="209"/>
      <c r="K699" s="209"/>
      <c r="L699" s="199"/>
      <c r="M699" s="203"/>
      <c r="N699" s="209"/>
    </row>
    <row r="700" spans="1:14" ht="12" customHeight="1" x14ac:dyDescent="0.2">
      <c r="A700" s="206"/>
      <c r="B700" s="207"/>
      <c r="C700" s="199"/>
      <c r="D700" s="199"/>
      <c r="E700" s="201"/>
      <c r="F700" s="201"/>
      <c r="G700" s="208"/>
      <c r="H700" s="208"/>
      <c r="I700" s="209"/>
      <c r="J700" s="209"/>
      <c r="K700" s="209"/>
      <c r="L700" s="199"/>
      <c r="M700" s="203"/>
      <c r="N700" s="209"/>
    </row>
    <row r="701" spans="1:14" ht="12" customHeight="1" x14ac:dyDescent="0.2">
      <c r="A701" s="206"/>
      <c r="B701" s="207"/>
      <c r="C701" s="199"/>
      <c r="D701" s="199"/>
      <c r="E701" s="201"/>
      <c r="F701" s="201"/>
      <c r="G701" s="208"/>
      <c r="H701" s="208"/>
      <c r="I701" s="209"/>
      <c r="J701" s="209"/>
      <c r="K701" s="209"/>
      <c r="L701" s="199"/>
      <c r="M701" s="203"/>
      <c r="N701" s="209"/>
    </row>
    <row r="702" spans="1:14" ht="12" customHeight="1" x14ac:dyDescent="0.2">
      <c r="A702" s="206"/>
      <c r="B702" s="207"/>
      <c r="C702" s="199"/>
      <c r="D702" s="199"/>
      <c r="E702" s="201"/>
      <c r="F702" s="201"/>
      <c r="G702" s="208"/>
      <c r="H702" s="208"/>
      <c r="I702" s="209"/>
      <c r="J702" s="209"/>
      <c r="K702" s="209"/>
      <c r="L702" s="199"/>
      <c r="M702" s="203"/>
      <c r="N702" s="209"/>
    </row>
    <row r="703" spans="1:14" ht="12" customHeight="1" x14ac:dyDescent="0.2">
      <c r="A703" s="206"/>
      <c r="B703" s="207"/>
      <c r="C703" s="199"/>
      <c r="D703" s="199"/>
      <c r="E703" s="201"/>
      <c r="F703" s="201"/>
      <c r="G703" s="208"/>
      <c r="H703" s="208"/>
      <c r="I703" s="209"/>
      <c r="J703" s="209"/>
      <c r="K703" s="209"/>
      <c r="L703" s="199"/>
      <c r="M703" s="203"/>
      <c r="N703" s="209"/>
    </row>
    <row r="704" spans="1:14" ht="12" customHeight="1" x14ac:dyDescent="0.2">
      <c r="A704" s="206"/>
      <c r="B704" s="207"/>
      <c r="C704" s="199"/>
      <c r="D704" s="199"/>
      <c r="E704" s="201"/>
      <c r="F704" s="201"/>
      <c r="G704" s="208"/>
      <c r="H704" s="208"/>
      <c r="I704" s="209"/>
      <c r="J704" s="209"/>
      <c r="K704" s="209"/>
      <c r="L704" s="199"/>
      <c r="M704" s="203"/>
      <c r="N704" s="209"/>
    </row>
    <row r="705" spans="1:14" ht="12" customHeight="1" x14ac:dyDescent="0.2">
      <c r="A705" s="206"/>
      <c r="B705" s="207"/>
      <c r="C705" s="199"/>
      <c r="D705" s="199"/>
      <c r="E705" s="201"/>
      <c r="F705" s="201"/>
      <c r="G705" s="208"/>
      <c r="H705" s="208"/>
      <c r="I705" s="209"/>
      <c r="J705" s="209"/>
      <c r="K705" s="209"/>
      <c r="L705" s="199"/>
      <c r="M705" s="203"/>
      <c r="N705" s="209"/>
    </row>
    <row r="706" spans="1:14" ht="12" customHeight="1" x14ac:dyDescent="0.2">
      <c r="A706" s="206"/>
      <c r="B706" s="207"/>
      <c r="C706" s="199"/>
      <c r="D706" s="199"/>
      <c r="E706" s="201"/>
      <c r="F706" s="201"/>
      <c r="G706" s="208"/>
      <c r="H706" s="208"/>
      <c r="I706" s="209"/>
      <c r="J706" s="209"/>
      <c r="K706" s="209"/>
      <c r="L706" s="199"/>
      <c r="M706" s="203"/>
      <c r="N706" s="209"/>
    </row>
    <row r="707" spans="1:14" ht="12" customHeight="1" x14ac:dyDescent="0.2">
      <c r="A707" s="206"/>
      <c r="B707" s="207"/>
      <c r="C707" s="199"/>
      <c r="D707" s="199"/>
      <c r="E707" s="201"/>
      <c r="F707" s="201"/>
      <c r="G707" s="208"/>
      <c r="H707" s="208"/>
      <c r="I707" s="209"/>
      <c r="J707" s="209"/>
      <c r="K707" s="209"/>
      <c r="L707" s="199"/>
      <c r="M707" s="203"/>
      <c r="N707" s="209"/>
    </row>
    <row r="708" spans="1:14" ht="12" customHeight="1" x14ac:dyDescent="0.2">
      <c r="A708" s="206"/>
      <c r="B708" s="207"/>
      <c r="C708" s="199"/>
      <c r="D708" s="199"/>
      <c r="E708" s="201"/>
      <c r="F708" s="201"/>
      <c r="G708" s="208"/>
      <c r="H708" s="208"/>
      <c r="I708" s="209"/>
      <c r="J708" s="209"/>
      <c r="K708" s="209"/>
      <c r="L708" s="199"/>
      <c r="M708" s="203"/>
      <c r="N708" s="209"/>
    </row>
    <row r="709" spans="1:14" ht="12" customHeight="1" x14ac:dyDescent="0.2">
      <c r="A709" s="206"/>
      <c r="B709" s="207"/>
      <c r="C709" s="199"/>
      <c r="D709" s="199"/>
      <c r="E709" s="201"/>
      <c r="F709" s="201"/>
      <c r="G709" s="208"/>
      <c r="H709" s="208"/>
      <c r="I709" s="209"/>
      <c r="J709" s="209"/>
      <c r="K709" s="209"/>
      <c r="L709" s="199"/>
      <c r="M709" s="203"/>
      <c r="N709" s="209"/>
    </row>
    <row r="710" spans="1:14" ht="12" customHeight="1" x14ac:dyDescent="0.2">
      <c r="A710" s="206"/>
      <c r="B710" s="207"/>
      <c r="C710" s="199"/>
      <c r="D710" s="199"/>
      <c r="E710" s="201"/>
      <c r="F710" s="201"/>
      <c r="G710" s="208"/>
      <c r="H710" s="208"/>
      <c r="I710" s="209"/>
      <c r="J710" s="209"/>
      <c r="K710" s="209"/>
      <c r="L710" s="199"/>
      <c r="M710" s="203"/>
      <c r="N710" s="209"/>
    </row>
    <row r="711" spans="1:14" ht="12" customHeight="1" x14ac:dyDescent="0.2">
      <c r="A711" s="206"/>
      <c r="B711" s="207"/>
      <c r="C711" s="199"/>
      <c r="D711" s="199"/>
      <c r="E711" s="201"/>
      <c r="F711" s="201"/>
      <c r="G711" s="208"/>
      <c r="H711" s="208"/>
      <c r="I711" s="209"/>
      <c r="J711" s="209"/>
      <c r="K711" s="209"/>
      <c r="L711" s="199"/>
      <c r="M711" s="203"/>
      <c r="N711" s="209"/>
    </row>
    <row r="712" spans="1:14" ht="12" customHeight="1" x14ac:dyDescent="0.2">
      <c r="A712" s="206"/>
      <c r="B712" s="207"/>
      <c r="C712" s="199"/>
      <c r="D712" s="199"/>
      <c r="E712" s="201"/>
      <c r="F712" s="201"/>
      <c r="G712" s="208"/>
      <c r="H712" s="208"/>
      <c r="I712" s="209"/>
      <c r="J712" s="209"/>
      <c r="K712" s="209"/>
      <c r="L712" s="199"/>
      <c r="M712" s="203"/>
      <c r="N712" s="209"/>
    </row>
    <row r="713" spans="1:14" ht="12" customHeight="1" x14ac:dyDescent="0.2">
      <c r="A713" s="206"/>
      <c r="B713" s="207"/>
      <c r="C713" s="199"/>
      <c r="D713" s="199"/>
      <c r="E713" s="201"/>
      <c r="F713" s="201"/>
      <c r="G713" s="208"/>
      <c r="H713" s="208"/>
      <c r="I713" s="209"/>
      <c r="J713" s="209"/>
      <c r="K713" s="209"/>
      <c r="L713" s="199"/>
      <c r="M713" s="203"/>
      <c r="N713" s="209"/>
    </row>
    <row r="714" spans="1:14" ht="12" customHeight="1" x14ac:dyDescent="0.2">
      <c r="A714" s="206"/>
      <c r="B714" s="207"/>
      <c r="C714" s="199"/>
      <c r="D714" s="199"/>
      <c r="E714" s="201"/>
      <c r="F714" s="201"/>
      <c r="G714" s="208"/>
      <c r="H714" s="208"/>
      <c r="I714" s="209"/>
      <c r="J714" s="209"/>
      <c r="K714" s="209"/>
      <c r="L714" s="199"/>
      <c r="M714" s="203"/>
      <c r="N714" s="209"/>
    </row>
    <row r="715" spans="1:14" ht="12" customHeight="1" x14ac:dyDescent="0.2">
      <c r="A715" s="206"/>
      <c r="B715" s="207"/>
      <c r="C715" s="199"/>
      <c r="D715" s="199"/>
      <c r="E715" s="201"/>
      <c r="F715" s="201"/>
      <c r="G715" s="208"/>
      <c r="H715" s="208"/>
      <c r="I715" s="209"/>
      <c r="J715" s="209"/>
      <c r="K715" s="209"/>
      <c r="L715" s="199"/>
      <c r="M715" s="203"/>
      <c r="N715" s="209"/>
    </row>
    <row r="716" spans="1:14" ht="12" customHeight="1" x14ac:dyDescent="0.2">
      <c r="A716" s="206"/>
      <c r="B716" s="207"/>
      <c r="C716" s="199"/>
      <c r="D716" s="199"/>
      <c r="E716" s="201"/>
      <c r="F716" s="201"/>
      <c r="G716" s="208"/>
      <c r="H716" s="208"/>
      <c r="I716" s="209"/>
      <c r="J716" s="209"/>
      <c r="K716" s="209"/>
      <c r="L716" s="199"/>
      <c r="M716" s="203"/>
      <c r="N716" s="209"/>
    </row>
    <row r="717" spans="1:14" ht="12" customHeight="1" x14ac:dyDescent="0.2">
      <c r="A717" s="206"/>
      <c r="B717" s="207"/>
      <c r="C717" s="199"/>
      <c r="D717" s="199"/>
      <c r="E717" s="201"/>
      <c r="F717" s="201"/>
      <c r="G717" s="208"/>
      <c r="H717" s="208"/>
      <c r="I717" s="209"/>
      <c r="J717" s="209"/>
      <c r="K717" s="209"/>
      <c r="L717" s="199"/>
      <c r="M717" s="203"/>
      <c r="N717" s="209"/>
    </row>
    <row r="718" spans="1:14" ht="12" customHeight="1" x14ac:dyDescent="0.2">
      <c r="A718" s="206"/>
      <c r="B718" s="207"/>
      <c r="C718" s="199"/>
      <c r="D718" s="199"/>
      <c r="E718" s="201"/>
      <c r="F718" s="201"/>
      <c r="G718" s="208"/>
      <c r="H718" s="208"/>
      <c r="I718" s="209"/>
      <c r="J718" s="209"/>
      <c r="K718" s="209"/>
      <c r="L718" s="199"/>
      <c r="M718" s="203"/>
      <c r="N718" s="209"/>
    </row>
    <row r="719" spans="1:14" ht="12" customHeight="1" x14ac:dyDescent="0.2">
      <c r="A719" s="206"/>
      <c r="B719" s="207"/>
      <c r="C719" s="199"/>
      <c r="D719" s="199"/>
      <c r="E719" s="201"/>
      <c r="F719" s="201"/>
      <c r="G719" s="208"/>
      <c r="H719" s="208"/>
      <c r="I719" s="209"/>
      <c r="J719" s="209"/>
      <c r="K719" s="209"/>
      <c r="L719" s="199"/>
      <c r="M719" s="203"/>
      <c r="N719" s="209"/>
    </row>
    <row r="720" spans="1:14" ht="12" customHeight="1" x14ac:dyDescent="0.2">
      <c r="A720" s="206"/>
      <c r="B720" s="207"/>
      <c r="C720" s="199"/>
      <c r="D720" s="199"/>
      <c r="E720" s="201"/>
      <c r="F720" s="201"/>
      <c r="G720" s="208"/>
      <c r="H720" s="208"/>
      <c r="I720" s="209"/>
      <c r="J720" s="209"/>
      <c r="K720" s="209"/>
      <c r="L720" s="199"/>
      <c r="M720" s="203"/>
      <c r="N720" s="209"/>
    </row>
    <row r="721" spans="1:14" ht="12" customHeight="1" x14ac:dyDescent="0.2">
      <c r="A721" s="206"/>
      <c r="B721" s="207"/>
      <c r="C721" s="199"/>
      <c r="D721" s="199"/>
      <c r="E721" s="201"/>
      <c r="F721" s="201"/>
      <c r="G721" s="208"/>
      <c r="H721" s="208"/>
      <c r="I721" s="209"/>
      <c r="J721" s="209"/>
      <c r="K721" s="209"/>
      <c r="L721" s="199"/>
      <c r="M721" s="203"/>
      <c r="N721" s="209"/>
    </row>
    <row r="722" spans="1:14" ht="12" customHeight="1" x14ac:dyDescent="0.2">
      <c r="A722" s="206"/>
      <c r="B722" s="207"/>
      <c r="C722" s="199"/>
      <c r="D722" s="199"/>
      <c r="E722" s="201"/>
      <c r="F722" s="201"/>
      <c r="G722" s="208"/>
      <c r="H722" s="208"/>
      <c r="I722" s="209"/>
      <c r="J722" s="209"/>
      <c r="K722" s="209"/>
      <c r="L722" s="199"/>
      <c r="M722" s="203"/>
      <c r="N722" s="209"/>
    </row>
    <row r="723" spans="1:14" ht="12" customHeight="1" x14ac:dyDescent="0.2">
      <c r="A723" s="206"/>
      <c r="B723" s="207"/>
      <c r="C723" s="199"/>
      <c r="D723" s="199"/>
      <c r="E723" s="201"/>
      <c r="F723" s="201"/>
      <c r="G723" s="208"/>
      <c r="H723" s="208"/>
      <c r="I723" s="209"/>
      <c r="J723" s="209"/>
      <c r="K723" s="209"/>
      <c r="L723" s="199"/>
      <c r="M723" s="203"/>
      <c r="N723" s="209"/>
    </row>
    <row r="724" spans="1:14" ht="12" customHeight="1" x14ac:dyDescent="0.2">
      <c r="A724" s="206"/>
      <c r="B724" s="207"/>
      <c r="C724" s="199"/>
      <c r="D724" s="199"/>
      <c r="E724" s="201"/>
      <c r="F724" s="201"/>
      <c r="G724" s="208"/>
      <c r="H724" s="208"/>
      <c r="I724" s="209"/>
      <c r="J724" s="209"/>
      <c r="K724" s="209"/>
      <c r="L724" s="199"/>
      <c r="M724" s="203"/>
      <c r="N724" s="209"/>
    </row>
    <row r="725" spans="1:14" ht="12" customHeight="1" x14ac:dyDescent="0.2">
      <c r="A725" s="206"/>
      <c r="B725" s="207"/>
      <c r="C725" s="199"/>
      <c r="D725" s="199"/>
      <c r="E725" s="201"/>
      <c r="F725" s="201"/>
      <c r="G725" s="208"/>
      <c r="H725" s="208"/>
      <c r="I725" s="209"/>
      <c r="J725" s="209"/>
      <c r="K725" s="209"/>
      <c r="L725" s="199"/>
      <c r="M725" s="203"/>
      <c r="N725" s="209"/>
    </row>
    <row r="726" spans="1:14" ht="12" customHeight="1" x14ac:dyDescent="0.2">
      <c r="A726" s="206"/>
      <c r="B726" s="207"/>
      <c r="C726" s="199"/>
      <c r="D726" s="199"/>
      <c r="E726" s="201"/>
      <c r="F726" s="201"/>
      <c r="G726" s="208"/>
      <c r="H726" s="208"/>
      <c r="I726" s="209"/>
      <c r="J726" s="209"/>
      <c r="K726" s="209"/>
      <c r="L726" s="199"/>
      <c r="M726" s="203"/>
      <c r="N726" s="209"/>
    </row>
    <row r="727" spans="1:14" ht="12" customHeight="1" x14ac:dyDescent="0.2">
      <c r="A727" s="206"/>
      <c r="B727" s="207"/>
      <c r="C727" s="199"/>
      <c r="D727" s="199"/>
      <c r="E727" s="201"/>
      <c r="F727" s="201"/>
      <c r="G727" s="208"/>
      <c r="H727" s="208"/>
      <c r="I727" s="209"/>
      <c r="J727" s="209"/>
      <c r="K727" s="209"/>
      <c r="L727" s="199"/>
      <c r="M727" s="203"/>
      <c r="N727" s="209"/>
    </row>
    <row r="728" spans="1:14" ht="12" customHeight="1" x14ac:dyDescent="0.2">
      <c r="A728" s="206"/>
      <c r="B728" s="207"/>
      <c r="C728" s="199"/>
      <c r="D728" s="199"/>
      <c r="E728" s="201"/>
      <c r="F728" s="201"/>
      <c r="G728" s="208"/>
      <c r="H728" s="208"/>
      <c r="I728" s="209"/>
      <c r="J728" s="209"/>
      <c r="K728" s="209"/>
      <c r="L728" s="199"/>
      <c r="M728" s="203"/>
      <c r="N728" s="209"/>
    </row>
    <row r="729" spans="1:14" ht="12" customHeight="1" x14ac:dyDescent="0.2">
      <c r="A729" s="206"/>
      <c r="B729" s="207"/>
      <c r="C729" s="199"/>
      <c r="D729" s="199"/>
      <c r="E729" s="201"/>
      <c r="F729" s="201"/>
      <c r="G729" s="208"/>
      <c r="H729" s="208"/>
      <c r="I729" s="209"/>
      <c r="J729" s="209"/>
      <c r="K729" s="209"/>
      <c r="L729" s="199"/>
      <c r="M729" s="203"/>
      <c r="N729" s="209"/>
    </row>
    <row r="730" spans="1:14" ht="12" customHeight="1" x14ac:dyDescent="0.2">
      <c r="A730" s="206"/>
      <c r="B730" s="207"/>
      <c r="C730" s="199"/>
      <c r="D730" s="199"/>
      <c r="E730" s="201"/>
      <c r="F730" s="201"/>
      <c r="G730" s="208"/>
      <c r="H730" s="208"/>
      <c r="I730" s="209"/>
      <c r="J730" s="209"/>
      <c r="K730" s="209"/>
      <c r="L730" s="199"/>
      <c r="M730" s="203"/>
      <c r="N730" s="209"/>
    </row>
    <row r="731" spans="1:14" ht="12" customHeight="1" x14ac:dyDescent="0.2">
      <c r="A731" s="206"/>
      <c r="B731" s="207"/>
      <c r="C731" s="199"/>
      <c r="D731" s="199"/>
      <c r="E731" s="201"/>
      <c r="F731" s="201"/>
      <c r="G731" s="208"/>
      <c r="H731" s="208"/>
      <c r="I731" s="209"/>
      <c r="J731" s="209"/>
      <c r="K731" s="209"/>
      <c r="L731" s="199"/>
      <c r="M731" s="203"/>
      <c r="N731" s="209"/>
    </row>
    <row r="732" spans="1:14" ht="12" customHeight="1" x14ac:dyDescent="0.2">
      <c r="A732" s="206"/>
      <c r="B732" s="207"/>
      <c r="C732" s="199"/>
      <c r="D732" s="199"/>
      <c r="E732" s="201"/>
      <c r="F732" s="201"/>
      <c r="G732" s="208"/>
      <c r="H732" s="208"/>
      <c r="I732" s="209"/>
      <c r="J732" s="209"/>
      <c r="K732" s="209"/>
      <c r="L732" s="199"/>
      <c r="M732" s="203"/>
      <c r="N732" s="209"/>
    </row>
    <row r="733" spans="1:14" ht="12" customHeight="1" x14ac:dyDescent="0.2">
      <c r="A733" s="206"/>
      <c r="B733" s="207"/>
      <c r="C733" s="199"/>
      <c r="D733" s="199"/>
      <c r="E733" s="201"/>
      <c r="F733" s="201"/>
      <c r="G733" s="208"/>
      <c r="H733" s="208"/>
      <c r="I733" s="209"/>
      <c r="J733" s="209"/>
      <c r="K733" s="209"/>
      <c r="L733" s="199"/>
      <c r="M733" s="203"/>
      <c r="N733" s="209"/>
    </row>
    <row r="734" spans="1:14" ht="12" customHeight="1" x14ac:dyDescent="0.2">
      <c r="A734" s="206"/>
      <c r="B734" s="207"/>
      <c r="C734" s="199"/>
      <c r="D734" s="199"/>
      <c r="E734" s="201"/>
      <c r="F734" s="201"/>
      <c r="G734" s="208"/>
      <c r="H734" s="208"/>
      <c r="I734" s="209"/>
      <c r="J734" s="209"/>
      <c r="K734" s="209"/>
      <c r="L734" s="199"/>
      <c r="M734" s="203"/>
      <c r="N734" s="209"/>
    </row>
    <row r="735" spans="1:14" ht="12" customHeight="1" x14ac:dyDescent="0.2">
      <c r="A735" s="206"/>
      <c r="B735" s="207"/>
      <c r="C735" s="199"/>
      <c r="D735" s="199"/>
      <c r="E735" s="201"/>
      <c r="F735" s="201"/>
      <c r="G735" s="208"/>
      <c r="H735" s="208"/>
      <c r="I735" s="209"/>
      <c r="J735" s="209"/>
      <c r="K735" s="209"/>
      <c r="L735" s="199"/>
      <c r="M735" s="203"/>
      <c r="N735" s="209"/>
    </row>
    <row r="736" spans="1:14" ht="12" customHeight="1" x14ac:dyDescent="0.2">
      <c r="A736" s="206"/>
      <c r="B736" s="207"/>
      <c r="C736" s="199"/>
      <c r="D736" s="199"/>
      <c r="E736" s="201"/>
      <c r="F736" s="201"/>
      <c r="G736" s="208"/>
      <c r="H736" s="208"/>
      <c r="I736" s="209"/>
      <c r="J736" s="209"/>
      <c r="K736" s="209"/>
      <c r="L736" s="199"/>
      <c r="M736" s="203"/>
      <c r="N736" s="209"/>
    </row>
    <row r="737" spans="1:14" ht="12" customHeight="1" x14ac:dyDescent="0.2">
      <c r="A737" s="206"/>
      <c r="B737" s="207"/>
      <c r="C737" s="199"/>
      <c r="D737" s="199"/>
      <c r="E737" s="201"/>
      <c r="F737" s="201"/>
      <c r="G737" s="208"/>
      <c r="H737" s="208"/>
      <c r="I737" s="209"/>
      <c r="J737" s="209"/>
      <c r="K737" s="209"/>
      <c r="L737" s="199"/>
      <c r="M737" s="203"/>
      <c r="N737" s="209"/>
    </row>
    <row r="738" spans="1:14" ht="12" customHeight="1" x14ac:dyDescent="0.2">
      <c r="A738" s="206"/>
      <c r="B738" s="207"/>
      <c r="C738" s="199"/>
      <c r="D738" s="199"/>
      <c r="E738" s="201"/>
      <c r="F738" s="201"/>
      <c r="G738" s="208"/>
      <c r="H738" s="208"/>
      <c r="I738" s="209"/>
      <c r="J738" s="209"/>
      <c r="K738" s="209"/>
      <c r="L738" s="199"/>
      <c r="M738" s="203"/>
      <c r="N738" s="209"/>
    </row>
    <row r="739" spans="1:14" ht="12" customHeight="1" x14ac:dyDescent="0.2">
      <c r="A739" s="206"/>
      <c r="B739" s="207"/>
      <c r="C739" s="199"/>
      <c r="D739" s="199"/>
      <c r="E739" s="201"/>
      <c r="F739" s="201"/>
      <c r="G739" s="208"/>
      <c r="H739" s="208"/>
      <c r="I739" s="209"/>
      <c r="J739" s="209"/>
      <c r="K739" s="209"/>
      <c r="L739" s="199"/>
      <c r="M739" s="203"/>
      <c r="N739" s="209"/>
    </row>
    <row r="740" spans="1:14" ht="12" customHeight="1" x14ac:dyDescent="0.2">
      <c r="A740" s="206"/>
      <c r="B740" s="207"/>
      <c r="C740" s="199"/>
      <c r="D740" s="199"/>
      <c r="E740" s="201"/>
      <c r="F740" s="201"/>
      <c r="G740" s="208"/>
      <c r="H740" s="208"/>
      <c r="I740" s="209"/>
      <c r="J740" s="209"/>
      <c r="K740" s="209"/>
      <c r="L740" s="199"/>
      <c r="M740" s="203"/>
      <c r="N740" s="209"/>
    </row>
    <row r="741" spans="1:14" ht="12" customHeight="1" x14ac:dyDescent="0.2">
      <c r="A741" s="206"/>
      <c r="B741" s="207"/>
      <c r="C741" s="199"/>
      <c r="D741" s="199"/>
      <c r="E741" s="201"/>
      <c r="F741" s="201"/>
      <c r="G741" s="208"/>
      <c r="H741" s="208"/>
      <c r="I741" s="209"/>
      <c r="J741" s="209"/>
      <c r="K741" s="209"/>
      <c r="L741" s="199"/>
      <c r="M741" s="203"/>
      <c r="N741" s="209"/>
    </row>
    <row r="742" spans="1:14" ht="12" customHeight="1" x14ac:dyDescent="0.2">
      <c r="A742" s="206"/>
      <c r="B742" s="207"/>
      <c r="C742" s="199"/>
      <c r="D742" s="199"/>
      <c r="E742" s="201"/>
      <c r="F742" s="201"/>
      <c r="G742" s="208"/>
      <c r="H742" s="208"/>
      <c r="I742" s="209"/>
      <c r="J742" s="209"/>
      <c r="K742" s="209"/>
      <c r="L742" s="199"/>
      <c r="M742" s="203"/>
      <c r="N742" s="209"/>
    </row>
    <row r="743" spans="1:14" ht="12" customHeight="1" x14ac:dyDescent="0.2">
      <c r="A743" s="206"/>
      <c r="B743" s="207"/>
      <c r="C743" s="199"/>
      <c r="D743" s="199"/>
      <c r="E743" s="201"/>
      <c r="F743" s="201"/>
      <c r="G743" s="208"/>
      <c r="H743" s="208"/>
      <c r="I743" s="209"/>
      <c r="J743" s="209"/>
      <c r="K743" s="209"/>
      <c r="L743" s="199"/>
      <c r="M743" s="203"/>
      <c r="N743" s="209"/>
    </row>
    <row r="744" spans="1:14" ht="12" customHeight="1" x14ac:dyDescent="0.2">
      <c r="A744" s="206"/>
      <c r="B744" s="207"/>
      <c r="C744" s="199"/>
      <c r="D744" s="199"/>
      <c r="E744" s="201"/>
      <c r="F744" s="201"/>
      <c r="G744" s="208"/>
      <c r="H744" s="208"/>
      <c r="I744" s="209"/>
      <c r="J744" s="209"/>
      <c r="K744" s="209"/>
      <c r="L744" s="199"/>
      <c r="M744" s="203"/>
      <c r="N744" s="209"/>
    </row>
    <row r="745" spans="1:14" ht="12" customHeight="1" x14ac:dyDescent="0.2">
      <c r="A745" s="206"/>
      <c r="B745" s="207"/>
      <c r="C745" s="199"/>
      <c r="D745" s="199"/>
      <c r="E745" s="201"/>
      <c r="F745" s="201"/>
      <c r="G745" s="208"/>
      <c r="H745" s="208"/>
      <c r="I745" s="209"/>
      <c r="J745" s="209"/>
      <c r="K745" s="209"/>
      <c r="L745" s="199"/>
      <c r="M745" s="203"/>
      <c r="N745" s="209"/>
    </row>
    <row r="746" spans="1:14" ht="12" customHeight="1" x14ac:dyDescent="0.2">
      <c r="A746" s="206"/>
      <c r="B746" s="207"/>
      <c r="C746" s="199"/>
      <c r="D746" s="199"/>
      <c r="E746" s="201"/>
      <c r="F746" s="201"/>
      <c r="G746" s="208"/>
      <c r="H746" s="208"/>
      <c r="I746" s="209"/>
      <c r="J746" s="209"/>
      <c r="K746" s="209"/>
      <c r="L746" s="199"/>
      <c r="M746" s="203"/>
      <c r="N746" s="209"/>
    </row>
    <row r="747" spans="1:14" ht="12" customHeight="1" x14ac:dyDescent="0.2">
      <c r="A747" s="206"/>
      <c r="B747" s="207"/>
      <c r="C747" s="199"/>
      <c r="D747" s="199"/>
      <c r="E747" s="201"/>
      <c r="F747" s="201"/>
      <c r="G747" s="208"/>
      <c r="H747" s="208"/>
      <c r="I747" s="209"/>
      <c r="J747" s="209"/>
      <c r="K747" s="209"/>
      <c r="L747" s="199"/>
      <c r="M747" s="203"/>
      <c r="N747" s="209"/>
    </row>
    <row r="748" spans="1:14" ht="12" customHeight="1" x14ac:dyDescent="0.2">
      <c r="A748" s="206"/>
      <c r="B748" s="207"/>
      <c r="C748" s="199"/>
      <c r="D748" s="199"/>
      <c r="E748" s="201"/>
      <c r="F748" s="201"/>
      <c r="G748" s="208"/>
      <c r="H748" s="208"/>
      <c r="I748" s="209"/>
      <c r="J748" s="209"/>
      <c r="K748" s="209"/>
      <c r="L748" s="199"/>
      <c r="M748" s="203"/>
      <c r="N748" s="209"/>
    </row>
    <row r="749" spans="1:14" ht="12" customHeight="1" x14ac:dyDescent="0.2">
      <c r="A749" s="206"/>
      <c r="B749" s="207"/>
      <c r="C749" s="199"/>
      <c r="D749" s="199"/>
      <c r="E749" s="201"/>
      <c r="F749" s="201"/>
      <c r="G749" s="208"/>
      <c r="H749" s="208"/>
      <c r="I749" s="209"/>
      <c r="J749" s="209"/>
      <c r="K749" s="209"/>
      <c r="L749" s="199"/>
      <c r="M749" s="203"/>
      <c r="N749" s="209"/>
    </row>
    <row r="750" spans="1:14" ht="12" customHeight="1" x14ac:dyDescent="0.2">
      <c r="A750" s="206"/>
      <c r="B750" s="207"/>
      <c r="C750" s="199"/>
      <c r="D750" s="199"/>
      <c r="E750" s="201"/>
      <c r="F750" s="201"/>
      <c r="G750" s="208"/>
      <c r="H750" s="208"/>
      <c r="I750" s="209"/>
      <c r="J750" s="209"/>
      <c r="K750" s="209"/>
      <c r="L750" s="199"/>
      <c r="M750" s="203"/>
      <c r="N750" s="209"/>
    </row>
    <row r="751" spans="1:14" ht="12" customHeight="1" x14ac:dyDescent="0.2">
      <c r="A751" s="206"/>
      <c r="B751" s="207"/>
      <c r="C751" s="199"/>
      <c r="D751" s="199"/>
      <c r="E751" s="201"/>
      <c r="F751" s="201"/>
      <c r="G751" s="208"/>
      <c r="H751" s="208"/>
      <c r="I751" s="209"/>
      <c r="J751" s="209"/>
      <c r="K751" s="209"/>
      <c r="L751" s="199"/>
      <c r="M751" s="203"/>
      <c r="N751" s="209"/>
    </row>
    <row r="752" spans="1:14" ht="12" customHeight="1" x14ac:dyDescent="0.2">
      <c r="A752" s="206"/>
      <c r="B752" s="207"/>
      <c r="C752" s="199"/>
      <c r="D752" s="199"/>
      <c r="E752" s="201"/>
      <c r="F752" s="201"/>
      <c r="G752" s="208"/>
      <c r="H752" s="208"/>
      <c r="I752" s="209"/>
      <c r="J752" s="209"/>
      <c r="K752" s="209"/>
      <c r="L752" s="199"/>
      <c r="M752" s="203"/>
      <c r="N752" s="209"/>
    </row>
    <row r="753" spans="1:14" ht="12" customHeight="1" x14ac:dyDescent="0.2">
      <c r="A753" s="206"/>
      <c r="B753" s="207"/>
      <c r="C753" s="199"/>
      <c r="D753" s="199"/>
      <c r="E753" s="201"/>
      <c r="F753" s="201"/>
      <c r="G753" s="208"/>
      <c r="H753" s="208"/>
      <c r="I753" s="209"/>
      <c r="J753" s="209"/>
      <c r="K753" s="209"/>
      <c r="L753" s="199"/>
      <c r="M753" s="203"/>
      <c r="N753" s="209"/>
    </row>
    <row r="754" spans="1:14" ht="12" customHeight="1" x14ac:dyDescent="0.2">
      <c r="A754" s="206"/>
      <c r="B754" s="207"/>
      <c r="C754" s="199"/>
      <c r="D754" s="199"/>
      <c r="E754" s="201"/>
      <c r="F754" s="201"/>
      <c r="G754" s="208"/>
      <c r="H754" s="208"/>
      <c r="I754" s="209"/>
      <c r="J754" s="209"/>
      <c r="K754" s="209"/>
      <c r="L754" s="199"/>
      <c r="M754" s="203"/>
      <c r="N754" s="209"/>
    </row>
    <row r="755" spans="1:14" ht="12" customHeight="1" x14ac:dyDescent="0.2">
      <c r="A755" s="206"/>
      <c r="B755" s="207"/>
      <c r="C755" s="199"/>
      <c r="D755" s="199"/>
      <c r="E755" s="201"/>
      <c r="F755" s="201"/>
      <c r="G755" s="208"/>
      <c r="H755" s="208"/>
      <c r="I755" s="209"/>
      <c r="J755" s="209"/>
      <c r="K755" s="209"/>
      <c r="L755" s="199"/>
      <c r="M755" s="203"/>
      <c r="N755" s="209"/>
    </row>
    <row r="756" spans="1:14" ht="12" customHeight="1" x14ac:dyDescent="0.2">
      <c r="A756" s="206"/>
      <c r="B756" s="207"/>
      <c r="C756" s="199"/>
      <c r="D756" s="199"/>
      <c r="E756" s="201"/>
      <c r="F756" s="201"/>
      <c r="G756" s="208"/>
      <c r="H756" s="208"/>
      <c r="I756" s="209"/>
      <c r="J756" s="209"/>
      <c r="K756" s="209"/>
      <c r="L756" s="199"/>
      <c r="M756" s="203"/>
      <c r="N756" s="209"/>
    </row>
    <row r="757" spans="1:14" ht="12" customHeight="1" x14ac:dyDescent="0.2">
      <c r="A757" s="206"/>
      <c r="B757" s="207"/>
      <c r="C757" s="199"/>
      <c r="D757" s="199"/>
      <c r="E757" s="201"/>
      <c r="F757" s="201"/>
      <c r="G757" s="208"/>
      <c r="H757" s="208"/>
      <c r="I757" s="209"/>
      <c r="J757" s="209"/>
      <c r="K757" s="209"/>
      <c r="L757" s="199"/>
      <c r="M757" s="203"/>
      <c r="N757" s="209"/>
    </row>
    <row r="758" spans="1:14" ht="12" customHeight="1" x14ac:dyDescent="0.2">
      <c r="A758" s="206"/>
      <c r="B758" s="207"/>
      <c r="C758" s="199"/>
      <c r="D758" s="199"/>
      <c r="E758" s="201"/>
      <c r="F758" s="201"/>
      <c r="G758" s="208"/>
      <c r="H758" s="208"/>
      <c r="I758" s="209"/>
      <c r="J758" s="209"/>
      <c r="K758" s="209"/>
      <c r="L758" s="199"/>
      <c r="M758" s="203"/>
      <c r="N758" s="209"/>
    </row>
    <row r="759" spans="1:14" ht="12" customHeight="1" x14ac:dyDescent="0.2">
      <c r="A759" s="206"/>
      <c r="B759" s="207"/>
      <c r="C759" s="199"/>
      <c r="D759" s="199"/>
      <c r="E759" s="201"/>
      <c r="F759" s="201"/>
      <c r="G759" s="208"/>
      <c r="H759" s="208"/>
      <c r="I759" s="209"/>
      <c r="J759" s="209"/>
      <c r="K759" s="209"/>
      <c r="L759" s="199"/>
      <c r="M759" s="203"/>
      <c r="N759" s="209"/>
    </row>
    <row r="760" spans="1:14" ht="12" customHeight="1" x14ac:dyDescent="0.2">
      <c r="A760" s="206"/>
      <c r="B760" s="207"/>
      <c r="C760" s="199"/>
      <c r="D760" s="199"/>
      <c r="E760" s="201"/>
      <c r="F760" s="201"/>
      <c r="G760" s="208"/>
      <c r="H760" s="208"/>
      <c r="I760" s="209"/>
      <c r="J760" s="209"/>
      <c r="K760" s="209"/>
      <c r="L760" s="199"/>
      <c r="M760" s="203"/>
      <c r="N760" s="209"/>
    </row>
    <row r="761" spans="1:14" ht="12" customHeight="1" x14ac:dyDescent="0.2">
      <c r="A761" s="206"/>
      <c r="B761" s="207"/>
      <c r="C761" s="199"/>
      <c r="D761" s="199"/>
      <c r="E761" s="201"/>
      <c r="F761" s="201"/>
      <c r="G761" s="208"/>
      <c r="H761" s="208"/>
      <c r="I761" s="209"/>
      <c r="J761" s="209"/>
      <c r="K761" s="209"/>
      <c r="L761" s="199"/>
      <c r="M761" s="203"/>
      <c r="N761" s="209"/>
    </row>
    <row r="762" spans="1:14" ht="12" customHeight="1" x14ac:dyDescent="0.2">
      <c r="A762" s="206"/>
      <c r="B762" s="207"/>
      <c r="C762" s="199"/>
      <c r="D762" s="199"/>
      <c r="E762" s="201"/>
      <c r="F762" s="201"/>
      <c r="G762" s="208"/>
      <c r="H762" s="208"/>
      <c r="I762" s="209"/>
      <c r="J762" s="209"/>
      <c r="K762" s="209"/>
      <c r="L762" s="199"/>
      <c r="M762" s="203"/>
      <c r="N762" s="209"/>
    </row>
    <row r="763" spans="1:14" ht="12" customHeight="1" x14ac:dyDescent="0.2">
      <c r="A763" s="206"/>
      <c r="B763" s="207"/>
      <c r="C763" s="199"/>
      <c r="D763" s="199"/>
      <c r="E763" s="201"/>
      <c r="F763" s="201"/>
      <c r="G763" s="208"/>
      <c r="H763" s="208"/>
      <c r="I763" s="209"/>
      <c r="J763" s="209"/>
      <c r="K763" s="209"/>
      <c r="L763" s="199"/>
      <c r="M763" s="203"/>
      <c r="N763" s="209"/>
    </row>
    <row r="764" spans="1:14" ht="12" customHeight="1" x14ac:dyDescent="0.2">
      <c r="A764" s="206"/>
      <c r="B764" s="207"/>
      <c r="C764" s="199"/>
      <c r="D764" s="199"/>
      <c r="E764" s="201"/>
      <c r="F764" s="201"/>
      <c r="G764" s="208"/>
      <c r="H764" s="208"/>
      <c r="I764" s="209"/>
      <c r="J764" s="209"/>
      <c r="K764" s="209"/>
      <c r="L764" s="199"/>
      <c r="M764" s="203"/>
      <c r="N764" s="209"/>
    </row>
    <row r="765" spans="1:14" ht="12" customHeight="1" x14ac:dyDescent="0.2">
      <c r="A765" s="206"/>
      <c r="B765" s="207"/>
      <c r="C765" s="199"/>
      <c r="D765" s="199"/>
      <c r="E765" s="201"/>
      <c r="F765" s="201"/>
      <c r="G765" s="208"/>
      <c r="H765" s="208"/>
      <c r="I765" s="209"/>
      <c r="J765" s="209"/>
      <c r="K765" s="209"/>
      <c r="L765" s="199"/>
      <c r="M765" s="203"/>
      <c r="N765" s="209"/>
    </row>
    <row r="766" spans="1:14" ht="12" customHeight="1" x14ac:dyDescent="0.2">
      <c r="A766" s="206"/>
      <c r="B766" s="207"/>
      <c r="C766" s="199"/>
      <c r="D766" s="199"/>
      <c r="E766" s="201"/>
      <c r="F766" s="201"/>
      <c r="G766" s="208"/>
      <c r="H766" s="208"/>
      <c r="I766" s="209"/>
      <c r="J766" s="209"/>
      <c r="K766" s="209"/>
      <c r="L766" s="199"/>
      <c r="M766" s="203"/>
      <c r="N766" s="209"/>
    </row>
    <row r="767" spans="1:14" ht="12" customHeight="1" x14ac:dyDescent="0.2">
      <c r="A767" s="206"/>
      <c r="B767" s="207"/>
      <c r="C767" s="199"/>
      <c r="D767" s="199"/>
      <c r="E767" s="201"/>
      <c r="F767" s="201"/>
      <c r="G767" s="208"/>
      <c r="H767" s="208"/>
      <c r="I767" s="209"/>
      <c r="J767" s="209"/>
      <c r="K767" s="209"/>
      <c r="L767" s="199"/>
      <c r="M767" s="203"/>
      <c r="N767" s="209"/>
    </row>
    <row r="768" spans="1:14" ht="12" customHeight="1" x14ac:dyDescent="0.2">
      <c r="A768" s="206"/>
      <c r="B768" s="207"/>
      <c r="C768" s="199"/>
      <c r="D768" s="199"/>
      <c r="E768" s="201"/>
      <c r="F768" s="201"/>
      <c r="G768" s="208"/>
      <c r="H768" s="208"/>
      <c r="I768" s="209"/>
      <c r="J768" s="209"/>
      <c r="K768" s="209"/>
      <c r="L768" s="199"/>
      <c r="M768" s="203"/>
      <c r="N768" s="209"/>
    </row>
    <row r="769" spans="1:14" ht="12" customHeight="1" x14ac:dyDescent="0.2">
      <c r="A769" s="206"/>
      <c r="B769" s="207"/>
      <c r="C769" s="199"/>
      <c r="D769" s="199"/>
      <c r="E769" s="201"/>
      <c r="F769" s="201"/>
      <c r="G769" s="208"/>
      <c r="H769" s="208"/>
      <c r="I769" s="209"/>
      <c r="J769" s="209"/>
      <c r="K769" s="209"/>
      <c r="L769" s="199"/>
      <c r="M769" s="203"/>
      <c r="N769" s="209"/>
    </row>
    <row r="770" spans="1:14" ht="12" customHeight="1" x14ac:dyDescent="0.2">
      <c r="A770" s="206"/>
      <c r="B770" s="207"/>
      <c r="C770" s="199"/>
      <c r="D770" s="199"/>
      <c r="E770" s="201"/>
      <c r="F770" s="201"/>
      <c r="G770" s="208"/>
      <c r="H770" s="208"/>
      <c r="I770" s="209"/>
      <c r="J770" s="209"/>
      <c r="K770" s="209"/>
      <c r="L770" s="199"/>
      <c r="M770" s="203"/>
      <c r="N770" s="209"/>
    </row>
    <row r="771" spans="1:14" ht="12" customHeight="1" x14ac:dyDescent="0.2">
      <c r="A771" s="206"/>
      <c r="B771" s="207"/>
      <c r="C771" s="199"/>
      <c r="D771" s="199"/>
      <c r="E771" s="201"/>
      <c r="F771" s="201"/>
      <c r="G771" s="208"/>
      <c r="H771" s="208"/>
      <c r="I771" s="209"/>
      <c r="J771" s="209"/>
      <c r="K771" s="209"/>
      <c r="L771" s="199"/>
      <c r="M771" s="203"/>
      <c r="N771" s="209"/>
    </row>
    <row r="772" spans="1:14" ht="12" customHeight="1" x14ac:dyDescent="0.2">
      <c r="A772" s="206"/>
      <c r="B772" s="207"/>
      <c r="C772" s="199"/>
      <c r="D772" s="199"/>
      <c r="E772" s="201"/>
      <c r="F772" s="201"/>
      <c r="G772" s="208"/>
      <c r="H772" s="208"/>
      <c r="I772" s="209"/>
      <c r="J772" s="209"/>
      <c r="K772" s="209"/>
      <c r="L772" s="199"/>
      <c r="M772" s="203"/>
      <c r="N772" s="209"/>
    </row>
    <row r="773" spans="1:14" ht="12" customHeight="1" x14ac:dyDescent="0.2">
      <c r="A773" s="206"/>
      <c r="B773" s="207"/>
      <c r="C773" s="199"/>
      <c r="D773" s="199"/>
      <c r="E773" s="201"/>
      <c r="F773" s="201"/>
      <c r="G773" s="208"/>
      <c r="H773" s="208"/>
      <c r="I773" s="209"/>
      <c r="J773" s="209"/>
      <c r="K773" s="209"/>
      <c r="L773" s="199"/>
      <c r="M773" s="203"/>
      <c r="N773" s="209"/>
    </row>
    <row r="774" spans="1:14" ht="12" customHeight="1" x14ac:dyDescent="0.2">
      <c r="A774" s="206"/>
      <c r="B774" s="207"/>
      <c r="C774" s="199"/>
      <c r="D774" s="199"/>
      <c r="E774" s="201"/>
      <c r="F774" s="201"/>
      <c r="G774" s="208"/>
      <c r="H774" s="208"/>
      <c r="I774" s="209"/>
      <c r="J774" s="209"/>
      <c r="K774" s="209"/>
      <c r="L774" s="199"/>
      <c r="M774" s="203"/>
      <c r="N774" s="209"/>
    </row>
    <row r="775" spans="1:14" ht="12" customHeight="1" x14ac:dyDescent="0.2">
      <c r="A775" s="206"/>
      <c r="B775" s="207"/>
      <c r="C775" s="199"/>
      <c r="D775" s="199"/>
      <c r="E775" s="201"/>
      <c r="F775" s="201"/>
      <c r="G775" s="208"/>
      <c r="H775" s="208"/>
      <c r="I775" s="209"/>
      <c r="J775" s="209"/>
      <c r="K775" s="209"/>
      <c r="L775" s="199"/>
      <c r="M775" s="203"/>
      <c r="N775" s="209"/>
    </row>
    <row r="776" spans="1:14" ht="12" customHeight="1" x14ac:dyDescent="0.2">
      <c r="A776" s="206"/>
      <c r="B776" s="207"/>
      <c r="C776" s="199"/>
      <c r="D776" s="199"/>
      <c r="E776" s="201"/>
      <c r="F776" s="201"/>
      <c r="G776" s="208"/>
      <c r="H776" s="208"/>
      <c r="I776" s="209"/>
      <c r="J776" s="209"/>
      <c r="K776" s="209"/>
      <c r="L776" s="199"/>
      <c r="M776" s="203"/>
      <c r="N776" s="209"/>
    </row>
    <row r="777" spans="1:14" ht="12" customHeight="1" x14ac:dyDescent="0.2">
      <c r="A777" s="206"/>
      <c r="B777" s="207"/>
      <c r="C777" s="199"/>
      <c r="D777" s="199"/>
      <c r="E777" s="201"/>
      <c r="F777" s="201"/>
      <c r="G777" s="208"/>
      <c r="H777" s="208"/>
      <c r="I777" s="209"/>
      <c r="J777" s="209"/>
      <c r="K777" s="209"/>
      <c r="L777" s="199"/>
      <c r="M777" s="203"/>
      <c r="N777" s="209"/>
    </row>
    <row r="778" spans="1:14" ht="12" customHeight="1" x14ac:dyDescent="0.2">
      <c r="A778" s="206"/>
      <c r="B778" s="207"/>
      <c r="C778" s="199"/>
      <c r="D778" s="199"/>
      <c r="E778" s="201"/>
      <c r="F778" s="201"/>
      <c r="G778" s="208"/>
      <c r="H778" s="208"/>
      <c r="I778" s="209"/>
      <c r="J778" s="209"/>
      <c r="K778" s="209"/>
      <c r="L778" s="199"/>
      <c r="M778" s="203"/>
      <c r="N778" s="209"/>
    </row>
    <row r="779" spans="1:14" ht="12" customHeight="1" x14ac:dyDescent="0.2">
      <c r="A779" s="206"/>
      <c r="B779" s="207"/>
      <c r="C779" s="199"/>
      <c r="D779" s="199"/>
      <c r="E779" s="201"/>
      <c r="F779" s="201"/>
      <c r="G779" s="208"/>
      <c r="H779" s="208"/>
      <c r="I779" s="209"/>
      <c r="J779" s="209"/>
      <c r="K779" s="209"/>
      <c r="L779" s="199"/>
      <c r="M779" s="203"/>
      <c r="N779" s="209"/>
    </row>
    <row r="780" spans="1:14" ht="12" customHeight="1" x14ac:dyDescent="0.2">
      <c r="A780" s="206"/>
      <c r="B780" s="207"/>
      <c r="C780" s="199"/>
      <c r="D780" s="199"/>
      <c r="E780" s="201"/>
      <c r="F780" s="201"/>
      <c r="G780" s="208"/>
      <c r="H780" s="208"/>
      <c r="I780" s="209"/>
      <c r="J780" s="209"/>
      <c r="K780" s="209"/>
      <c r="L780" s="199"/>
      <c r="M780" s="203"/>
      <c r="N780" s="209"/>
    </row>
    <row r="781" spans="1:14" ht="12" customHeight="1" x14ac:dyDescent="0.2">
      <c r="A781" s="206"/>
      <c r="B781" s="207"/>
      <c r="C781" s="199"/>
      <c r="D781" s="199"/>
      <c r="E781" s="201"/>
      <c r="F781" s="201"/>
      <c r="G781" s="208"/>
      <c r="H781" s="208"/>
      <c r="I781" s="209"/>
      <c r="J781" s="209"/>
      <c r="K781" s="209"/>
      <c r="L781" s="199"/>
      <c r="M781" s="203"/>
      <c r="N781" s="209"/>
    </row>
    <row r="782" spans="1:14" ht="12" customHeight="1" x14ac:dyDescent="0.2">
      <c r="A782" s="206"/>
      <c r="B782" s="207"/>
      <c r="C782" s="199"/>
      <c r="D782" s="199"/>
      <c r="E782" s="201"/>
      <c r="F782" s="201"/>
      <c r="G782" s="208"/>
      <c r="H782" s="208"/>
      <c r="I782" s="209"/>
      <c r="J782" s="209"/>
      <c r="K782" s="209"/>
      <c r="L782" s="199"/>
      <c r="M782" s="203"/>
      <c r="N782" s="209"/>
    </row>
    <row r="783" spans="1:14" ht="12" customHeight="1" x14ac:dyDescent="0.2">
      <c r="A783" s="206"/>
      <c r="B783" s="207"/>
      <c r="C783" s="199"/>
      <c r="D783" s="199"/>
      <c r="E783" s="201"/>
      <c r="F783" s="201"/>
      <c r="G783" s="208"/>
      <c r="H783" s="208"/>
      <c r="I783" s="209"/>
      <c r="J783" s="209"/>
      <c r="K783" s="209"/>
      <c r="L783" s="199"/>
      <c r="M783" s="203"/>
      <c r="N783" s="209"/>
    </row>
    <row r="784" spans="1:14" ht="12" customHeight="1" x14ac:dyDescent="0.2">
      <c r="A784" s="206"/>
      <c r="B784" s="207"/>
      <c r="C784" s="199"/>
      <c r="D784" s="199"/>
      <c r="E784" s="201"/>
      <c r="F784" s="201"/>
      <c r="G784" s="208"/>
      <c r="H784" s="208"/>
      <c r="I784" s="209"/>
      <c r="J784" s="209"/>
      <c r="K784" s="209"/>
      <c r="L784" s="199"/>
      <c r="M784" s="203"/>
      <c r="N784" s="209"/>
    </row>
    <row r="785" spans="1:14" ht="12" customHeight="1" x14ac:dyDescent="0.2">
      <c r="A785" s="206"/>
      <c r="B785" s="207"/>
      <c r="C785" s="199"/>
      <c r="D785" s="199"/>
      <c r="E785" s="201"/>
      <c r="F785" s="201"/>
      <c r="G785" s="208"/>
      <c r="H785" s="208"/>
      <c r="I785" s="209"/>
      <c r="J785" s="209"/>
      <c r="K785" s="209"/>
      <c r="L785" s="199"/>
      <c r="M785" s="203"/>
      <c r="N785" s="209"/>
    </row>
    <row r="786" spans="1:14" ht="12" customHeight="1" x14ac:dyDescent="0.2">
      <c r="A786" s="206"/>
      <c r="B786" s="207"/>
      <c r="C786" s="199"/>
      <c r="D786" s="199"/>
      <c r="E786" s="201"/>
      <c r="F786" s="201"/>
      <c r="G786" s="208"/>
      <c r="H786" s="208"/>
      <c r="I786" s="209"/>
      <c r="J786" s="209"/>
      <c r="K786" s="209"/>
      <c r="L786" s="199"/>
      <c r="M786" s="203"/>
      <c r="N786" s="209"/>
    </row>
    <row r="787" spans="1:14" ht="12" customHeight="1" x14ac:dyDescent="0.2">
      <c r="A787" s="206"/>
      <c r="B787" s="207"/>
      <c r="C787" s="199"/>
      <c r="D787" s="199"/>
      <c r="E787" s="201"/>
      <c r="F787" s="201"/>
      <c r="G787" s="208"/>
      <c r="H787" s="208"/>
      <c r="I787" s="209"/>
      <c r="J787" s="209"/>
      <c r="K787" s="209"/>
      <c r="L787" s="199"/>
      <c r="M787" s="203"/>
      <c r="N787" s="209"/>
    </row>
    <row r="788" spans="1:14" ht="12" customHeight="1" x14ac:dyDescent="0.2">
      <c r="A788" s="206"/>
      <c r="B788" s="207"/>
      <c r="C788" s="199"/>
      <c r="D788" s="199"/>
      <c r="E788" s="201"/>
      <c r="F788" s="201"/>
      <c r="G788" s="208"/>
      <c r="H788" s="208"/>
      <c r="I788" s="209"/>
      <c r="J788" s="209"/>
      <c r="K788" s="209"/>
      <c r="L788" s="199"/>
      <c r="M788" s="203"/>
      <c r="N788" s="209"/>
    </row>
    <row r="789" spans="1:14" ht="12" customHeight="1" x14ac:dyDescent="0.2">
      <c r="A789" s="206"/>
      <c r="B789" s="207"/>
      <c r="C789" s="199"/>
      <c r="D789" s="199"/>
      <c r="E789" s="201"/>
      <c r="F789" s="201"/>
      <c r="G789" s="208"/>
      <c r="H789" s="208"/>
      <c r="I789" s="209"/>
      <c r="J789" s="209"/>
      <c r="K789" s="209"/>
      <c r="L789" s="199"/>
      <c r="M789" s="203"/>
      <c r="N789" s="209"/>
    </row>
    <row r="790" spans="1:14" ht="12" customHeight="1" x14ac:dyDescent="0.2">
      <c r="A790" s="206"/>
      <c r="B790" s="207"/>
      <c r="C790" s="199"/>
      <c r="D790" s="199"/>
      <c r="E790" s="201"/>
      <c r="F790" s="201"/>
      <c r="G790" s="208"/>
      <c r="H790" s="208"/>
      <c r="I790" s="209"/>
      <c r="J790" s="209"/>
      <c r="K790" s="209"/>
      <c r="L790" s="199"/>
      <c r="M790" s="203"/>
      <c r="N790" s="209"/>
    </row>
    <row r="791" spans="1:14" ht="12" customHeight="1" x14ac:dyDescent="0.2">
      <c r="A791" s="206"/>
      <c r="B791" s="207"/>
      <c r="C791" s="199"/>
      <c r="D791" s="199"/>
      <c r="E791" s="201"/>
      <c r="F791" s="201"/>
      <c r="G791" s="208"/>
      <c r="H791" s="208"/>
      <c r="I791" s="209"/>
      <c r="J791" s="209"/>
      <c r="K791" s="209"/>
      <c r="L791" s="199"/>
      <c r="M791" s="203"/>
      <c r="N791" s="209"/>
    </row>
    <row r="792" spans="1:14" ht="12" customHeight="1" x14ac:dyDescent="0.2">
      <c r="A792" s="206"/>
      <c r="B792" s="207"/>
      <c r="C792" s="199"/>
      <c r="D792" s="199"/>
      <c r="E792" s="201"/>
      <c r="F792" s="201"/>
      <c r="G792" s="208"/>
      <c r="H792" s="208"/>
      <c r="I792" s="209"/>
      <c r="J792" s="209"/>
      <c r="K792" s="209"/>
      <c r="L792" s="199"/>
      <c r="M792" s="203"/>
      <c r="N792" s="209"/>
    </row>
    <row r="793" spans="1:14" ht="12" customHeight="1" x14ac:dyDescent="0.2">
      <c r="A793" s="206"/>
      <c r="B793" s="207"/>
      <c r="C793" s="199"/>
      <c r="D793" s="199"/>
      <c r="E793" s="201"/>
      <c r="F793" s="201"/>
      <c r="G793" s="208"/>
      <c r="H793" s="208"/>
      <c r="I793" s="209"/>
      <c r="J793" s="209"/>
      <c r="K793" s="209"/>
      <c r="L793" s="199"/>
      <c r="M793" s="203"/>
      <c r="N793" s="209"/>
    </row>
    <row r="794" spans="1:14" ht="12" customHeight="1" x14ac:dyDescent="0.2">
      <c r="A794" s="206"/>
      <c r="B794" s="207"/>
      <c r="C794" s="199"/>
      <c r="D794" s="199"/>
      <c r="E794" s="201"/>
      <c r="F794" s="201"/>
      <c r="G794" s="208"/>
      <c r="H794" s="208"/>
      <c r="I794" s="209"/>
      <c r="J794" s="209"/>
      <c r="K794" s="209"/>
      <c r="L794" s="199"/>
      <c r="M794" s="203"/>
      <c r="N794" s="209"/>
    </row>
    <row r="795" spans="1:14" ht="12" customHeight="1" x14ac:dyDescent="0.2">
      <c r="A795" s="206"/>
      <c r="B795" s="207"/>
      <c r="C795" s="199"/>
      <c r="D795" s="199"/>
      <c r="E795" s="201"/>
      <c r="F795" s="201"/>
      <c r="G795" s="208"/>
      <c r="H795" s="208"/>
      <c r="I795" s="209"/>
      <c r="J795" s="209"/>
      <c r="K795" s="209"/>
      <c r="L795" s="199"/>
      <c r="M795" s="203"/>
      <c r="N795" s="209"/>
    </row>
    <row r="796" spans="1:14" ht="12" customHeight="1" x14ac:dyDescent="0.2">
      <c r="A796" s="206"/>
      <c r="B796" s="207"/>
      <c r="C796" s="199"/>
      <c r="D796" s="199"/>
      <c r="E796" s="201"/>
      <c r="F796" s="201"/>
      <c r="G796" s="208"/>
      <c r="H796" s="208"/>
      <c r="I796" s="209"/>
      <c r="J796" s="209"/>
      <c r="K796" s="209"/>
      <c r="L796" s="199"/>
      <c r="M796" s="203"/>
      <c r="N796" s="209"/>
    </row>
    <row r="797" spans="1:14" ht="12" customHeight="1" x14ac:dyDescent="0.2">
      <c r="A797" s="206"/>
      <c r="B797" s="207"/>
      <c r="C797" s="199"/>
      <c r="D797" s="199"/>
      <c r="E797" s="201"/>
      <c r="F797" s="201"/>
      <c r="G797" s="208"/>
      <c r="H797" s="208"/>
      <c r="I797" s="209"/>
      <c r="J797" s="209"/>
      <c r="K797" s="209"/>
      <c r="L797" s="199"/>
      <c r="M797" s="203"/>
      <c r="N797" s="209"/>
    </row>
    <row r="798" spans="1:14" ht="12" customHeight="1" x14ac:dyDescent="0.2">
      <c r="A798" s="206"/>
      <c r="B798" s="207"/>
      <c r="C798" s="199"/>
      <c r="D798" s="199"/>
      <c r="E798" s="201"/>
      <c r="F798" s="201"/>
      <c r="G798" s="208"/>
      <c r="H798" s="208"/>
      <c r="I798" s="209"/>
      <c r="J798" s="209"/>
      <c r="K798" s="209"/>
      <c r="L798" s="199"/>
      <c r="M798" s="203"/>
      <c r="N798" s="209"/>
    </row>
    <row r="799" spans="1:14" ht="12" customHeight="1" x14ac:dyDescent="0.2">
      <c r="A799" s="206"/>
      <c r="B799" s="207"/>
      <c r="C799" s="199"/>
      <c r="D799" s="199"/>
      <c r="E799" s="201"/>
      <c r="F799" s="201"/>
      <c r="G799" s="208"/>
      <c r="H799" s="208"/>
      <c r="I799" s="209"/>
      <c r="J799" s="209"/>
      <c r="K799" s="209"/>
      <c r="L799" s="199"/>
      <c r="M799" s="203"/>
      <c r="N799" s="209"/>
    </row>
    <row r="800" spans="1:14" ht="12" customHeight="1" x14ac:dyDescent="0.2">
      <c r="A800" s="206"/>
      <c r="B800" s="207"/>
      <c r="C800" s="199"/>
      <c r="D800" s="199"/>
      <c r="E800" s="201"/>
      <c r="F800" s="201"/>
      <c r="G800" s="208"/>
      <c r="H800" s="208"/>
      <c r="I800" s="209"/>
      <c r="J800" s="209"/>
      <c r="K800" s="209"/>
      <c r="L800" s="199"/>
      <c r="M800" s="203"/>
      <c r="N800" s="209"/>
    </row>
    <row r="801" spans="1:14" ht="12" customHeight="1" x14ac:dyDescent="0.2">
      <c r="A801" s="206"/>
      <c r="B801" s="207"/>
      <c r="C801" s="199"/>
      <c r="D801" s="199"/>
      <c r="E801" s="201"/>
      <c r="F801" s="201"/>
      <c r="G801" s="208"/>
      <c r="H801" s="208"/>
      <c r="I801" s="209"/>
      <c r="J801" s="209"/>
      <c r="K801" s="209"/>
      <c r="L801" s="199"/>
      <c r="M801" s="203"/>
      <c r="N801" s="209"/>
    </row>
    <row r="802" spans="1:14" ht="12" customHeight="1" x14ac:dyDescent="0.2">
      <c r="A802" s="206"/>
      <c r="B802" s="207"/>
      <c r="C802" s="199"/>
      <c r="D802" s="199"/>
      <c r="E802" s="201"/>
      <c r="F802" s="201"/>
      <c r="G802" s="208"/>
      <c r="H802" s="208"/>
      <c r="I802" s="209"/>
      <c r="J802" s="209"/>
      <c r="K802" s="209"/>
      <c r="L802" s="199"/>
      <c r="M802" s="203"/>
      <c r="N802" s="209"/>
    </row>
    <row r="803" spans="1:14" ht="12" customHeight="1" x14ac:dyDescent="0.2">
      <c r="A803" s="206"/>
      <c r="B803" s="207"/>
      <c r="C803" s="199"/>
      <c r="D803" s="199"/>
      <c r="E803" s="201"/>
      <c r="F803" s="201"/>
      <c r="G803" s="208"/>
      <c r="H803" s="208"/>
      <c r="I803" s="209"/>
      <c r="J803" s="209"/>
      <c r="K803" s="209"/>
      <c r="L803" s="199"/>
      <c r="M803" s="203"/>
      <c r="N803" s="209"/>
    </row>
    <row r="804" spans="1:14" ht="12" customHeight="1" x14ac:dyDescent="0.2">
      <c r="A804" s="206"/>
      <c r="B804" s="207"/>
      <c r="C804" s="199"/>
      <c r="D804" s="199"/>
      <c r="E804" s="201"/>
      <c r="F804" s="201"/>
      <c r="G804" s="208"/>
      <c r="H804" s="208"/>
      <c r="I804" s="209"/>
      <c r="J804" s="209"/>
      <c r="K804" s="209"/>
      <c r="L804" s="199"/>
      <c r="M804" s="203"/>
      <c r="N804" s="209"/>
    </row>
    <row r="805" spans="1:14" ht="12" customHeight="1" x14ac:dyDescent="0.2">
      <c r="A805" s="206"/>
      <c r="B805" s="207"/>
      <c r="C805" s="199"/>
      <c r="D805" s="199"/>
      <c r="E805" s="201"/>
      <c r="F805" s="201"/>
      <c r="G805" s="208"/>
      <c r="H805" s="208"/>
      <c r="I805" s="209"/>
      <c r="J805" s="209"/>
      <c r="K805" s="209"/>
      <c r="L805" s="199"/>
      <c r="M805" s="203"/>
      <c r="N805" s="209"/>
    </row>
    <row r="806" spans="1:14" ht="12" customHeight="1" x14ac:dyDescent="0.2">
      <c r="A806" s="206"/>
      <c r="B806" s="207"/>
      <c r="C806" s="199"/>
      <c r="D806" s="199"/>
      <c r="E806" s="201"/>
      <c r="F806" s="201"/>
      <c r="G806" s="208"/>
      <c r="H806" s="208"/>
      <c r="I806" s="209"/>
      <c r="J806" s="209"/>
      <c r="K806" s="209"/>
      <c r="L806" s="199"/>
      <c r="M806" s="203"/>
      <c r="N806" s="209"/>
    </row>
    <row r="807" spans="1:14" ht="12" customHeight="1" x14ac:dyDescent="0.2">
      <c r="A807" s="206"/>
      <c r="B807" s="207"/>
      <c r="C807" s="199"/>
      <c r="D807" s="199"/>
      <c r="E807" s="201"/>
      <c r="F807" s="201"/>
      <c r="G807" s="208"/>
      <c r="H807" s="208"/>
      <c r="I807" s="209"/>
      <c r="J807" s="209"/>
      <c r="K807" s="209"/>
      <c r="L807" s="199"/>
      <c r="M807" s="203"/>
      <c r="N807" s="209"/>
    </row>
    <row r="808" spans="1:14" ht="12" customHeight="1" x14ac:dyDescent="0.2">
      <c r="A808" s="206"/>
      <c r="B808" s="207"/>
      <c r="C808" s="199"/>
      <c r="D808" s="199"/>
      <c r="E808" s="201"/>
      <c r="F808" s="201"/>
      <c r="G808" s="208"/>
      <c r="H808" s="208"/>
      <c r="I808" s="209"/>
      <c r="J808" s="209"/>
      <c r="K808" s="209"/>
      <c r="L808" s="199"/>
      <c r="M808" s="203"/>
      <c r="N808" s="209"/>
    </row>
    <row r="809" spans="1:14" ht="12" customHeight="1" x14ac:dyDescent="0.2">
      <c r="A809" s="206"/>
      <c r="B809" s="207"/>
      <c r="C809" s="199"/>
      <c r="D809" s="199"/>
      <c r="E809" s="201"/>
      <c r="F809" s="201"/>
      <c r="G809" s="208"/>
      <c r="H809" s="208"/>
      <c r="I809" s="209"/>
      <c r="J809" s="209"/>
      <c r="K809" s="209"/>
      <c r="L809" s="199"/>
      <c r="M809" s="203"/>
      <c r="N809" s="209"/>
    </row>
    <row r="810" spans="1:14" ht="12" customHeight="1" x14ac:dyDescent="0.2">
      <c r="A810" s="206"/>
      <c r="B810" s="207"/>
      <c r="C810" s="199"/>
      <c r="D810" s="199"/>
      <c r="E810" s="201"/>
      <c r="F810" s="201"/>
      <c r="G810" s="208"/>
      <c r="H810" s="208"/>
      <c r="I810" s="209"/>
      <c r="J810" s="209"/>
      <c r="K810" s="209"/>
      <c r="L810" s="199"/>
      <c r="M810" s="203"/>
      <c r="N810" s="209"/>
    </row>
    <row r="811" spans="1:14" ht="12" customHeight="1" x14ac:dyDescent="0.2">
      <c r="A811" s="206"/>
      <c r="B811" s="207"/>
      <c r="C811" s="199"/>
      <c r="D811" s="199"/>
      <c r="E811" s="201"/>
      <c r="F811" s="201"/>
      <c r="G811" s="208"/>
      <c r="H811" s="208"/>
      <c r="I811" s="209"/>
      <c r="J811" s="209"/>
      <c r="K811" s="209"/>
      <c r="L811" s="199"/>
      <c r="M811" s="203"/>
      <c r="N811" s="209"/>
    </row>
    <row r="812" spans="1:14" ht="12" customHeight="1" x14ac:dyDescent="0.2">
      <c r="A812" s="206"/>
      <c r="B812" s="207"/>
      <c r="C812" s="199"/>
      <c r="D812" s="199"/>
      <c r="E812" s="201"/>
      <c r="F812" s="201"/>
      <c r="G812" s="208"/>
      <c r="H812" s="208"/>
      <c r="I812" s="209"/>
      <c r="J812" s="209"/>
      <c r="K812" s="209"/>
      <c r="L812" s="199"/>
      <c r="M812" s="203"/>
      <c r="N812" s="209"/>
    </row>
    <row r="813" spans="1:14" ht="12" customHeight="1" x14ac:dyDescent="0.2">
      <c r="A813" s="206"/>
      <c r="B813" s="207"/>
      <c r="C813" s="199"/>
      <c r="D813" s="199"/>
      <c r="E813" s="201"/>
      <c r="F813" s="201"/>
      <c r="G813" s="208"/>
      <c r="H813" s="208"/>
      <c r="I813" s="209"/>
      <c r="J813" s="209"/>
      <c r="K813" s="209"/>
      <c r="L813" s="199"/>
      <c r="M813" s="203"/>
      <c r="N813" s="209"/>
    </row>
    <row r="814" spans="1:14" ht="12" customHeight="1" x14ac:dyDescent="0.2">
      <c r="A814" s="206"/>
      <c r="B814" s="207"/>
      <c r="C814" s="199"/>
      <c r="D814" s="199"/>
      <c r="E814" s="201"/>
      <c r="F814" s="201"/>
      <c r="G814" s="208"/>
      <c r="H814" s="208"/>
      <c r="I814" s="209"/>
      <c r="J814" s="209"/>
      <c r="K814" s="209"/>
      <c r="L814" s="199"/>
      <c r="M814" s="203"/>
      <c r="N814" s="209"/>
    </row>
    <row r="815" spans="1:14" ht="12" customHeight="1" x14ac:dyDescent="0.2">
      <c r="A815" s="206"/>
      <c r="B815" s="207"/>
      <c r="C815" s="199"/>
      <c r="D815" s="199"/>
      <c r="E815" s="201"/>
      <c r="F815" s="201"/>
      <c r="G815" s="208"/>
      <c r="H815" s="208"/>
      <c r="I815" s="209"/>
      <c r="J815" s="209"/>
      <c r="K815" s="209"/>
      <c r="L815" s="199"/>
      <c r="M815" s="203"/>
      <c r="N815" s="209"/>
    </row>
    <row r="816" spans="1:14" ht="12" customHeight="1" x14ac:dyDescent="0.2">
      <c r="A816" s="206"/>
      <c r="B816" s="207"/>
      <c r="C816" s="199"/>
      <c r="D816" s="199"/>
      <c r="E816" s="201"/>
      <c r="F816" s="201"/>
      <c r="G816" s="208"/>
      <c r="H816" s="208"/>
      <c r="I816" s="209"/>
      <c r="J816" s="209"/>
      <c r="K816" s="209"/>
      <c r="L816" s="199"/>
      <c r="M816" s="203"/>
      <c r="N816" s="209"/>
    </row>
    <row r="817" spans="1:14" ht="12" customHeight="1" x14ac:dyDescent="0.2">
      <c r="A817" s="206"/>
      <c r="B817" s="207"/>
      <c r="C817" s="199"/>
      <c r="D817" s="199"/>
      <c r="E817" s="201"/>
      <c r="F817" s="201"/>
      <c r="G817" s="208"/>
      <c r="H817" s="208"/>
      <c r="I817" s="209"/>
      <c r="J817" s="209"/>
      <c r="K817" s="209"/>
      <c r="L817" s="199"/>
      <c r="M817" s="203"/>
      <c r="N817" s="209"/>
    </row>
    <row r="818" spans="1:14" ht="12" customHeight="1" x14ac:dyDescent="0.2">
      <c r="A818" s="206"/>
      <c r="B818" s="207"/>
      <c r="C818" s="199"/>
      <c r="D818" s="199"/>
      <c r="E818" s="201"/>
      <c r="F818" s="201"/>
      <c r="G818" s="208"/>
      <c r="H818" s="208"/>
      <c r="I818" s="209"/>
      <c r="J818" s="209"/>
      <c r="K818" s="209"/>
      <c r="L818" s="199"/>
      <c r="M818" s="203"/>
      <c r="N818" s="209"/>
    </row>
    <row r="819" spans="1:14" ht="12" customHeight="1" x14ac:dyDescent="0.2">
      <c r="A819" s="206"/>
      <c r="B819" s="207"/>
      <c r="C819" s="199"/>
      <c r="D819" s="199"/>
      <c r="E819" s="201"/>
      <c r="F819" s="201"/>
      <c r="G819" s="208"/>
      <c r="H819" s="208"/>
      <c r="I819" s="209"/>
      <c r="J819" s="209"/>
      <c r="K819" s="209"/>
      <c r="L819" s="199"/>
      <c r="M819" s="203"/>
      <c r="N819" s="209"/>
    </row>
    <row r="820" spans="1:14" ht="12" customHeight="1" x14ac:dyDescent="0.2">
      <c r="A820" s="206"/>
      <c r="B820" s="207"/>
      <c r="C820" s="199"/>
      <c r="D820" s="199"/>
      <c r="E820" s="201"/>
      <c r="F820" s="201"/>
      <c r="G820" s="208"/>
      <c r="H820" s="208"/>
      <c r="I820" s="209"/>
      <c r="J820" s="209"/>
      <c r="K820" s="209"/>
      <c r="L820" s="199"/>
      <c r="M820" s="203"/>
      <c r="N820" s="209"/>
    </row>
    <row r="821" spans="1:14" ht="12" customHeight="1" x14ac:dyDescent="0.2">
      <c r="A821" s="206"/>
      <c r="B821" s="207"/>
      <c r="C821" s="199"/>
      <c r="D821" s="199"/>
      <c r="E821" s="201"/>
      <c r="F821" s="201"/>
      <c r="G821" s="208"/>
      <c r="H821" s="208"/>
      <c r="I821" s="209"/>
      <c r="J821" s="209"/>
      <c r="K821" s="209"/>
      <c r="L821" s="199"/>
      <c r="M821" s="203"/>
      <c r="N821" s="209"/>
    </row>
    <row r="822" spans="1:14" ht="12" customHeight="1" x14ac:dyDescent="0.2">
      <c r="A822" s="206"/>
      <c r="B822" s="207"/>
      <c r="C822" s="199"/>
      <c r="D822" s="199"/>
      <c r="E822" s="201"/>
      <c r="F822" s="201"/>
      <c r="G822" s="208"/>
      <c r="H822" s="208"/>
      <c r="I822" s="209"/>
      <c r="J822" s="209"/>
      <c r="K822" s="209"/>
      <c r="L822" s="199"/>
      <c r="M822" s="203"/>
      <c r="N822" s="209"/>
    </row>
    <row r="823" spans="1:14" ht="12" customHeight="1" x14ac:dyDescent="0.2">
      <c r="A823" s="206"/>
      <c r="B823" s="207"/>
      <c r="C823" s="199"/>
      <c r="D823" s="199"/>
      <c r="E823" s="201"/>
      <c r="F823" s="201"/>
      <c r="G823" s="208"/>
      <c r="H823" s="208"/>
      <c r="I823" s="209"/>
      <c r="J823" s="209"/>
      <c r="K823" s="209"/>
      <c r="L823" s="199"/>
      <c r="M823" s="203"/>
      <c r="N823" s="209"/>
    </row>
    <row r="824" spans="1:14" ht="12" customHeight="1" x14ac:dyDescent="0.2">
      <c r="A824" s="206"/>
      <c r="B824" s="207"/>
      <c r="C824" s="199"/>
      <c r="D824" s="199"/>
      <c r="E824" s="201"/>
      <c r="F824" s="201"/>
      <c r="G824" s="208"/>
      <c r="H824" s="208"/>
      <c r="I824" s="209"/>
      <c r="J824" s="209"/>
      <c r="K824" s="209"/>
      <c r="L824" s="199"/>
      <c r="M824" s="203"/>
      <c r="N824" s="209"/>
    </row>
    <row r="825" spans="1:14" ht="12" customHeight="1" x14ac:dyDescent="0.2">
      <c r="A825" s="206"/>
      <c r="B825" s="207"/>
      <c r="C825" s="199"/>
      <c r="D825" s="199"/>
      <c r="E825" s="201"/>
      <c r="F825" s="201"/>
      <c r="G825" s="208"/>
      <c r="H825" s="208"/>
      <c r="I825" s="209"/>
      <c r="J825" s="209"/>
      <c r="K825" s="209"/>
      <c r="L825" s="199"/>
      <c r="M825" s="203"/>
      <c r="N825" s="209"/>
    </row>
    <row r="826" spans="1:14" ht="12" customHeight="1" x14ac:dyDescent="0.2">
      <c r="A826" s="206"/>
      <c r="B826" s="207"/>
      <c r="C826" s="199"/>
      <c r="D826" s="199"/>
      <c r="E826" s="201"/>
      <c r="F826" s="201"/>
      <c r="G826" s="208"/>
      <c r="H826" s="208"/>
      <c r="I826" s="209"/>
      <c r="J826" s="209"/>
      <c r="K826" s="209"/>
      <c r="L826" s="199"/>
      <c r="M826" s="203"/>
      <c r="N826" s="209"/>
    </row>
    <row r="827" spans="1:14" ht="12" customHeight="1" x14ac:dyDescent="0.2">
      <c r="A827" s="206"/>
      <c r="B827" s="207"/>
      <c r="C827" s="199"/>
      <c r="D827" s="199"/>
      <c r="E827" s="201"/>
      <c r="F827" s="201"/>
      <c r="G827" s="208"/>
      <c r="H827" s="208"/>
      <c r="I827" s="209"/>
      <c r="J827" s="209"/>
      <c r="K827" s="209"/>
      <c r="L827" s="199"/>
      <c r="M827" s="203"/>
      <c r="N827" s="209"/>
    </row>
    <row r="828" spans="1:14" ht="12" customHeight="1" x14ac:dyDescent="0.2">
      <c r="A828" s="206"/>
      <c r="B828" s="207"/>
      <c r="C828" s="199"/>
      <c r="D828" s="199"/>
      <c r="E828" s="201"/>
      <c r="F828" s="201"/>
      <c r="G828" s="208"/>
      <c r="H828" s="208"/>
      <c r="I828" s="209"/>
      <c r="J828" s="209"/>
      <c r="K828" s="209"/>
      <c r="L828" s="199"/>
      <c r="M828" s="203"/>
      <c r="N828" s="209"/>
    </row>
    <row r="829" spans="1:14" ht="12" customHeight="1" x14ac:dyDescent="0.2">
      <c r="A829" s="206"/>
      <c r="B829" s="207"/>
      <c r="C829" s="199"/>
      <c r="D829" s="199"/>
      <c r="E829" s="201"/>
      <c r="F829" s="201"/>
      <c r="G829" s="208"/>
      <c r="H829" s="208"/>
      <c r="I829" s="209"/>
      <c r="J829" s="209"/>
      <c r="K829" s="209"/>
      <c r="L829" s="199"/>
      <c r="M829" s="203"/>
      <c r="N829" s="209"/>
    </row>
    <row r="830" spans="1:14" ht="12" customHeight="1" x14ac:dyDescent="0.2">
      <c r="A830" s="206"/>
      <c r="B830" s="207"/>
      <c r="C830" s="199"/>
      <c r="D830" s="199"/>
      <c r="E830" s="201"/>
      <c r="F830" s="201"/>
      <c r="G830" s="208"/>
      <c r="H830" s="208"/>
      <c r="I830" s="209"/>
      <c r="J830" s="209"/>
      <c r="K830" s="209"/>
      <c r="L830" s="199"/>
      <c r="M830" s="203"/>
      <c r="N830" s="209"/>
    </row>
    <row r="831" spans="1:14" ht="12" customHeight="1" x14ac:dyDescent="0.2">
      <c r="A831" s="206"/>
      <c r="B831" s="207"/>
      <c r="C831" s="199"/>
      <c r="D831" s="199"/>
      <c r="E831" s="201"/>
      <c r="F831" s="201"/>
      <c r="G831" s="208"/>
      <c r="H831" s="208"/>
      <c r="I831" s="209"/>
      <c r="J831" s="209"/>
      <c r="K831" s="209"/>
      <c r="L831" s="199"/>
      <c r="M831" s="203"/>
      <c r="N831" s="209"/>
    </row>
    <row r="832" spans="1:14" ht="12" customHeight="1" x14ac:dyDescent="0.2">
      <c r="A832" s="206"/>
      <c r="B832" s="207"/>
      <c r="C832" s="199"/>
      <c r="D832" s="199"/>
      <c r="E832" s="201"/>
      <c r="F832" s="201"/>
      <c r="G832" s="208"/>
      <c r="H832" s="208"/>
      <c r="I832" s="209"/>
      <c r="J832" s="209"/>
      <c r="K832" s="209"/>
      <c r="L832" s="199"/>
      <c r="M832" s="203"/>
      <c r="N832" s="209"/>
    </row>
    <row r="833" spans="1:14" ht="12" customHeight="1" x14ac:dyDescent="0.2">
      <c r="A833" s="206"/>
      <c r="B833" s="207"/>
      <c r="C833" s="199"/>
      <c r="D833" s="199"/>
      <c r="E833" s="201"/>
      <c r="F833" s="201"/>
      <c r="G833" s="208"/>
      <c r="H833" s="208"/>
      <c r="I833" s="209"/>
      <c r="J833" s="209"/>
      <c r="K833" s="209"/>
      <c r="L833" s="199"/>
      <c r="M833" s="203"/>
      <c r="N833" s="209"/>
    </row>
    <row r="834" spans="1:14" ht="12" customHeight="1" x14ac:dyDescent="0.2">
      <c r="A834" s="206"/>
      <c r="B834" s="207"/>
      <c r="C834" s="199"/>
      <c r="D834" s="199"/>
      <c r="E834" s="201"/>
      <c r="F834" s="201"/>
      <c r="G834" s="208"/>
      <c r="H834" s="208"/>
      <c r="I834" s="209"/>
      <c r="J834" s="209"/>
      <c r="K834" s="209"/>
      <c r="L834" s="199"/>
      <c r="M834" s="203"/>
      <c r="N834" s="209"/>
    </row>
    <row r="835" spans="1:14" ht="12" customHeight="1" x14ac:dyDescent="0.2">
      <c r="A835" s="206"/>
      <c r="B835" s="207"/>
      <c r="C835" s="199"/>
      <c r="D835" s="199"/>
      <c r="E835" s="201"/>
      <c r="F835" s="201"/>
      <c r="G835" s="208"/>
      <c r="H835" s="208"/>
      <c r="I835" s="209"/>
      <c r="J835" s="209"/>
      <c r="K835" s="209"/>
      <c r="L835" s="199"/>
      <c r="M835" s="203"/>
      <c r="N835" s="209"/>
    </row>
    <row r="836" spans="1:14" ht="12" customHeight="1" x14ac:dyDescent="0.2">
      <c r="A836" s="206"/>
      <c r="B836" s="207"/>
      <c r="C836" s="199"/>
      <c r="D836" s="199"/>
      <c r="E836" s="201"/>
      <c r="F836" s="201"/>
      <c r="G836" s="208"/>
      <c r="H836" s="208"/>
      <c r="I836" s="209"/>
      <c r="J836" s="209"/>
      <c r="K836" s="209"/>
      <c r="L836" s="199"/>
      <c r="M836" s="203"/>
      <c r="N836" s="209"/>
    </row>
    <row r="837" spans="1:14" ht="12" customHeight="1" x14ac:dyDescent="0.2">
      <c r="A837" s="206"/>
      <c r="B837" s="207"/>
      <c r="C837" s="199"/>
      <c r="D837" s="199"/>
      <c r="E837" s="201"/>
      <c r="F837" s="201"/>
      <c r="G837" s="208"/>
      <c r="H837" s="208"/>
      <c r="I837" s="209"/>
      <c r="J837" s="209"/>
      <c r="K837" s="209"/>
      <c r="L837" s="199"/>
      <c r="M837" s="203"/>
      <c r="N837" s="209"/>
    </row>
    <row r="838" spans="1:14" ht="12" customHeight="1" x14ac:dyDescent="0.2">
      <c r="A838" s="206"/>
      <c r="B838" s="207"/>
      <c r="C838" s="199"/>
      <c r="D838" s="199"/>
      <c r="E838" s="201"/>
      <c r="F838" s="201"/>
      <c r="G838" s="208"/>
      <c r="H838" s="208"/>
      <c r="I838" s="209"/>
      <c r="J838" s="209"/>
      <c r="K838" s="209"/>
      <c r="L838" s="199"/>
      <c r="M838" s="203"/>
      <c r="N838" s="209"/>
    </row>
    <row r="839" spans="1:14" ht="12" customHeight="1" x14ac:dyDescent="0.2">
      <c r="A839" s="206"/>
      <c r="B839" s="207"/>
      <c r="C839" s="199"/>
      <c r="D839" s="199"/>
      <c r="E839" s="201"/>
      <c r="F839" s="201"/>
      <c r="G839" s="208"/>
      <c r="H839" s="208"/>
      <c r="I839" s="209"/>
      <c r="J839" s="209"/>
      <c r="K839" s="209"/>
      <c r="L839" s="199"/>
      <c r="M839" s="203"/>
      <c r="N839" s="209"/>
    </row>
    <row r="840" spans="1:14" ht="12" customHeight="1" x14ac:dyDescent="0.2">
      <c r="A840" s="206"/>
      <c r="B840" s="207"/>
      <c r="C840" s="199"/>
      <c r="D840" s="199"/>
      <c r="E840" s="201"/>
      <c r="F840" s="201"/>
      <c r="G840" s="208"/>
      <c r="H840" s="208"/>
      <c r="I840" s="209"/>
      <c r="J840" s="209"/>
      <c r="K840" s="209"/>
      <c r="L840" s="199"/>
      <c r="M840" s="203"/>
      <c r="N840" s="209"/>
    </row>
    <row r="841" spans="1:14" ht="12" customHeight="1" x14ac:dyDescent="0.2">
      <c r="A841" s="206"/>
      <c r="B841" s="207"/>
      <c r="C841" s="199"/>
      <c r="D841" s="199"/>
      <c r="E841" s="201"/>
      <c r="F841" s="201"/>
      <c r="G841" s="208"/>
      <c r="H841" s="208"/>
      <c r="I841" s="209"/>
      <c r="J841" s="209"/>
      <c r="K841" s="209"/>
      <c r="L841" s="199"/>
      <c r="M841" s="203"/>
      <c r="N841" s="209"/>
    </row>
    <row r="842" spans="1:14" ht="12" customHeight="1" x14ac:dyDescent="0.2">
      <c r="A842" s="206"/>
      <c r="B842" s="207"/>
      <c r="C842" s="199"/>
      <c r="D842" s="199"/>
      <c r="E842" s="201"/>
      <c r="F842" s="201"/>
      <c r="G842" s="208"/>
      <c r="H842" s="208"/>
      <c r="I842" s="209"/>
      <c r="J842" s="209"/>
      <c r="K842" s="209"/>
      <c r="L842" s="199"/>
      <c r="M842" s="203"/>
      <c r="N842" s="209"/>
    </row>
    <row r="843" spans="1:14" ht="12" customHeight="1" x14ac:dyDescent="0.2">
      <c r="A843" s="206"/>
      <c r="B843" s="207"/>
      <c r="C843" s="199"/>
      <c r="D843" s="199"/>
      <c r="E843" s="201"/>
      <c r="F843" s="201"/>
      <c r="G843" s="208"/>
      <c r="H843" s="208"/>
      <c r="I843" s="209"/>
      <c r="J843" s="209"/>
      <c r="K843" s="209"/>
      <c r="L843" s="199"/>
      <c r="M843" s="203"/>
      <c r="N843" s="209"/>
    </row>
    <row r="844" spans="1:14" ht="12" customHeight="1" x14ac:dyDescent="0.2">
      <c r="A844" s="206"/>
      <c r="B844" s="207"/>
      <c r="C844" s="199"/>
      <c r="D844" s="199"/>
      <c r="E844" s="201"/>
      <c r="F844" s="201"/>
      <c r="G844" s="208"/>
      <c r="H844" s="208"/>
      <c r="I844" s="209"/>
      <c r="J844" s="209"/>
      <c r="K844" s="209"/>
      <c r="L844" s="199"/>
      <c r="M844" s="203"/>
      <c r="N844" s="209"/>
    </row>
    <row r="845" spans="1:14" ht="12" customHeight="1" x14ac:dyDescent="0.2">
      <c r="A845" s="206"/>
      <c r="B845" s="207"/>
      <c r="C845" s="199"/>
      <c r="D845" s="199"/>
      <c r="E845" s="201"/>
      <c r="F845" s="201"/>
      <c r="G845" s="208"/>
      <c r="H845" s="208"/>
      <c r="I845" s="209"/>
      <c r="J845" s="209"/>
      <c r="K845" s="209"/>
      <c r="L845" s="199"/>
      <c r="M845" s="203"/>
      <c r="N845" s="209"/>
    </row>
    <row r="846" spans="1:14" ht="12" customHeight="1" x14ac:dyDescent="0.2">
      <c r="A846" s="206"/>
      <c r="B846" s="207"/>
      <c r="C846" s="199"/>
      <c r="D846" s="199"/>
      <c r="E846" s="201"/>
      <c r="F846" s="201"/>
      <c r="G846" s="208"/>
      <c r="H846" s="208"/>
      <c r="I846" s="209"/>
      <c r="J846" s="209"/>
      <c r="K846" s="209"/>
      <c r="L846" s="199"/>
      <c r="M846" s="203"/>
      <c r="N846" s="209"/>
    </row>
    <row r="847" spans="1:14" ht="12" customHeight="1" x14ac:dyDescent="0.2">
      <c r="A847" s="206"/>
      <c r="B847" s="207"/>
      <c r="C847" s="199"/>
      <c r="D847" s="199"/>
      <c r="E847" s="201"/>
      <c r="F847" s="201"/>
      <c r="G847" s="208"/>
      <c r="H847" s="208"/>
      <c r="I847" s="209"/>
      <c r="J847" s="209"/>
      <c r="K847" s="209"/>
      <c r="L847" s="199"/>
      <c r="M847" s="203"/>
      <c r="N847" s="209"/>
    </row>
    <row r="848" spans="1:14" ht="12" customHeight="1" x14ac:dyDescent="0.2">
      <c r="A848" s="206"/>
      <c r="B848" s="207"/>
      <c r="C848" s="199"/>
      <c r="D848" s="199"/>
      <c r="E848" s="201"/>
      <c r="F848" s="201"/>
      <c r="G848" s="208"/>
      <c r="H848" s="208"/>
      <c r="I848" s="209"/>
      <c r="J848" s="209"/>
      <c r="K848" s="209"/>
      <c r="L848" s="199"/>
      <c r="M848" s="203"/>
      <c r="N848" s="209"/>
    </row>
    <row r="849" spans="1:14" ht="12" customHeight="1" x14ac:dyDescent="0.2">
      <c r="A849" s="206"/>
      <c r="B849" s="207"/>
      <c r="C849" s="199"/>
      <c r="D849" s="199"/>
      <c r="E849" s="201"/>
      <c r="F849" s="201"/>
      <c r="G849" s="208"/>
      <c r="H849" s="208"/>
      <c r="I849" s="209"/>
      <c r="J849" s="209"/>
      <c r="K849" s="209"/>
      <c r="L849" s="199"/>
      <c r="M849" s="203"/>
      <c r="N849" s="209"/>
    </row>
    <row r="850" spans="1:14" ht="12" customHeight="1" x14ac:dyDescent="0.2">
      <c r="A850" s="206"/>
      <c r="B850" s="207"/>
      <c r="C850" s="199"/>
      <c r="D850" s="199"/>
      <c r="E850" s="201"/>
      <c r="F850" s="201"/>
      <c r="G850" s="208"/>
      <c r="H850" s="208"/>
      <c r="I850" s="209"/>
      <c r="J850" s="209"/>
      <c r="K850" s="209"/>
      <c r="L850" s="199"/>
      <c r="M850" s="203"/>
      <c r="N850" s="209"/>
    </row>
    <row r="851" spans="1:14" ht="12" customHeight="1" x14ac:dyDescent="0.2">
      <c r="A851" s="206"/>
      <c r="B851" s="207"/>
      <c r="C851" s="199"/>
      <c r="D851" s="199"/>
      <c r="E851" s="201"/>
      <c r="F851" s="201"/>
      <c r="G851" s="208"/>
      <c r="H851" s="208"/>
      <c r="I851" s="209"/>
      <c r="J851" s="209"/>
      <c r="K851" s="209"/>
      <c r="L851" s="199"/>
      <c r="M851" s="203"/>
      <c r="N851" s="209"/>
    </row>
    <row r="852" spans="1:14" ht="12" customHeight="1" x14ac:dyDescent="0.2">
      <c r="A852" s="206"/>
      <c r="B852" s="207"/>
      <c r="C852" s="199"/>
      <c r="D852" s="199"/>
      <c r="E852" s="201"/>
      <c r="F852" s="201"/>
      <c r="G852" s="208"/>
      <c r="H852" s="208"/>
      <c r="I852" s="209"/>
      <c r="J852" s="209"/>
      <c r="K852" s="209"/>
      <c r="L852" s="199"/>
      <c r="M852" s="203"/>
      <c r="N852" s="209"/>
    </row>
    <row r="853" spans="1:14" ht="12" customHeight="1" x14ac:dyDescent="0.2">
      <c r="A853" s="206"/>
      <c r="B853" s="207"/>
      <c r="C853" s="199"/>
      <c r="D853" s="199"/>
      <c r="E853" s="201"/>
      <c r="F853" s="201"/>
      <c r="G853" s="208"/>
      <c r="H853" s="208"/>
      <c r="I853" s="209"/>
      <c r="J853" s="209"/>
      <c r="K853" s="209"/>
      <c r="L853" s="199"/>
      <c r="M853" s="203"/>
      <c r="N853" s="209"/>
    </row>
    <row r="854" spans="1:14" ht="12" customHeight="1" x14ac:dyDescent="0.2">
      <c r="A854" s="206"/>
      <c r="B854" s="207"/>
      <c r="C854" s="199"/>
      <c r="D854" s="199"/>
      <c r="E854" s="201"/>
      <c r="F854" s="201"/>
      <c r="G854" s="208"/>
      <c r="H854" s="208"/>
      <c r="I854" s="209"/>
      <c r="J854" s="209"/>
      <c r="K854" s="209"/>
      <c r="L854" s="199"/>
      <c r="M854" s="203"/>
      <c r="N854" s="209"/>
    </row>
    <row r="855" spans="1:14" ht="12" customHeight="1" x14ac:dyDescent="0.2">
      <c r="A855" s="206"/>
      <c r="B855" s="207"/>
      <c r="C855" s="199"/>
      <c r="D855" s="199"/>
      <c r="E855" s="201"/>
      <c r="F855" s="201"/>
      <c r="G855" s="208"/>
      <c r="H855" s="208"/>
      <c r="I855" s="209"/>
      <c r="J855" s="209"/>
      <c r="K855" s="209"/>
      <c r="L855" s="199"/>
      <c r="M855" s="203"/>
      <c r="N855" s="209"/>
    </row>
    <row r="856" spans="1:14" ht="12" customHeight="1" x14ac:dyDescent="0.2">
      <c r="A856" s="206"/>
      <c r="B856" s="207"/>
      <c r="C856" s="199"/>
      <c r="D856" s="199"/>
      <c r="E856" s="201"/>
      <c r="F856" s="201"/>
      <c r="G856" s="208"/>
      <c r="H856" s="208"/>
      <c r="I856" s="209"/>
      <c r="J856" s="209"/>
      <c r="K856" s="209"/>
      <c r="L856" s="199"/>
      <c r="M856" s="203"/>
      <c r="N856" s="209"/>
    </row>
    <row r="857" spans="1:14" ht="12" customHeight="1" x14ac:dyDescent="0.2">
      <c r="A857" s="206"/>
      <c r="B857" s="207"/>
      <c r="C857" s="199"/>
      <c r="D857" s="199"/>
      <c r="E857" s="201"/>
      <c r="F857" s="201"/>
      <c r="G857" s="208"/>
      <c r="H857" s="208"/>
      <c r="I857" s="209"/>
      <c r="J857" s="209"/>
      <c r="K857" s="209"/>
      <c r="L857" s="199"/>
      <c r="M857" s="203"/>
      <c r="N857" s="209"/>
    </row>
    <row r="858" spans="1:14" ht="12" customHeight="1" x14ac:dyDescent="0.2">
      <c r="A858" s="206"/>
      <c r="B858" s="207"/>
      <c r="C858" s="199"/>
      <c r="D858" s="199"/>
      <c r="E858" s="201"/>
      <c r="F858" s="201"/>
      <c r="G858" s="208"/>
      <c r="H858" s="208"/>
      <c r="I858" s="209"/>
      <c r="J858" s="209"/>
      <c r="K858" s="209"/>
      <c r="L858" s="199"/>
      <c r="M858" s="203"/>
      <c r="N858" s="209"/>
    </row>
    <row r="859" spans="1:14" ht="12" customHeight="1" x14ac:dyDescent="0.2">
      <c r="A859" s="206"/>
      <c r="B859" s="207"/>
      <c r="C859" s="199"/>
      <c r="D859" s="199"/>
      <c r="E859" s="201"/>
      <c r="F859" s="201"/>
      <c r="G859" s="208"/>
      <c r="H859" s="208"/>
      <c r="I859" s="209"/>
      <c r="J859" s="209"/>
      <c r="K859" s="209"/>
      <c r="L859" s="199"/>
      <c r="M859" s="203"/>
      <c r="N859" s="209"/>
    </row>
    <row r="860" spans="1:14" ht="12" customHeight="1" x14ac:dyDescent="0.2">
      <c r="A860" s="206"/>
      <c r="B860" s="207"/>
      <c r="C860" s="199"/>
      <c r="D860" s="199"/>
      <c r="E860" s="201"/>
      <c r="F860" s="201"/>
      <c r="G860" s="208"/>
      <c r="H860" s="208"/>
      <c r="I860" s="209"/>
      <c r="J860" s="209"/>
      <c r="K860" s="209"/>
      <c r="L860" s="199"/>
      <c r="M860" s="203"/>
      <c r="N860" s="209"/>
    </row>
    <row r="861" spans="1:14" ht="12" customHeight="1" x14ac:dyDescent="0.2">
      <c r="A861" s="206"/>
      <c r="B861" s="207"/>
      <c r="C861" s="199"/>
      <c r="D861" s="199"/>
      <c r="E861" s="201"/>
      <c r="F861" s="201"/>
      <c r="G861" s="208"/>
      <c r="H861" s="208"/>
      <c r="I861" s="209"/>
      <c r="J861" s="209"/>
      <c r="K861" s="209"/>
      <c r="L861" s="199"/>
      <c r="M861" s="203"/>
      <c r="N861" s="209"/>
    </row>
    <row r="862" spans="1:14" ht="12" customHeight="1" x14ac:dyDescent="0.2">
      <c r="A862" s="206"/>
      <c r="B862" s="207"/>
      <c r="C862" s="199"/>
      <c r="D862" s="199"/>
      <c r="E862" s="201"/>
      <c r="F862" s="201"/>
      <c r="G862" s="208"/>
      <c r="H862" s="208"/>
      <c r="I862" s="209"/>
      <c r="J862" s="209"/>
      <c r="K862" s="209"/>
      <c r="L862" s="199"/>
      <c r="M862" s="203"/>
      <c r="N862" s="209"/>
    </row>
    <row r="863" spans="1:14" ht="12" customHeight="1" x14ac:dyDescent="0.2">
      <c r="A863" s="206"/>
      <c r="B863" s="207"/>
      <c r="C863" s="199"/>
      <c r="D863" s="199"/>
      <c r="E863" s="201"/>
      <c r="F863" s="201"/>
      <c r="G863" s="208"/>
      <c r="H863" s="208"/>
      <c r="I863" s="209"/>
      <c r="J863" s="209"/>
      <c r="K863" s="209"/>
      <c r="L863" s="199"/>
      <c r="M863" s="203"/>
      <c r="N863" s="209"/>
    </row>
    <row r="864" spans="1:14" ht="12" customHeight="1" x14ac:dyDescent="0.2">
      <c r="A864" s="206"/>
      <c r="B864" s="207"/>
      <c r="C864" s="199"/>
      <c r="D864" s="199"/>
      <c r="E864" s="201"/>
      <c r="F864" s="201"/>
      <c r="G864" s="208"/>
      <c r="H864" s="208"/>
      <c r="I864" s="209"/>
      <c r="J864" s="209"/>
      <c r="K864" s="209"/>
      <c r="L864" s="199"/>
      <c r="M864" s="203"/>
      <c r="N864" s="209"/>
    </row>
    <row r="865" spans="1:14" ht="12" customHeight="1" x14ac:dyDescent="0.2">
      <c r="A865" s="206"/>
      <c r="B865" s="207"/>
      <c r="C865" s="199"/>
      <c r="D865" s="199"/>
      <c r="E865" s="201"/>
      <c r="F865" s="201"/>
      <c r="G865" s="208"/>
      <c r="H865" s="208"/>
      <c r="I865" s="209"/>
      <c r="J865" s="209"/>
      <c r="K865" s="209"/>
      <c r="L865" s="199"/>
      <c r="M865" s="203"/>
      <c r="N865" s="209"/>
    </row>
    <row r="866" spans="1:14" ht="12" customHeight="1" x14ac:dyDescent="0.2">
      <c r="A866" s="206"/>
      <c r="B866" s="207"/>
      <c r="C866" s="199"/>
      <c r="D866" s="199"/>
      <c r="E866" s="201"/>
      <c r="F866" s="201"/>
      <c r="G866" s="208"/>
      <c r="H866" s="208"/>
      <c r="I866" s="209"/>
      <c r="J866" s="209"/>
      <c r="K866" s="209"/>
      <c r="L866" s="199"/>
      <c r="M866" s="203"/>
      <c r="N866" s="209"/>
    </row>
    <row r="867" spans="1:14" ht="12" customHeight="1" x14ac:dyDescent="0.2">
      <c r="A867" s="206"/>
      <c r="B867" s="207"/>
      <c r="C867" s="199"/>
      <c r="D867" s="199"/>
      <c r="E867" s="201"/>
      <c r="F867" s="201"/>
      <c r="G867" s="208"/>
      <c r="H867" s="208"/>
      <c r="I867" s="209"/>
      <c r="J867" s="209"/>
      <c r="K867" s="209"/>
      <c r="L867" s="199"/>
      <c r="M867" s="203"/>
      <c r="N867" s="209"/>
    </row>
    <row r="868" spans="1:14" ht="12" customHeight="1" x14ac:dyDescent="0.2">
      <c r="A868" s="206"/>
      <c r="B868" s="207"/>
      <c r="C868" s="199"/>
      <c r="D868" s="199"/>
      <c r="E868" s="201"/>
      <c r="F868" s="201"/>
      <c r="G868" s="208"/>
      <c r="H868" s="208"/>
      <c r="I868" s="209"/>
      <c r="J868" s="209"/>
      <c r="K868" s="209"/>
      <c r="L868" s="199"/>
      <c r="M868" s="203"/>
      <c r="N868" s="209"/>
    </row>
    <row r="869" spans="1:14" ht="12" customHeight="1" x14ac:dyDescent="0.2">
      <c r="A869" s="206"/>
      <c r="B869" s="207"/>
      <c r="C869" s="199"/>
      <c r="D869" s="199"/>
      <c r="E869" s="201"/>
      <c r="F869" s="201"/>
      <c r="G869" s="208"/>
      <c r="H869" s="208"/>
      <c r="I869" s="209"/>
      <c r="J869" s="209"/>
      <c r="K869" s="209"/>
      <c r="L869" s="199"/>
      <c r="M869" s="203"/>
      <c r="N869" s="209"/>
    </row>
    <row r="870" spans="1:14" ht="12" customHeight="1" x14ac:dyDescent="0.2">
      <c r="A870" s="206"/>
      <c r="B870" s="207"/>
      <c r="C870" s="199"/>
      <c r="D870" s="199"/>
      <c r="E870" s="201"/>
      <c r="F870" s="201"/>
      <c r="G870" s="208"/>
      <c r="H870" s="208"/>
      <c r="I870" s="209"/>
      <c r="J870" s="209"/>
      <c r="K870" s="209"/>
      <c r="L870" s="199"/>
      <c r="M870" s="203"/>
      <c r="N870" s="209"/>
    </row>
    <row r="871" spans="1:14" ht="12" customHeight="1" x14ac:dyDescent="0.2">
      <c r="A871" s="206"/>
      <c r="B871" s="207"/>
      <c r="C871" s="199"/>
      <c r="D871" s="199"/>
      <c r="E871" s="201"/>
      <c r="F871" s="201"/>
      <c r="G871" s="208"/>
      <c r="H871" s="208"/>
      <c r="I871" s="209"/>
      <c r="J871" s="209"/>
      <c r="K871" s="209"/>
      <c r="L871" s="199"/>
      <c r="M871" s="203"/>
      <c r="N871" s="209"/>
    </row>
    <row r="872" spans="1:14" ht="12" customHeight="1" x14ac:dyDescent="0.2">
      <c r="A872" s="206"/>
      <c r="B872" s="207"/>
      <c r="C872" s="199"/>
      <c r="D872" s="199"/>
      <c r="E872" s="201"/>
      <c r="F872" s="201"/>
      <c r="G872" s="208"/>
      <c r="H872" s="208"/>
      <c r="I872" s="209"/>
      <c r="J872" s="209"/>
      <c r="K872" s="209"/>
      <c r="L872" s="199"/>
      <c r="M872" s="203"/>
      <c r="N872" s="209"/>
    </row>
    <row r="873" spans="1:14" ht="12" customHeight="1" x14ac:dyDescent="0.2">
      <c r="A873" s="206"/>
      <c r="B873" s="207"/>
      <c r="C873" s="199"/>
      <c r="D873" s="199"/>
      <c r="E873" s="201"/>
      <c r="F873" s="201"/>
      <c r="G873" s="208"/>
      <c r="H873" s="208"/>
      <c r="I873" s="209"/>
      <c r="J873" s="209"/>
      <c r="K873" s="209"/>
      <c r="L873" s="199"/>
      <c r="M873" s="203"/>
      <c r="N873" s="209"/>
    </row>
    <row r="874" spans="1:14" ht="12" customHeight="1" x14ac:dyDescent="0.2">
      <c r="A874" s="206"/>
      <c r="B874" s="207"/>
      <c r="C874" s="199"/>
      <c r="D874" s="199"/>
      <c r="E874" s="201"/>
      <c r="F874" s="201"/>
      <c r="G874" s="208"/>
      <c r="H874" s="208"/>
      <c r="I874" s="209"/>
      <c r="J874" s="209"/>
      <c r="K874" s="209"/>
      <c r="L874" s="199"/>
      <c r="M874" s="203"/>
      <c r="N874" s="209"/>
    </row>
    <row r="875" spans="1:14" ht="12" customHeight="1" x14ac:dyDescent="0.2">
      <c r="A875" s="206"/>
      <c r="B875" s="207"/>
      <c r="C875" s="199"/>
      <c r="D875" s="199"/>
      <c r="E875" s="201"/>
      <c r="F875" s="201"/>
      <c r="G875" s="208"/>
      <c r="H875" s="208"/>
      <c r="I875" s="209"/>
      <c r="J875" s="209"/>
      <c r="K875" s="209"/>
      <c r="L875" s="199"/>
      <c r="M875" s="203"/>
      <c r="N875" s="209"/>
    </row>
    <row r="876" spans="1:14" ht="12" customHeight="1" x14ac:dyDescent="0.2">
      <c r="A876" s="206"/>
      <c r="B876" s="207"/>
      <c r="C876" s="199"/>
      <c r="D876" s="199"/>
      <c r="E876" s="201"/>
      <c r="F876" s="201"/>
      <c r="G876" s="208"/>
      <c r="H876" s="208"/>
      <c r="I876" s="209"/>
      <c r="J876" s="209"/>
      <c r="K876" s="209"/>
      <c r="L876" s="199"/>
      <c r="M876" s="203"/>
      <c r="N876" s="209"/>
    </row>
    <row r="877" spans="1:14" ht="12" customHeight="1" x14ac:dyDescent="0.2">
      <c r="A877" s="206"/>
      <c r="B877" s="207"/>
      <c r="C877" s="199"/>
      <c r="D877" s="199"/>
      <c r="E877" s="201"/>
      <c r="F877" s="201"/>
      <c r="G877" s="208"/>
      <c r="H877" s="208"/>
      <c r="I877" s="209"/>
      <c r="J877" s="209"/>
      <c r="K877" s="209"/>
      <c r="L877" s="199"/>
      <c r="M877" s="203"/>
      <c r="N877" s="209"/>
    </row>
    <row r="878" spans="1:14" ht="12" customHeight="1" x14ac:dyDescent="0.2">
      <c r="A878" s="206"/>
      <c r="B878" s="207"/>
      <c r="C878" s="199"/>
      <c r="D878" s="199"/>
      <c r="E878" s="201"/>
      <c r="F878" s="201"/>
      <c r="G878" s="208"/>
      <c r="H878" s="208"/>
      <c r="I878" s="209"/>
      <c r="J878" s="209"/>
      <c r="K878" s="209"/>
      <c r="L878" s="199"/>
      <c r="M878" s="203"/>
      <c r="N878" s="209"/>
    </row>
    <row r="879" spans="1:14" ht="12" customHeight="1" x14ac:dyDescent="0.2">
      <c r="A879" s="206"/>
      <c r="B879" s="207"/>
      <c r="C879" s="199"/>
      <c r="D879" s="199"/>
      <c r="E879" s="201"/>
      <c r="F879" s="201"/>
      <c r="G879" s="208"/>
      <c r="H879" s="208"/>
      <c r="I879" s="209"/>
      <c r="J879" s="209"/>
      <c r="K879" s="209"/>
      <c r="L879" s="199"/>
      <c r="M879" s="203"/>
      <c r="N879" s="209"/>
    </row>
    <row r="880" spans="1:14" ht="12" customHeight="1" x14ac:dyDescent="0.2">
      <c r="A880" s="206"/>
      <c r="B880" s="207"/>
      <c r="C880" s="199"/>
      <c r="D880" s="199"/>
      <c r="E880" s="201"/>
      <c r="F880" s="201"/>
      <c r="G880" s="208"/>
      <c r="H880" s="208"/>
      <c r="I880" s="209"/>
      <c r="J880" s="209"/>
      <c r="K880" s="209"/>
      <c r="L880" s="199"/>
      <c r="M880" s="203"/>
      <c r="N880" s="209"/>
    </row>
    <row r="881" spans="1:14" ht="12" customHeight="1" x14ac:dyDescent="0.2">
      <c r="A881" s="206"/>
      <c r="B881" s="207"/>
      <c r="C881" s="199"/>
      <c r="D881" s="199"/>
      <c r="E881" s="201"/>
      <c r="F881" s="201"/>
      <c r="G881" s="208"/>
      <c r="H881" s="208"/>
      <c r="I881" s="209"/>
      <c r="J881" s="209"/>
      <c r="K881" s="209"/>
      <c r="L881" s="199"/>
      <c r="M881" s="203"/>
      <c r="N881" s="209"/>
    </row>
    <row r="882" spans="1:14" ht="12" customHeight="1" x14ac:dyDescent="0.2">
      <c r="A882" s="206"/>
      <c r="B882" s="207"/>
      <c r="C882" s="199"/>
      <c r="D882" s="199"/>
      <c r="E882" s="201"/>
      <c r="F882" s="201"/>
      <c r="G882" s="208"/>
      <c r="H882" s="208"/>
      <c r="I882" s="209"/>
      <c r="J882" s="209"/>
      <c r="K882" s="209"/>
      <c r="L882" s="199"/>
      <c r="M882" s="203"/>
      <c r="N882" s="209"/>
    </row>
    <row r="883" spans="1:14" ht="12" customHeight="1" x14ac:dyDescent="0.2">
      <c r="A883" s="206"/>
      <c r="B883" s="207"/>
      <c r="C883" s="199"/>
      <c r="D883" s="199"/>
      <c r="E883" s="201"/>
      <c r="F883" s="201"/>
      <c r="G883" s="208"/>
      <c r="H883" s="208"/>
      <c r="I883" s="209"/>
      <c r="J883" s="209"/>
      <c r="K883" s="209"/>
      <c r="L883" s="199"/>
      <c r="M883" s="203"/>
      <c r="N883" s="209"/>
    </row>
    <row r="884" spans="1:14" ht="12" customHeight="1" x14ac:dyDescent="0.2">
      <c r="A884" s="206"/>
      <c r="B884" s="207"/>
      <c r="C884" s="199"/>
      <c r="D884" s="199"/>
      <c r="E884" s="201"/>
      <c r="F884" s="201"/>
      <c r="G884" s="208"/>
      <c r="H884" s="208"/>
      <c r="I884" s="209"/>
      <c r="J884" s="209"/>
      <c r="K884" s="209"/>
      <c r="L884" s="199"/>
      <c r="M884" s="203"/>
      <c r="N884" s="209"/>
    </row>
    <row r="885" spans="1:14" ht="12" customHeight="1" x14ac:dyDescent="0.2">
      <c r="A885" s="206"/>
      <c r="B885" s="207"/>
      <c r="C885" s="199"/>
      <c r="D885" s="199"/>
      <c r="E885" s="201"/>
      <c r="F885" s="201"/>
      <c r="G885" s="208"/>
      <c r="H885" s="208"/>
      <c r="I885" s="209"/>
      <c r="J885" s="209"/>
      <c r="K885" s="209"/>
      <c r="L885" s="199"/>
      <c r="M885" s="203"/>
      <c r="N885" s="209"/>
    </row>
    <row r="886" spans="1:14" ht="12" customHeight="1" x14ac:dyDescent="0.2">
      <c r="A886" s="206"/>
      <c r="B886" s="207"/>
      <c r="C886" s="199"/>
      <c r="D886" s="199"/>
      <c r="E886" s="201"/>
      <c r="F886" s="201"/>
      <c r="G886" s="208"/>
      <c r="H886" s="208"/>
      <c r="I886" s="209"/>
      <c r="J886" s="209"/>
      <c r="K886" s="209"/>
      <c r="L886" s="199"/>
      <c r="M886" s="203"/>
      <c r="N886" s="209"/>
    </row>
    <row r="887" spans="1:14" ht="12" customHeight="1" x14ac:dyDescent="0.2">
      <c r="A887" s="206"/>
      <c r="B887" s="207"/>
      <c r="C887" s="199"/>
      <c r="D887" s="199"/>
      <c r="E887" s="201"/>
      <c r="F887" s="201"/>
      <c r="G887" s="208"/>
      <c r="H887" s="208"/>
      <c r="I887" s="209"/>
      <c r="J887" s="209"/>
      <c r="K887" s="209"/>
      <c r="L887" s="199"/>
      <c r="M887" s="203"/>
      <c r="N887" s="209"/>
    </row>
    <row r="888" spans="1:14" ht="12" customHeight="1" x14ac:dyDescent="0.2">
      <c r="A888" s="206"/>
      <c r="B888" s="207"/>
      <c r="C888" s="199"/>
      <c r="D888" s="199"/>
      <c r="E888" s="201"/>
      <c r="F888" s="201"/>
      <c r="G888" s="208"/>
      <c r="H888" s="208"/>
      <c r="I888" s="209"/>
      <c r="J888" s="209"/>
      <c r="K888" s="209"/>
      <c r="L888" s="199"/>
      <c r="M888" s="203"/>
      <c r="N888" s="209"/>
    </row>
    <row r="889" spans="1:14" ht="12" customHeight="1" x14ac:dyDescent="0.2">
      <c r="A889" s="206"/>
      <c r="B889" s="207"/>
      <c r="C889" s="199"/>
      <c r="D889" s="199"/>
      <c r="E889" s="201"/>
      <c r="F889" s="201"/>
      <c r="G889" s="208"/>
      <c r="H889" s="208"/>
      <c r="I889" s="209"/>
      <c r="J889" s="209"/>
      <c r="K889" s="209"/>
      <c r="L889" s="199"/>
      <c r="M889" s="203"/>
      <c r="N889" s="209"/>
    </row>
    <row r="890" spans="1:14" ht="12" customHeight="1" x14ac:dyDescent="0.2">
      <c r="A890" s="206"/>
      <c r="B890" s="207"/>
      <c r="C890" s="199"/>
      <c r="D890" s="199"/>
      <c r="E890" s="201"/>
      <c r="F890" s="201"/>
      <c r="G890" s="208"/>
      <c r="H890" s="208"/>
      <c r="I890" s="209"/>
      <c r="J890" s="209"/>
      <c r="K890" s="209"/>
      <c r="L890" s="199"/>
      <c r="M890" s="203"/>
      <c r="N890" s="209"/>
    </row>
    <row r="891" spans="1:14" ht="12" customHeight="1" x14ac:dyDescent="0.2">
      <c r="A891" s="206"/>
      <c r="B891" s="207"/>
      <c r="C891" s="199"/>
      <c r="D891" s="199"/>
      <c r="E891" s="201"/>
      <c r="F891" s="201"/>
      <c r="G891" s="208"/>
      <c r="H891" s="208"/>
      <c r="I891" s="209"/>
      <c r="J891" s="209"/>
      <c r="K891" s="209"/>
      <c r="L891" s="199"/>
      <c r="M891" s="203"/>
      <c r="N891" s="209"/>
    </row>
    <row r="892" spans="1:14" ht="12" customHeight="1" x14ac:dyDescent="0.2">
      <c r="A892" s="206"/>
      <c r="B892" s="207"/>
      <c r="C892" s="199"/>
      <c r="D892" s="199"/>
      <c r="E892" s="201"/>
      <c r="F892" s="201"/>
      <c r="G892" s="208"/>
      <c r="H892" s="208"/>
      <c r="I892" s="209"/>
      <c r="J892" s="209"/>
      <c r="K892" s="209"/>
      <c r="L892" s="199"/>
      <c r="M892" s="203"/>
      <c r="N892" s="209"/>
    </row>
    <row r="893" spans="1:14" ht="12" customHeight="1" x14ac:dyDescent="0.2">
      <c r="A893" s="206"/>
      <c r="B893" s="207"/>
      <c r="C893" s="199"/>
      <c r="D893" s="199"/>
      <c r="E893" s="201"/>
      <c r="F893" s="201"/>
      <c r="G893" s="208"/>
      <c r="H893" s="208"/>
      <c r="I893" s="209"/>
      <c r="J893" s="209"/>
      <c r="K893" s="209"/>
      <c r="L893" s="199"/>
      <c r="M893" s="203"/>
      <c r="N893" s="209"/>
    </row>
    <row r="894" spans="1:14" ht="12" customHeight="1" x14ac:dyDescent="0.2">
      <c r="A894" s="206"/>
      <c r="B894" s="207"/>
      <c r="C894" s="199"/>
      <c r="D894" s="199"/>
      <c r="E894" s="201"/>
      <c r="F894" s="201"/>
      <c r="G894" s="208"/>
      <c r="H894" s="208"/>
      <c r="I894" s="209"/>
      <c r="J894" s="209"/>
      <c r="K894" s="209"/>
      <c r="L894" s="199"/>
      <c r="M894" s="203"/>
      <c r="N894" s="209"/>
    </row>
    <row r="895" spans="1:14" ht="12" customHeight="1" x14ac:dyDescent="0.2">
      <c r="A895" s="206"/>
      <c r="B895" s="207"/>
      <c r="C895" s="199"/>
      <c r="D895" s="199"/>
      <c r="E895" s="201"/>
      <c r="F895" s="201"/>
      <c r="G895" s="208"/>
      <c r="H895" s="208"/>
      <c r="I895" s="209"/>
      <c r="J895" s="209"/>
      <c r="K895" s="209"/>
      <c r="L895" s="199"/>
      <c r="M895" s="203"/>
      <c r="N895" s="209"/>
    </row>
    <row r="896" spans="1:14" ht="12" customHeight="1" x14ac:dyDescent="0.2">
      <c r="A896" s="206"/>
      <c r="B896" s="207"/>
      <c r="C896" s="199"/>
      <c r="D896" s="199"/>
      <c r="E896" s="201"/>
      <c r="F896" s="201"/>
      <c r="G896" s="208"/>
      <c r="H896" s="208"/>
      <c r="I896" s="209"/>
      <c r="J896" s="209"/>
      <c r="K896" s="209"/>
      <c r="L896" s="199"/>
      <c r="M896" s="203"/>
      <c r="N896" s="209"/>
    </row>
    <row r="897" spans="1:14" ht="12" customHeight="1" x14ac:dyDescent="0.2">
      <c r="A897" s="206"/>
      <c r="B897" s="207"/>
      <c r="C897" s="199"/>
      <c r="D897" s="199"/>
      <c r="E897" s="201"/>
      <c r="F897" s="201"/>
      <c r="G897" s="208"/>
      <c r="H897" s="208"/>
      <c r="I897" s="209"/>
      <c r="J897" s="209"/>
      <c r="K897" s="209"/>
      <c r="L897" s="199"/>
      <c r="M897" s="203"/>
      <c r="N897" s="209"/>
    </row>
    <row r="898" spans="1:14" ht="12" customHeight="1" x14ac:dyDescent="0.2">
      <c r="A898" s="206"/>
      <c r="B898" s="207"/>
      <c r="C898" s="199"/>
      <c r="D898" s="199"/>
      <c r="E898" s="201"/>
      <c r="F898" s="201"/>
      <c r="G898" s="208"/>
      <c r="H898" s="208"/>
      <c r="I898" s="209"/>
      <c r="J898" s="209"/>
      <c r="K898" s="209"/>
      <c r="L898" s="199"/>
      <c r="M898" s="203"/>
      <c r="N898" s="209"/>
    </row>
    <row r="899" spans="1:14" ht="12" customHeight="1" x14ac:dyDescent="0.2">
      <c r="A899" s="206"/>
      <c r="B899" s="207"/>
      <c r="C899" s="199"/>
      <c r="D899" s="199"/>
      <c r="E899" s="201"/>
      <c r="F899" s="201"/>
      <c r="G899" s="208"/>
      <c r="H899" s="208"/>
      <c r="I899" s="209"/>
      <c r="J899" s="209"/>
      <c r="K899" s="209"/>
      <c r="L899" s="199"/>
      <c r="M899" s="203"/>
      <c r="N899" s="209"/>
    </row>
    <row r="900" spans="1:14" ht="12" customHeight="1" x14ac:dyDescent="0.2">
      <c r="A900" s="206"/>
      <c r="B900" s="207"/>
      <c r="C900" s="199"/>
      <c r="D900" s="199"/>
      <c r="E900" s="201"/>
      <c r="F900" s="201"/>
      <c r="G900" s="208"/>
      <c r="H900" s="208"/>
      <c r="I900" s="209"/>
      <c r="J900" s="209"/>
      <c r="K900" s="209"/>
      <c r="L900" s="199"/>
      <c r="M900" s="203"/>
      <c r="N900" s="209"/>
    </row>
    <row r="901" spans="1:14" ht="12" customHeight="1" x14ac:dyDescent="0.2">
      <c r="A901" s="206"/>
      <c r="B901" s="207"/>
      <c r="C901" s="199"/>
      <c r="D901" s="199"/>
      <c r="E901" s="201"/>
      <c r="F901" s="201"/>
      <c r="G901" s="208"/>
      <c r="H901" s="208"/>
      <c r="I901" s="209"/>
      <c r="J901" s="209"/>
      <c r="K901" s="209"/>
      <c r="L901" s="199"/>
      <c r="M901" s="203"/>
      <c r="N901" s="209"/>
    </row>
    <row r="902" spans="1:14" ht="12" customHeight="1" x14ac:dyDescent="0.2">
      <c r="A902" s="206"/>
      <c r="B902" s="207"/>
      <c r="C902" s="199"/>
      <c r="D902" s="199"/>
      <c r="E902" s="201"/>
      <c r="F902" s="201"/>
      <c r="G902" s="208"/>
      <c r="H902" s="208"/>
      <c r="I902" s="209"/>
      <c r="J902" s="209"/>
      <c r="K902" s="209"/>
      <c r="L902" s="199"/>
      <c r="M902" s="203"/>
      <c r="N902" s="209"/>
    </row>
    <row r="903" spans="1:14" ht="12" customHeight="1" x14ac:dyDescent="0.2">
      <c r="A903" s="206"/>
      <c r="B903" s="207"/>
      <c r="C903" s="199"/>
      <c r="D903" s="199"/>
      <c r="E903" s="201"/>
      <c r="F903" s="201"/>
      <c r="G903" s="208"/>
      <c r="H903" s="208"/>
      <c r="I903" s="209"/>
      <c r="J903" s="209"/>
      <c r="K903" s="209"/>
      <c r="L903" s="199"/>
      <c r="M903" s="203"/>
      <c r="N903" s="209"/>
    </row>
    <row r="904" spans="1:14" ht="12" customHeight="1" x14ac:dyDescent="0.2">
      <c r="A904" s="206"/>
      <c r="B904" s="207"/>
      <c r="C904" s="199"/>
      <c r="D904" s="199"/>
      <c r="E904" s="201"/>
      <c r="F904" s="201"/>
      <c r="G904" s="208"/>
      <c r="H904" s="208"/>
      <c r="I904" s="209"/>
      <c r="J904" s="209"/>
      <c r="K904" s="209"/>
      <c r="L904" s="199"/>
      <c r="M904" s="203"/>
      <c r="N904" s="209"/>
    </row>
    <row r="905" spans="1:14" ht="12" customHeight="1" x14ac:dyDescent="0.2">
      <c r="A905" s="206"/>
      <c r="B905" s="207"/>
      <c r="C905" s="199"/>
      <c r="D905" s="199"/>
      <c r="E905" s="201"/>
      <c r="F905" s="201"/>
      <c r="G905" s="208"/>
      <c r="H905" s="208"/>
      <c r="I905" s="209"/>
      <c r="J905" s="209"/>
      <c r="K905" s="209"/>
      <c r="L905" s="199"/>
      <c r="M905" s="203"/>
      <c r="N905" s="209"/>
    </row>
    <row r="906" spans="1:14" ht="12" customHeight="1" x14ac:dyDescent="0.2">
      <c r="A906" s="206"/>
      <c r="B906" s="207"/>
      <c r="C906" s="199"/>
      <c r="D906" s="199"/>
      <c r="E906" s="201"/>
      <c r="F906" s="201"/>
      <c r="G906" s="208"/>
      <c r="H906" s="208"/>
      <c r="I906" s="209"/>
      <c r="J906" s="209"/>
      <c r="K906" s="209"/>
      <c r="L906" s="199"/>
      <c r="M906" s="203"/>
      <c r="N906" s="209"/>
    </row>
    <row r="907" spans="1:14" ht="12" customHeight="1" x14ac:dyDescent="0.2">
      <c r="A907" s="206"/>
      <c r="B907" s="207"/>
      <c r="C907" s="199"/>
      <c r="D907" s="199"/>
      <c r="E907" s="201"/>
      <c r="F907" s="201"/>
      <c r="G907" s="208"/>
      <c r="H907" s="208"/>
      <c r="I907" s="209"/>
      <c r="J907" s="209"/>
      <c r="K907" s="209"/>
      <c r="L907" s="199"/>
      <c r="M907" s="203"/>
      <c r="N907" s="209"/>
    </row>
    <row r="908" spans="1:14" ht="12" customHeight="1" x14ac:dyDescent="0.2">
      <c r="A908" s="206"/>
      <c r="B908" s="207"/>
      <c r="C908" s="199"/>
      <c r="D908" s="199"/>
      <c r="E908" s="201"/>
      <c r="F908" s="201"/>
      <c r="G908" s="208"/>
      <c r="H908" s="208"/>
      <c r="I908" s="209"/>
      <c r="J908" s="209"/>
      <c r="K908" s="209"/>
      <c r="L908" s="199"/>
      <c r="M908" s="203"/>
      <c r="N908" s="209"/>
    </row>
    <row r="909" spans="1:14" ht="12" customHeight="1" x14ac:dyDescent="0.2">
      <c r="A909" s="206"/>
      <c r="B909" s="207"/>
      <c r="C909" s="199"/>
      <c r="D909" s="199"/>
      <c r="E909" s="201"/>
      <c r="F909" s="201"/>
      <c r="G909" s="208"/>
      <c r="H909" s="208"/>
      <c r="I909" s="209"/>
      <c r="J909" s="209"/>
      <c r="K909" s="209"/>
      <c r="L909" s="199"/>
      <c r="M909" s="203"/>
      <c r="N909" s="209"/>
    </row>
    <row r="910" spans="1:14" ht="12" customHeight="1" x14ac:dyDescent="0.2">
      <c r="A910" s="206"/>
      <c r="B910" s="207"/>
      <c r="C910" s="199"/>
      <c r="D910" s="199"/>
      <c r="E910" s="201"/>
      <c r="F910" s="201"/>
      <c r="G910" s="208"/>
      <c r="H910" s="208"/>
      <c r="I910" s="209"/>
      <c r="J910" s="209"/>
      <c r="K910" s="209"/>
      <c r="L910" s="199"/>
      <c r="M910" s="203"/>
      <c r="N910" s="209"/>
    </row>
    <row r="911" spans="1:14" ht="12" customHeight="1" x14ac:dyDescent="0.2">
      <c r="A911" s="206"/>
      <c r="B911" s="207"/>
      <c r="C911" s="199"/>
      <c r="D911" s="199"/>
      <c r="E911" s="201"/>
      <c r="F911" s="201"/>
      <c r="G911" s="208"/>
      <c r="H911" s="208"/>
      <c r="I911" s="209"/>
      <c r="J911" s="209"/>
      <c r="K911" s="209"/>
      <c r="L911" s="199"/>
      <c r="M911" s="203"/>
      <c r="N911" s="209"/>
    </row>
    <row r="912" spans="1:14" ht="12" customHeight="1" x14ac:dyDescent="0.2">
      <c r="A912" s="206"/>
      <c r="B912" s="207"/>
      <c r="C912" s="199"/>
      <c r="D912" s="199"/>
      <c r="E912" s="201"/>
      <c r="F912" s="201"/>
      <c r="G912" s="208"/>
      <c r="H912" s="208"/>
      <c r="I912" s="209"/>
      <c r="J912" s="209"/>
      <c r="K912" s="209"/>
      <c r="L912" s="199"/>
      <c r="M912" s="203"/>
      <c r="N912" s="209"/>
    </row>
    <row r="913" spans="1:14" ht="12" customHeight="1" x14ac:dyDescent="0.2">
      <c r="A913" s="206"/>
      <c r="B913" s="207"/>
      <c r="C913" s="199"/>
      <c r="D913" s="199"/>
      <c r="E913" s="201"/>
      <c r="F913" s="201"/>
      <c r="G913" s="208"/>
      <c r="H913" s="208"/>
      <c r="I913" s="209"/>
      <c r="J913" s="209"/>
      <c r="K913" s="209"/>
      <c r="L913" s="199"/>
      <c r="M913" s="203"/>
      <c r="N913" s="209"/>
    </row>
    <row r="914" spans="1:14" ht="12" customHeight="1" x14ac:dyDescent="0.2">
      <c r="A914" s="206"/>
      <c r="B914" s="207"/>
      <c r="C914" s="199"/>
      <c r="D914" s="199"/>
      <c r="E914" s="201"/>
      <c r="F914" s="201"/>
      <c r="G914" s="208"/>
      <c r="H914" s="208"/>
      <c r="I914" s="209"/>
      <c r="J914" s="209"/>
      <c r="K914" s="209"/>
      <c r="L914" s="199"/>
      <c r="M914" s="203"/>
      <c r="N914" s="209"/>
    </row>
    <row r="915" spans="1:14" ht="12" customHeight="1" x14ac:dyDescent="0.2">
      <c r="A915" s="206"/>
      <c r="B915" s="207"/>
      <c r="C915" s="199"/>
      <c r="D915" s="199"/>
      <c r="E915" s="201"/>
      <c r="F915" s="201"/>
      <c r="G915" s="208"/>
      <c r="H915" s="208"/>
      <c r="I915" s="209"/>
      <c r="J915" s="209"/>
      <c r="K915" s="209"/>
      <c r="L915" s="199"/>
      <c r="M915" s="203"/>
      <c r="N915" s="209"/>
    </row>
    <row r="916" spans="1:14" ht="12" customHeight="1" x14ac:dyDescent="0.2">
      <c r="A916" s="206"/>
      <c r="B916" s="207"/>
      <c r="C916" s="199"/>
      <c r="D916" s="199"/>
      <c r="E916" s="201"/>
      <c r="F916" s="201"/>
      <c r="G916" s="208"/>
      <c r="H916" s="208"/>
      <c r="I916" s="209"/>
      <c r="J916" s="209"/>
      <c r="K916" s="209"/>
      <c r="L916" s="199"/>
      <c r="M916" s="203"/>
      <c r="N916" s="209"/>
    </row>
    <row r="917" spans="1:14" ht="12" customHeight="1" x14ac:dyDescent="0.2">
      <c r="A917" s="206"/>
      <c r="B917" s="207"/>
      <c r="C917" s="199"/>
      <c r="D917" s="199"/>
      <c r="E917" s="201"/>
      <c r="F917" s="201"/>
      <c r="G917" s="208"/>
      <c r="H917" s="208"/>
      <c r="I917" s="209"/>
      <c r="J917" s="209"/>
      <c r="K917" s="209"/>
      <c r="L917" s="199"/>
      <c r="M917" s="203"/>
      <c r="N917" s="209"/>
    </row>
    <row r="918" spans="1:14" ht="12" customHeight="1" x14ac:dyDescent="0.2">
      <c r="A918" s="206"/>
      <c r="B918" s="207"/>
      <c r="C918" s="199"/>
      <c r="D918" s="199"/>
      <c r="E918" s="201"/>
      <c r="F918" s="201"/>
      <c r="G918" s="208"/>
      <c r="H918" s="208"/>
      <c r="I918" s="209"/>
      <c r="J918" s="209"/>
      <c r="K918" s="209"/>
      <c r="L918" s="199"/>
      <c r="M918" s="203"/>
      <c r="N918" s="209"/>
    </row>
    <row r="919" spans="1:14" ht="12" customHeight="1" x14ac:dyDescent="0.2">
      <c r="A919" s="206"/>
      <c r="B919" s="207"/>
      <c r="C919" s="199"/>
      <c r="D919" s="199"/>
      <c r="E919" s="201"/>
      <c r="F919" s="201"/>
      <c r="G919" s="208"/>
      <c r="H919" s="208"/>
      <c r="I919" s="209"/>
      <c r="J919" s="209"/>
      <c r="K919" s="209"/>
      <c r="L919" s="199"/>
      <c r="M919" s="203"/>
      <c r="N919" s="209"/>
    </row>
    <row r="920" spans="1:14" ht="12" customHeight="1" x14ac:dyDescent="0.2">
      <c r="A920" s="206"/>
      <c r="B920" s="207"/>
      <c r="C920" s="199"/>
      <c r="D920" s="199"/>
      <c r="E920" s="201"/>
      <c r="F920" s="201"/>
      <c r="G920" s="208"/>
      <c r="H920" s="208"/>
      <c r="I920" s="209"/>
      <c r="J920" s="209"/>
      <c r="K920" s="209"/>
      <c r="L920" s="199"/>
      <c r="M920" s="203"/>
      <c r="N920" s="209"/>
    </row>
    <row r="921" spans="1:14" ht="12" customHeight="1" x14ac:dyDescent="0.2">
      <c r="A921" s="206"/>
      <c r="B921" s="207"/>
      <c r="C921" s="199"/>
      <c r="D921" s="199"/>
      <c r="E921" s="201"/>
      <c r="F921" s="201"/>
      <c r="G921" s="208"/>
      <c r="H921" s="208"/>
      <c r="I921" s="209"/>
      <c r="J921" s="209"/>
      <c r="K921" s="209"/>
      <c r="L921" s="199"/>
      <c r="M921" s="203"/>
      <c r="N921" s="209"/>
    </row>
    <row r="922" spans="1:14" ht="12" customHeight="1" x14ac:dyDescent="0.2">
      <c r="A922" s="206"/>
      <c r="B922" s="207"/>
      <c r="C922" s="199"/>
      <c r="D922" s="199"/>
      <c r="E922" s="201"/>
      <c r="F922" s="201"/>
      <c r="G922" s="208"/>
      <c r="H922" s="208"/>
      <c r="I922" s="209"/>
      <c r="J922" s="209"/>
      <c r="K922" s="209"/>
      <c r="L922" s="199"/>
      <c r="M922" s="203"/>
      <c r="N922" s="209"/>
    </row>
    <row r="923" spans="1:14" ht="12" customHeight="1" x14ac:dyDescent="0.2">
      <c r="A923" s="206"/>
      <c r="B923" s="207"/>
      <c r="C923" s="199"/>
      <c r="D923" s="199"/>
      <c r="E923" s="201"/>
      <c r="F923" s="201"/>
      <c r="G923" s="208"/>
      <c r="H923" s="208"/>
      <c r="I923" s="209"/>
      <c r="J923" s="209"/>
      <c r="K923" s="209"/>
      <c r="L923" s="199"/>
      <c r="M923" s="203"/>
      <c r="N923" s="209"/>
    </row>
    <row r="924" spans="1:14" ht="12" customHeight="1" x14ac:dyDescent="0.2">
      <c r="A924" s="206"/>
      <c r="B924" s="207"/>
      <c r="C924" s="199"/>
      <c r="D924" s="199"/>
      <c r="E924" s="201"/>
      <c r="F924" s="201"/>
      <c r="G924" s="208"/>
      <c r="H924" s="208"/>
      <c r="I924" s="209"/>
      <c r="J924" s="209"/>
      <c r="K924" s="209"/>
      <c r="L924" s="199"/>
      <c r="M924" s="203"/>
      <c r="N924" s="209"/>
    </row>
    <row r="925" spans="1:14" ht="12" customHeight="1" x14ac:dyDescent="0.2">
      <c r="A925" s="206"/>
      <c r="B925" s="207"/>
      <c r="C925" s="199"/>
      <c r="D925" s="199"/>
      <c r="E925" s="201"/>
      <c r="F925" s="201"/>
      <c r="G925" s="208"/>
      <c r="H925" s="208"/>
      <c r="I925" s="209"/>
      <c r="J925" s="209"/>
      <c r="K925" s="209"/>
      <c r="L925" s="199"/>
      <c r="M925" s="203"/>
      <c r="N925" s="209"/>
    </row>
    <row r="926" spans="1:14" ht="12" customHeight="1" x14ac:dyDescent="0.2">
      <c r="A926" s="206"/>
      <c r="B926" s="207"/>
      <c r="C926" s="199"/>
      <c r="D926" s="199"/>
      <c r="E926" s="201"/>
      <c r="F926" s="201"/>
      <c r="G926" s="208"/>
      <c r="H926" s="208"/>
      <c r="I926" s="209"/>
      <c r="J926" s="209"/>
      <c r="K926" s="209"/>
      <c r="L926" s="199"/>
      <c r="M926" s="203"/>
      <c r="N926" s="209"/>
    </row>
    <row r="927" spans="1:14" ht="12" customHeight="1" x14ac:dyDescent="0.2">
      <c r="A927" s="206"/>
      <c r="B927" s="207"/>
      <c r="C927" s="199"/>
      <c r="D927" s="199"/>
      <c r="E927" s="201"/>
      <c r="F927" s="201"/>
      <c r="G927" s="208"/>
      <c r="H927" s="208"/>
      <c r="I927" s="209"/>
      <c r="J927" s="209"/>
      <c r="K927" s="209"/>
      <c r="L927" s="199"/>
      <c r="M927" s="203"/>
      <c r="N927" s="209"/>
    </row>
    <row r="928" spans="1:14" ht="12" customHeight="1" x14ac:dyDescent="0.2">
      <c r="A928" s="206"/>
      <c r="B928" s="207"/>
      <c r="C928" s="199"/>
      <c r="D928" s="199"/>
      <c r="E928" s="201"/>
      <c r="F928" s="201"/>
      <c r="G928" s="208"/>
      <c r="H928" s="208"/>
      <c r="I928" s="209"/>
      <c r="J928" s="209"/>
      <c r="K928" s="209"/>
      <c r="L928" s="199"/>
      <c r="M928" s="203"/>
      <c r="N928" s="209"/>
    </row>
    <row r="929" spans="1:14" ht="12" customHeight="1" x14ac:dyDescent="0.2">
      <c r="A929" s="206"/>
      <c r="B929" s="207"/>
      <c r="C929" s="199"/>
      <c r="D929" s="199"/>
      <c r="E929" s="201"/>
      <c r="F929" s="201"/>
      <c r="G929" s="208"/>
      <c r="H929" s="208"/>
      <c r="I929" s="209"/>
      <c r="J929" s="209"/>
      <c r="K929" s="209"/>
      <c r="L929" s="199"/>
      <c r="M929" s="203"/>
      <c r="N929" s="209"/>
    </row>
    <row r="930" spans="1:14" ht="12" customHeight="1" x14ac:dyDescent="0.2">
      <c r="A930" s="206"/>
      <c r="B930" s="207"/>
      <c r="C930" s="199"/>
      <c r="D930" s="199"/>
      <c r="E930" s="201"/>
      <c r="F930" s="201"/>
      <c r="G930" s="208"/>
      <c r="H930" s="208"/>
      <c r="I930" s="209"/>
      <c r="J930" s="209"/>
      <c r="K930" s="209"/>
      <c r="L930" s="199"/>
      <c r="M930" s="203"/>
      <c r="N930" s="209"/>
    </row>
    <row r="931" spans="1:14" ht="12" customHeight="1" x14ac:dyDescent="0.2">
      <c r="A931" s="206"/>
      <c r="B931" s="207"/>
      <c r="C931" s="199"/>
      <c r="D931" s="199"/>
      <c r="E931" s="201"/>
      <c r="F931" s="201"/>
      <c r="G931" s="208"/>
      <c r="H931" s="208"/>
      <c r="I931" s="209"/>
      <c r="J931" s="209"/>
      <c r="K931" s="209"/>
      <c r="L931" s="199"/>
      <c r="M931" s="203"/>
      <c r="N931" s="209"/>
    </row>
    <row r="932" spans="1:14" ht="12" customHeight="1" x14ac:dyDescent="0.2">
      <c r="A932" s="206"/>
      <c r="B932" s="207"/>
      <c r="C932" s="199"/>
      <c r="D932" s="199"/>
      <c r="E932" s="201"/>
      <c r="F932" s="201"/>
      <c r="G932" s="208"/>
      <c r="H932" s="208"/>
      <c r="I932" s="209"/>
      <c r="J932" s="209"/>
      <c r="K932" s="209"/>
      <c r="L932" s="199"/>
      <c r="M932" s="203"/>
      <c r="N932" s="209"/>
    </row>
    <row r="933" spans="1:14" ht="12" customHeight="1" x14ac:dyDescent="0.2">
      <c r="A933" s="206"/>
      <c r="B933" s="207"/>
      <c r="C933" s="199"/>
      <c r="D933" s="199"/>
      <c r="E933" s="201"/>
      <c r="F933" s="201"/>
      <c r="G933" s="208"/>
      <c r="H933" s="208"/>
      <c r="I933" s="209"/>
      <c r="J933" s="209"/>
      <c r="K933" s="209"/>
      <c r="L933" s="199"/>
      <c r="M933" s="203"/>
      <c r="N933" s="209"/>
    </row>
    <row r="934" spans="1:14" ht="12" customHeight="1" x14ac:dyDescent="0.2">
      <c r="A934" s="206"/>
      <c r="B934" s="207"/>
      <c r="C934" s="199"/>
      <c r="D934" s="199"/>
      <c r="E934" s="201"/>
      <c r="F934" s="201"/>
      <c r="G934" s="208"/>
      <c r="H934" s="208"/>
      <c r="I934" s="209"/>
      <c r="J934" s="209"/>
      <c r="K934" s="209"/>
      <c r="L934" s="199"/>
      <c r="M934" s="203"/>
      <c r="N934" s="209"/>
    </row>
    <row r="935" spans="1:14" ht="12" customHeight="1" x14ac:dyDescent="0.2">
      <c r="A935" s="206"/>
      <c r="B935" s="207"/>
      <c r="C935" s="199"/>
      <c r="D935" s="199"/>
      <c r="E935" s="201"/>
      <c r="F935" s="201"/>
      <c r="G935" s="208"/>
      <c r="H935" s="208"/>
      <c r="I935" s="209"/>
      <c r="J935" s="209"/>
      <c r="K935" s="209"/>
      <c r="L935" s="199"/>
      <c r="M935" s="203"/>
      <c r="N935" s="209"/>
    </row>
    <row r="936" spans="1:14" ht="12" customHeight="1" x14ac:dyDescent="0.2">
      <c r="A936" s="206"/>
      <c r="B936" s="207"/>
      <c r="C936" s="199"/>
      <c r="D936" s="199"/>
      <c r="E936" s="201"/>
      <c r="F936" s="201"/>
      <c r="G936" s="208"/>
      <c r="H936" s="208"/>
      <c r="I936" s="209"/>
      <c r="J936" s="209"/>
      <c r="K936" s="209"/>
      <c r="L936" s="199"/>
      <c r="M936" s="203"/>
      <c r="N936" s="209"/>
    </row>
    <row r="937" spans="1:14" ht="12" customHeight="1" x14ac:dyDescent="0.2">
      <c r="A937" s="206"/>
      <c r="B937" s="207"/>
      <c r="C937" s="199"/>
      <c r="D937" s="199"/>
      <c r="E937" s="201"/>
      <c r="F937" s="201"/>
      <c r="G937" s="208"/>
      <c r="H937" s="208"/>
      <c r="I937" s="209"/>
      <c r="J937" s="209"/>
      <c r="K937" s="209"/>
      <c r="L937" s="199"/>
      <c r="M937" s="203"/>
      <c r="N937" s="209"/>
    </row>
    <row r="938" spans="1:14" ht="12" customHeight="1" x14ac:dyDescent="0.2">
      <c r="A938" s="206"/>
      <c r="B938" s="207"/>
      <c r="C938" s="199"/>
      <c r="D938" s="199"/>
      <c r="E938" s="201"/>
      <c r="F938" s="201"/>
      <c r="G938" s="208"/>
      <c r="H938" s="208"/>
      <c r="I938" s="209"/>
      <c r="J938" s="209"/>
      <c r="K938" s="209"/>
      <c r="L938" s="199"/>
      <c r="M938" s="203"/>
      <c r="N938" s="209"/>
    </row>
    <row r="939" spans="1:14" ht="12" customHeight="1" x14ac:dyDescent="0.2">
      <c r="A939" s="206"/>
      <c r="B939" s="207"/>
      <c r="C939" s="199"/>
      <c r="D939" s="199"/>
      <c r="E939" s="201"/>
      <c r="F939" s="201"/>
      <c r="G939" s="208"/>
      <c r="H939" s="208"/>
      <c r="I939" s="209"/>
      <c r="J939" s="209"/>
      <c r="K939" s="209"/>
      <c r="L939" s="199"/>
      <c r="M939" s="203"/>
      <c r="N939" s="209"/>
    </row>
    <row r="940" spans="1:14" ht="12" customHeight="1" x14ac:dyDescent="0.2">
      <c r="A940" s="206"/>
      <c r="B940" s="207"/>
      <c r="C940" s="199"/>
      <c r="D940" s="199"/>
      <c r="E940" s="201"/>
      <c r="F940" s="201"/>
      <c r="G940" s="208"/>
      <c r="H940" s="208"/>
      <c r="I940" s="209"/>
      <c r="J940" s="209"/>
      <c r="K940" s="209"/>
      <c r="L940" s="199"/>
      <c r="M940" s="203"/>
      <c r="N940" s="209"/>
    </row>
    <row r="941" spans="1:14" ht="12" customHeight="1" x14ac:dyDescent="0.2">
      <c r="A941" s="206"/>
      <c r="B941" s="207"/>
      <c r="C941" s="199"/>
      <c r="D941" s="199"/>
      <c r="E941" s="201"/>
      <c r="F941" s="201"/>
      <c r="G941" s="208"/>
      <c r="H941" s="208"/>
      <c r="I941" s="209"/>
      <c r="J941" s="209"/>
      <c r="K941" s="209"/>
      <c r="L941" s="199"/>
      <c r="M941" s="203"/>
      <c r="N941" s="209"/>
    </row>
    <row r="942" spans="1:14" ht="12" customHeight="1" x14ac:dyDescent="0.2">
      <c r="A942" s="206"/>
      <c r="B942" s="207"/>
      <c r="C942" s="199"/>
      <c r="D942" s="199"/>
      <c r="E942" s="201"/>
      <c r="F942" s="201"/>
      <c r="G942" s="208"/>
      <c r="H942" s="208"/>
      <c r="I942" s="209"/>
      <c r="J942" s="209"/>
      <c r="K942" s="209"/>
      <c r="L942" s="199"/>
      <c r="M942" s="203"/>
      <c r="N942" s="209"/>
    </row>
    <row r="943" spans="1:14" ht="12" customHeight="1" x14ac:dyDescent="0.2">
      <c r="A943" s="206"/>
      <c r="B943" s="207"/>
      <c r="C943" s="199"/>
      <c r="D943" s="199"/>
      <c r="E943" s="201"/>
      <c r="F943" s="201"/>
      <c r="G943" s="208"/>
      <c r="H943" s="208"/>
      <c r="I943" s="209"/>
      <c r="J943" s="209"/>
      <c r="K943" s="209"/>
      <c r="L943" s="199"/>
      <c r="M943" s="203"/>
      <c r="N943" s="209"/>
    </row>
    <row r="944" spans="1:14" ht="12" customHeight="1" x14ac:dyDescent="0.2">
      <c r="A944" s="206"/>
      <c r="B944" s="207"/>
      <c r="C944" s="199"/>
      <c r="D944" s="199"/>
      <c r="E944" s="201"/>
      <c r="F944" s="201"/>
      <c r="G944" s="208"/>
      <c r="H944" s="208"/>
      <c r="I944" s="209"/>
      <c r="J944" s="209"/>
      <c r="K944" s="209"/>
      <c r="L944" s="199"/>
      <c r="M944" s="203"/>
      <c r="N944" s="209"/>
    </row>
    <row r="945" spans="1:14" ht="12" customHeight="1" x14ac:dyDescent="0.2">
      <c r="A945" s="206"/>
      <c r="B945" s="207"/>
      <c r="C945" s="199"/>
      <c r="D945" s="199"/>
      <c r="E945" s="201"/>
      <c r="F945" s="201"/>
      <c r="G945" s="208"/>
      <c r="H945" s="208"/>
      <c r="I945" s="209"/>
      <c r="J945" s="209"/>
      <c r="K945" s="209"/>
      <c r="L945" s="199"/>
      <c r="M945" s="203"/>
      <c r="N945" s="209"/>
    </row>
    <row r="946" spans="1:14" ht="12" customHeight="1" x14ac:dyDescent="0.2">
      <c r="A946" s="206"/>
      <c r="B946" s="207"/>
      <c r="C946" s="199"/>
      <c r="D946" s="199"/>
      <c r="E946" s="201"/>
      <c r="F946" s="201"/>
      <c r="G946" s="208"/>
      <c r="H946" s="208"/>
      <c r="I946" s="209"/>
      <c r="J946" s="209"/>
      <c r="K946" s="209"/>
      <c r="L946" s="199"/>
      <c r="M946" s="203"/>
      <c r="N946" s="209"/>
    </row>
    <row r="947" spans="1:14" ht="12" customHeight="1" x14ac:dyDescent="0.2">
      <c r="A947" s="206"/>
      <c r="B947" s="207"/>
      <c r="C947" s="199"/>
      <c r="D947" s="199"/>
      <c r="E947" s="201"/>
      <c r="F947" s="201"/>
      <c r="G947" s="208"/>
      <c r="H947" s="208"/>
      <c r="I947" s="209"/>
      <c r="J947" s="209"/>
      <c r="K947" s="209"/>
      <c r="L947" s="199"/>
      <c r="M947" s="203"/>
      <c r="N947" s="209"/>
    </row>
    <row r="948" spans="1:14" ht="12" customHeight="1" x14ac:dyDescent="0.2">
      <c r="A948" s="206"/>
      <c r="B948" s="207"/>
      <c r="C948" s="199"/>
      <c r="D948" s="199"/>
      <c r="E948" s="201"/>
      <c r="F948" s="201"/>
      <c r="G948" s="208"/>
      <c r="H948" s="208"/>
      <c r="I948" s="209"/>
      <c r="J948" s="209"/>
      <c r="K948" s="209"/>
      <c r="L948" s="199"/>
      <c r="M948" s="203"/>
      <c r="N948" s="209"/>
    </row>
    <row r="949" spans="1:14" ht="12" customHeight="1" x14ac:dyDescent="0.2">
      <c r="A949" s="206"/>
      <c r="B949" s="207"/>
      <c r="C949" s="199"/>
      <c r="D949" s="199"/>
      <c r="E949" s="201"/>
      <c r="F949" s="201"/>
      <c r="G949" s="208"/>
      <c r="H949" s="208"/>
      <c r="I949" s="209"/>
      <c r="J949" s="209"/>
      <c r="K949" s="209"/>
      <c r="L949" s="199"/>
      <c r="M949" s="203"/>
      <c r="N949" s="209"/>
    </row>
    <row r="950" spans="1:14" ht="12" customHeight="1" x14ac:dyDescent="0.2">
      <c r="A950" s="206"/>
      <c r="B950" s="207"/>
      <c r="C950" s="199"/>
      <c r="D950" s="199"/>
      <c r="E950" s="201"/>
      <c r="F950" s="201"/>
      <c r="G950" s="208"/>
      <c r="H950" s="208"/>
      <c r="I950" s="209"/>
      <c r="J950" s="209"/>
      <c r="K950" s="209"/>
      <c r="L950" s="199"/>
      <c r="M950" s="203"/>
      <c r="N950" s="209"/>
    </row>
    <row r="951" spans="1:14" ht="12" customHeight="1" x14ac:dyDescent="0.2">
      <c r="A951" s="206"/>
      <c r="B951" s="207"/>
      <c r="C951" s="199"/>
      <c r="D951" s="199"/>
      <c r="E951" s="201"/>
      <c r="F951" s="201"/>
      <c r="G951" s="208"/>
      <c r="H951" s="208"/>
      <c r="I951" s="209"/>
      <c r="J951" s="209"/>
      <c r="K951" s="209"/>
      <c r="L951" s="199"/>
      <c r="M951" s="203"/>
      <c r="N951" s="209"/>
    </row>
    <row r="952" spans="1:14" ht="12" customHeight="1" x14ac:dyDescent="0.2">
      <c r="A952" s="206"/>
      <c r="B952" s="207"/>
      <c r="C952" s="199"/>
      <c r="D952" s="199"/>
      <c r="E952" s="201"/>
      <c r="F952" s="201"/>
      <c r="G952" s="208"/>
      <c r="H952" s="208"/>
      <c r="I952" s="209"/>
      <c r="J952" s="209"/>
      <c r="K952" s="209"/>
      <c r="L952" s="199"/>
      <c r="M952" s="203"/>
      <c r="N952" s="209"/>
    </row>
    <row r="953" spans="1:14" ht="12" customHeight="1" x14ac:dyDescent="0.2">
      <c r="A953" s="206"/>
      <c r="B953" s="207"/>
      <c r="C953" s="199"/>
      <c r="D953" s="199"/>
      <c r="E953" s="201"/>
      <c r="F953" s="201"/>
      <c r="G953" s="208"/>
      <c r="H953" s="208"/>
      <c r="I953" s="209"/>
      <c r="J953" s="209"/>
      <c r="K953" s="209"/>
      <c r="L953" s="199"/>
      <c r="M953" s="203"/>
      <c r="N953" s="209"/>
    </row>
    <row r="954" spans="1:14" ht="12" customHeight="1" x14ac:dyDescent="0.2">
      <c r="A954" s="206"/>
      <c r="B954" s="207"/>
      <c r="C954" s="199"/>
      <c r="D954" s="199"/>
      <c r="E954" s="201"/>
      <c r="F954" s="201"/>
      <c r="G954" s="208"/>
      <c r="H954" s="208"/>
      <c r="I954" s="209"/>
      <c r="J954" s="209"/>
      <c r="K954" s="209"/>
      <c r="L954" s="199"/>
      <c r="M954" s="203"/>
      <c r="N954" s="209"/>
    </row>
    <row r="955" spans="1:14" ht="12" customHeight="1" x14ac:dyDescent="0.2">
      <c r="A955" s="206"/>
      <c r="B955" s="207"/>
      <c r="C955" s="199"/>
      <c r="D955" s="199"/>
      <c r="E955" s="201"/>
      <c r="F955" s="201"/>
      <c r="G955" s="208"/>
      <c r="H955" s="208"/>
      <c r="I955" s="209"/>
      <c r="J955" s="209"/>
      <c r="K955" s="209"/>
      <c r="L955" s="199"/>
      <c r="M955" s="203"/>
      <c r="N955" s="209"/>
    </row>
    <row r="956" spans="1:14" ht="12" customHeight="1" x14ac:dyDescent="0.2">
      <c r="A956" s="206"/>
      <c r="B956" s="207"/>
      <c r="C956" s="199"/>
      <c r="D956" s="199"/>
      <c r="E956" s="201"/>
      <c r="F956" s="201"/>
      <c r="G956" s="208"/>
      <c r="H956" s="208"/>
      <c r="I956" s="209"/>
      <c r="J956" s="209"/>
      <c r="K956" s="209"/>
      <c r="L956" s="199"/>
      <c r="M956" s="203"/>
      <c r="N956" s="209"/>
    </row>
    <row r="957" spans="1:14" ht="12" customHeight="1" x14ac:dyDescent="0.2">
      <c r="A957" s="206"/>
      <c r="B957" s="207"/>
      <c r="C957" s="199"/>
      <c r="D957" s="199"/>
      <c r="E957" s="201"/>
      <c r="F957" s="201"/>
      <c r="G957" s="208"/>
      <c r="H957" s="208"/>
      <c r="I957" s="209"/>
      <c r="J957" s="209"/>
      <c r="K957" s="209"/>
      <c r="L957" s="199"/>
      <c r="M957" s="203"/>
      <c r="N957" s="209"/>
    </row>
    <row r="958" spans="1:14" ht="12" customHeight="1" x14ac:dyDescent="0.2">
      <c r="A958" s="206"/>
      <c r="B958" s="207"/>
      <c r="C958" s="199"/>
      <c r="D958" s="199"/>
      <c r="E958" s="201"/>
      <c r="F958" s="201"/>
      <c r="G958" s="208"/>
      <c r="H958" s="208"/>
      <c r="I958" s="209"/>
      <c r="J958" s="209"/>
      <c r="K958" s="209"/>
      <c r="L958" s="199"/>
      <c r="M958" s="203"/>
      <c r="N958" s="209"/>
    </row>
    <row r="959" spans="1:14" ht="12" customHeight="1" x14ac:dyDescent="0.2">
      <c r="A959" s="206"/>
      <c r="B959" s="207"/>
      <c r="C959" s="199"/>
      <c r="D959" s="199"/>
      <c r="E959" s="201"/>
      <c r="F959" s="201"/>
      <c r="G959" s="208"/>
      <c r="H959" s="208"/>
      <c r="I959" s="209"/>
      <c r="J959" s="209"/>
      <c r="K959" s="209"/>
      <c r="L959" s="199"/>
      <c r="M959" s="203"/>
      <c r="N959" s="209"/>
    </row>
    <row r="960" spans="1:14" ht="12" customHeight="1" x14ac:dyDescent="0.2">
      <c r="A960" s="206"/>
      <c r="B960" s="207"/>
      <c r="C960" s="199"/>
      <c r="D960" s="199"/>
      <c r="E960" s="201"/>
      <c r="F960" s="201"/>
      <c r="G960" s="208"/>
      <c r="H960" s="208"/>
      <c r="I960" s="209"/>
      <c r="J960" s="209"/>
      <c r="K960" s="209"/>
      <c r="L960" s="199"/>
      <c r="M960" s="203"/>
      <c r="N960" s="209"/>
    </row>
    <row r="961" spans="1:14" ht="12" customHeight="1" x14ac:dyDescent="0.2">
      <c r="A961" s="206"/>
      <c r="B961" s="207"/>
      <c r="C961" s="199"/>
      <c r="D961" s="199"/>
      <c r="E961" s="201"/>
      <c r="F961" s="201"/>
      <c r="G961" s="208"/>
      <c r="H961" s="208"/>
      <c r="I961" s="209"/>
      <c r="J961" s="209"/>
      <c r="K961" s="209"/>
      <c r="L961" s="199"/>
      <c r="M961" s="203"/>
      <c r="N961" s="209"/>
    </row>
    <row r="962" spans="1:14" ht="12" customHeight="1" x14ac:dyDescent="0.2">
      <c r="A962" s="206"/>
      <c r="B962" s="207"/>
      <c r="C962" s="199"/>
      <c r="D962" s="199"/>
      <c r="E962" s="201"/>
      <c r="F962" s="201"/>
      <c r="G962" s="208"/>
      <c r="H962" s="208"/>
      <c r="I962" s="209"/>
      <c r="J962" s="209"/>
      <c r="K962" s="209"/>
      <c r="L962" s="199"/>
      <c r="M962" s="203"/>
      <c r="N962" s="209"/>
    </row>
    <row r="963" spans="1:14" ht="12" customHeight="1" x14ac:dyDescent="0.2">
      <c r="A963" s="206"/>
      <c r="B963" s="207"/>
      <c r="C963" s="199"/>
      <c r="D963" s="199"/>
      <c r="E963" s="201"/>
      <c r="F963" s="201"/>
      <c r="G963" s="208"/>
      <c r="H963" s="208"/>
      <c r="I963" s="209"/>
      <c r="J963" s="209"/>
      <c r="K963" s="209"/>
      <c r="L963" s="199"/>
      <c r="M963" s="203"/>
      <c r="N963" s="209"/>
    </row>
    <row r="964" spans="1:14" ht="12" customHeight="1" x14ac:dyDescent="0.2">
      <c r="A964" s="206"/>
      <c r="B964" s="207"/>
      <c r="C964" s="199"/>
      <c r="D964" s="199"/>
      <c r="E964" s="201"/>
      <c r="F964" s="201"/>
      <c r="G964" s="208"/>
      <c r="H964" s="208"/>
      <c r="I964" s="209"/>
      <c r="J964" s="209"/>
      <c r="K964" s="209"/>
      <c r="L964" s="199"/>
      <c r="M964" s="203"/>
      <c r="N964" s="209"/>
    </row>
    <row r="965" spans="1:14" ht="12" customHeight="1" x14ac:dyDescent="0.2">
      <c r="A965" s="206"/>
      <c r="B965" s="207"/>
      <c r="C965" s="199"/>
      <c r="D965" s="199"/>
      <c r="E965" s="201"/>
      <c r="F965" s="201"/>
      <c r="G965" s="208"/>
      <c r="H965" s="208"/>
      <c r="I965" s="209"/>
      <c r="J965" s="209"/>
      <c r="K965" s="209"/>
      <c r="L965" s="199"/>
      <c r="M965" s="203"/>
      <c r="N965" s="209"/>
    </row>
    <row r="966" spans="1:14" ht="12" customHeight="1" x14ac:dyDescent="0.2">
      <c r="A966" s="206"/>
      <c r="B966" s="207"/>
      <c r="C966" s="199"/>
      <c r="D966" s="199"/>
      <c r="E966" s="201"/>
      <c r="F966" s="201"/>
      <c r="G966" s="208"/>
      <c r="H966" s="208"/>
      <c r="I966" s="209"/>
      <c r="J966" s="209"/>
      <c r="K966" s="209"/>
      <c r="L966" s="199"/>
      <c r="M966" s="203"/>
      <c r="N966" s="209"/>
    </row>
    <row r="967" spans="1:14" ht="12" customHeight="1" x14ac:dyDescent="0.2">
      <c r="A967" s="206"/>
      <c r="B967" s="207"/>
      <c r="C967" s="199"/>
      <c r="D967" s="199"/>
      <c r="E967" s="201"/>
      <c r="F967" s="201"/>
      <c r="G967" s="208"/>
      <c r="H967" s="208"/>
      <c r="I967" s="209"/>
      <c r="J967" s="209"/>
      <c r="K967" s="209"/>
      <c r="L967" s="199"/>
      <c r="M967" s="203"/>
      <c r="N967" s="209"/>
    </row>
    <row r="968" spans="1:14" ht="12" customHeight="1" x14ac:dyDescent="0.2">
      <c r="A968" s="206"/>
      <c r="B968" s="207"/>
      <c r="C968" s="199"/>
      <c r="D968" s="199"/>
      <c r="E968" s="201"/>
      <c r="F968" s="201"/>
      <c r="G968" s="208"/>
      <c r="H968" s="208"/>
      <c r="I968" s="209"/>
      <c r="J968" s="209"/>
      <c r="K968" s="209"/>
      <c r="L968" s="199"/>
      <c r="M968" s="203"/>
      <c r="N968" s="209"/>
    </row>
    <row r="969" spans="1:14" ht="12" customHeight="1" x14ac:dyDescent="0.2">
      <c r="A969" s="206"/>
      <c r="B969" s="207"/>
      <c r="C969" s="199"/>
      <c r="D969" s="199"/>
      <c r="E969" s="201"/>
      <c r="F969" s="201"/>
      <c r="G969" s="208"/>
      <c r="H969" s="208"/>
      <c r="I969" s="209"/>
      <c r="J969" s="209"/>
      <c r="K969" s="209"/>
      <c r="L969" s="199"/>
      <c r="M969" s="203"/>
      <c r="N969" s="209"/>
    </row>
    <row r="970" spans="1:14" ht="12" customHeight="1" x14ac:dyDescent="0.2">
      <c r="A970" s="206"/>
      <c r="B970" s="207"/>
      <c r="C970" s="199"/>
      <c r="D970" s="199"/>
      <c r="E970" s="201"/>
      <c r="F970" s="201"/>
      <c r="G970" s="208"/>
      <c r="H970" s="208"/>
      <c r="I970" s="209"/>
      <c r="J970" s="209"/>
      <c r="K970" s="209"/>
      <c r="L970" s="199"/>
      <c r="M970" s="203"/>
      <c r="N970" s="209"/>
    </row>
    <row r="971" spans="1:14" ht="12" customHeight="1" x14ac:dyDescent="0.2">
      <c r="A971" s="206"/>
      <c r="B971" s="207"/>
      <c r="C971" s="199"/>
      <c r="D971" s="199"/>
      <c r="E971" s="201"/>
      <c r="F971" s="201"/>
      <c r="G971" s="208"/>
      <c r="H971" s="208"/>
      <c r="I971" s="209"/>
      <c r="J971" s="209"/>
      <c r="K971" s="209"/>
      <c r="L971" s="199"/>
      <c r="M971" s="203"/>
      <c r="N971" s="209"/>
    </row>
    <row r="972" spans="1:14" ht="12" customHeight="1" x14ac:dyDescent="0.2">
      <c r="A972" s="206"/>
      <c r="B972" s="207"/>
      <c r="C972" s="199"/>
      <c r="D972" s="199"/>
      <c r="E972" s="201"/>
      <c r="F972" s="201"/>
      <c r="G972" s="208"/>
      <c r="H972" s="208"/>
      <c r="I972" s="209"/>
      <c r="J972" s="209"/>
      <c r="K972" s="209"/>
      <c r="L972" s="199"/>
      <c r="M972" s="203"/>
      <c r="N972" s="209"/>
    </row>
    <row r="973" spans="1:14" ht="12" customHeight="1" x14ac:dyDescent="0.2">
      <c r="A973" s="206"/>
      <c r="B973" s="207"/>
      <c r="C973" s="199"/>
      <c r="D973" s="199"/>
      <c r="E973" s="201"/>
      <c r="F973" s="201"/>
      <c r="G973" s="208"/>
      <c r="H973" s="208"/>
      <c r="I973" s="209"/>
      <c r="J973" s="209"/>
      <c r="K973" s="209"/>
      <c r="L973" s="199"/>
      <c r="M973" s="203"/>
      <c r="N973" s="209"/>
    </row>
    <row r="974" spans="1:14" ht="12" customHeight="1" x14ac:dyDescent="0.2">
      <c r="A974" s="206"/>
      <c r="B974" s="207"/>
      <c r="C974" s="199"/>
      <c r="D974" s="199"/>
      <c r="E974" s="201"/>
      <c r="F974" s="201"/>
      <c r="G974" s="208"/>
      <c r="H974" s="208"/>
      <c r="I974" s="209"/>
      <c r="J974" s="209"/>
      <c r="K974" s="209"/>
      <c r="L974" s="199"/>
      <c r="M974" s="203"/>
      <c r="N974" s="209"/>
    </row>
    <row r="975" spans="1:14" ht="12" customHeight="1" x14ac:dyDescent="0.2">
      <c r="A975" s="206"/>
      <c r="B975" s="207"/>
      <c r="C975" s="199"/>
      <c r="D975" s="199"/>
      <c r="E975" s="201"/>
      <c r="F975" s="201"/>
      <c r="G975" s="208"/>
      <c r="H975" s="208"/>
      <c r="I975" s="209"/>
      <c r="J975" s="209"/>
      <c r="K975" s="209"/>
      <c r="L975" s="199"/>
      <c r="M975" s="203"/>
      <c r="N975" s="209"/>
    </row>
    <row r="976" spans="1:14" ht="12" customHeight="1" x14ac:dyDescent="0.2">
      <c r="A976" s="206"/>
      <c r="B976" s="207"/>
      <c r="C976" s="199"/>
      <c r="D976" s="199"/>
      <c r="E976" s="201"/>
      <c r="F976" s="201"/>
      <c r="G976" s="208"/>
      <c r="H976" s="208"/>
      <c r="I976" s="209"/>
      <c r="J976" s="209"/>
      <c r="K976" s="209"/>
      <c r="L976" s="199"/>
      <c r="M976" s="203"/>
      <c r="N976" s="209"/>
    </row>
    <row r="977" spans="1:14" ht="12" customHeight="1" x14ac:dyDescent="0.2">
      <c r="A977" s="206"/>
      <c r="B977" s="207"/>
      <c r="C977" s="199"/>
      <c r="D977" s="199"/>
      <c r="E977" s="201"/>
      <c r="F977" s="201"/>
      <c r="G977" s="208"/>
      <c r="H977" s="208"/>
      <c r="I977" s="209"/>
      <c r="J977" s="209"/>
      <c r="K977" s="209"/>
      <c r="L977" s="199"/>
      <c r="M977" s="203"/>
      <c r="N977" s="209"/>
    </row>
    <row r="978" spans="1:14" ht="12" customHeight="1" x14ac:dyDescent="0.2">
      <c r="A978" s="206"/>
      <c r="B978" s="207"/>
      <c r="C978" s="199"/>
      <c r="D978" s="199"/>
      <c r="E978" s="201"/>
      <c r="F978" s="201"/>
      <c r="G978" s="208"/>
      <c r="H978" s="208"/>
      <c r="I978" s="209"/>
      <c r="J978" s="209"/>
      <c r="K978" s="209"/>
      <c r="L978" s="199"/>
      <c r="M978" s="203"/>
      <c r="N978" s="209"/>
    </row>
    <row r="979" spans="1:14" ht="12" customHeight="1" x14ac:dyDescent="0.2">
      <c r="A979" s="206"/>
      <c r="B979" s="207"/>
      <c r="C979" s="199"/>
      <c r="D979" s="199"/>
      <c r="E979" s="201"/>
      <c r="F979" s="201"/>
      <c r="G979" s="208"/>
      <c r="H979" s="208"/>
      <c r="I979" s="209"/>
      <c r="J979" s="209"/>
      <c r="K979" s="209"/>
      <c r="L979" s="199"/>
      <c r="M979" s="203"/>
      <c r="N979" s="209"/>
    </row>
    <row r="980" spans="1:14" ht="12" customHeight="1" x14ac:dyDescent="0.2">
      <c r="A980" s="206"/>
      <c r="B980" s="207"/>
      <c r="C980" s="199"/>
      <c r="D980" s="199"/>
      <c r="E980" s="201"/>
      <c r="F980" s="201"/>
      <c r="G980" s="208"/>
      <c r="H980" s="208"/>
      <c r="I980" s="209"/>
      <c r="J980" s="209"/>
      <c r="K980" s="209"/>
      <c r="L980" s="199"/>
      <c r="M980" s="203"/>
      <c r="N980" s="209"/>
    </row>
    <row r="981" spans="1:14" ht="12" customHeight="1" x14ac:dyDescent="0.2">
      <c r="A981" s="206"/>
      <c r="B981" s="207"/>
      <c r="C981" s="199"/>
      <c r="D981" s="199"/>
      <c r="E981" s="201"/>
      <c r="F981" s="201"/>
      <c r="G981" s="208"/>
      <c r="H981" s="208"/>
      <c r="I981" s="209"/>
      <c r="J981" s="209"/>
      <c r="K981" s="209"/>
      <c r="L981" s="199"/>
      <c r="M981" s="203"/>
      <c r="N981" s="209"/>
    </row>
    <row r="982" spans="1:14" ht="12" customHeight="1" x14ac:dyDescent="0.2">
      <c r="A982" s="206"/>
      <c r="B982" s="207"/>
      <c r="C982" s="199"/>
      <c r="D982" s="199"/>
      <c r="E982" s="201"/>
      <c r="F982" s="201"/>
      <c r="G982" s="208"/>
      <c r="H982" s="208"/>
      <c r="I982" s="209"/>
      <c r="J982" s="209"/>
      <c r="K982" s="209"/>
      <c r="L982" s="199"/>
      <c r="M982" s="203"/>
      <c r="N982" s="209"/>
    </row>
    <row r="983" spans="1:14" ht="12" customHeight="1" x14ac:dyDescent="0.2">
      <c r="A983" s="206"/>
      <c r="B983" s="207"/>
      <c r="C983" s="199"/>
      <c r="D983" s="199"/>
      <c r="E983" s="201"/>
      <c r="F983" s="201"/>
      <c r="G983" s="208"/>
      <c r="H983" s="208"/>
      <c r="I983" s="209"/>
      <c r="J983" s="209"/>
      <c r="K983" s="209"/>
      <c r="L983" s="199"/>
      <c r="M983" s="203"/>
      <c r="N983" s="209"/>
    </row>
    <row r="984" spans="1:14" ht="12" customHeight="1" x14ac:dyDescent="0.2">
      <c r="A984" s="206"/>
      <c r="B984" s="207"/>
      <c r="C984" s="199"/>
      <c r="D984" s="199"/>
      <c r="E984" s="201"/>
      <c r="F984" s="201"/>
      <c r="G984" s="208"/>
      <c r="H984" s="208"/>
      <c r="I984" s="209"/>
      <c r="J984" s="209"/>
      <c r="K984" s="209"/>
      <c r="L984" s="199"/>
      <c r="M984" s="203"/>
      <c r="N984" s="209"/>
    </row>
    <row r="985" spans="1:14" ht="12" customHeight="1" x14ac:dyDescent="0.2">
      <c r="A985" s="206"/>
      <c r="B985" s="207"/>
      <c r="C985" s="199"/>
      <c r="D985" s="199"/>
      <c r="E985" s="201"/>
      <c r="F985" s="201"/>
      <c r="G985" s="208"/>
      <c r="H985" s="208"/>
      <c r="I985" s="209"/>
      <c r="J985" s="209"/>
      <c r="K985" s="209"/>
      <c r="L985" s="199"/>
      <c r="M985" s="203"/>
      <c r="N985" s="209"/>
    </row>
    <row r="986" spans="1:14" ht="12" customHeight="1" x14ac:dyDescent="0.2">
      <c r="A986" s="206"/>
      <c r="B986" s="207"/>
      <c r="C986" s="199"/>
      <c r="D986" s="199"/>
      <c r="E986" s="201"/>
      <c r="F986" s="201"/>
      <c r="G986" s="208"/>
      <c r="H986" s="208"/>
      <c r="I986" s="209"/>
      <c r="J986" s="209"/>
      <c r="K986" s="209"/>
      <c r="L986" s="199"/>
      <c r="M986" s="203"/>
      <c r="N986" s="209"/>
    </row>
    <row r="987" spans="1:14" ht="12" customHeight="1" x14ac:dyDescent="0.2">
      <c r="A987" s="206"/>
      <c r="B987" s="207"/>
      <c r="C987" s="199"/>
      <c r="D987" s="199"/>
      <c r="E987" s="201"/>
      <c r="F987" s="201"/>
      <c r="G987" s="208"/>
      <c r="H987" s="208"/>
      <c r="I987" s="209"/>
      <c r="J987" s="209"/>
      <c r="K987" s="209"/>
      <c r="L987" s="199"/>
      <c r="M987" s="203"/>
      <c r="N987" s="209"/>
    </row>
    <row r="988" spans="1:14" ht="12" customHeight="1" x14ac:dyDescent="0.2">
      <c r="A988" s="206"/>
      <c r="B988" s="207"/>
      <c r="C988" s="199"/>
      <c r="D988" s="199"/>
      <c r="E988" s="201"/>
      <c r="F988" s="201"/>
      <c r="G988" s="208"/>
      <c r="H988" s="208"/>
      <c r="I988" s="209"/>
      <c r="J988" s="209"/>
      <c r="K988" s="209"/>
      <c r="L988" s="199"/>
      <c r="M988" s="203"/>
      <c r="N988" s="209"/>
    </row>
    <row r="989" spans="1:14" ht="12" customHeight="1" x14ac:dyDescent="0.2">
      <c r="A989" s="206"/>
      <c r="B989" s="207"/>
      <c r="C989" s="199"/>
      <c r="D989" s="199"/>
      <c r="E989" s="201"/>
      <c r="F989" s="201"/>
      <c r="G989" s="208"/>
      <c r="H989" s="208"/>
      <c r="I989" s="209"/>
      <c r="J989" s="209"/>
      <c r="K989" s="209"/>
      <c r="L989" s="199"/>
      <c r="M989" s="203"/>
      <c r="N989" s="209"/>
    </row>
    <row r="990" spans="1:14" ht="12" customHeight="1" x14ac:dyDescent="0.2">
      <c r="A990" s="206"/>
      <c r="B990" s="207"/>
      <c r="C990" s="199"/>
      <c r="D990" s="199"/>
      <c r="E990" s="201"/>
      <c r="F990" s="201"/>
      <c r="G990" s="208"/>
      <c r="H990" s="208"/>
      <c r="I990" s="209"/>
      <c r="J990" s="209"/>
      <c r="K990" s="209"/>
      <c r="L990" s="199"/>
      <c r="M990" s="203"/>
      <c r="N990" s="209"/>
    </row>
    <row r="991" spans="1:14" ht="12" customHeight="1" x14ac:dyDescent="0.2">
      <c r="A991" s="206"/>
      <c r="B991" s="207"/>
      <c r="C991" s="199"/>
      <c r="D991" s="199"/>
      <c r="E991" s="201"/>
      <c r="F991" s="201"/>
      <c r="G991" s="208"/>
      <c r="H991" s="208"/>
      <c r="I991" s="209"/>
      <c r="J991" s="209"/>
      <c r="K991" s="209"/>
      <c r="L991" s="199"/>
      <c r="M991" s="203"/>
      <c r="N991" s="209"/>
    </row>
    <row r="992" spans="1:14" ht="12" customHeight="1" x14ac:dyDescent="0.2">
      <c r="A992" s="206"/>
      <c r="B992" s="207"/>
      <c r="C992" s="199"/>
      <c r="D992" s="199"/>
      <c r="E992" s="201"/>
      <c r="F992" s="201"/>
      <c r="G992" s="208"/>
      <c r="H992" s="208"/>
      <c r="I992" s="209"/>
      <c r="J992" s="209"/>
      <c r="K992" s="209"/>
      <c r="L992" s="199"/>
      <c r="M992" s="203"/>
      <c r="N992" s="209"/>
    </row>
    <row r="993" spans="1:14" ht="12" customHeight="1" x14ac:dyDescent="0.2">
      <c r="A993" s="206"/>
      <c r="B993" s="207"/>
      <c r="C993" s="199"/>
      <c r="D993" s="199"/>
      <c r="E993" s="201"/>
      <c r="F993" s="201"/>
      <c r="G993" s="208"/>
      <c r="H993" s="208"/>
      <c r="I993" s="209"/>
      <c r="J993" s="209"/>
      <c r="K993" s="209"/>
      <c r="L993" s="199"/>
      <c r="M993" s="203"/>
      <c r="N993" s="209"/>
    </row>
    <row r="994" spans="1:14" ht="12" customHeight="1" x14ac:dyDescent="0.2">
      <c r="A994" s="206"/>
      <c r="B994" s="207"/>
      <c r="C994" s="199"/>
      <c r="D994" s="199"/>
      <c r="E994" s="201"/>
      <c r="F994" s="201"/>
      <c r="G994" s="208"/>
      <c r="H994" s="208"/>
      <c r="I994" s="209"/>
      <c r="J994" s="209"/>
      <c r="K994" s="209"/>
      <c r="L994" s="199"/>
      <c r="M994" s="203"/>
      <c r="N994" s="209"/>
    </row>
    <row r="995" spans="1:14" ht="12" customHeight="1" x14ac:dyDescent="0.2">
      <c r="A995" s="206"/>
      <c r="B995" s="207"/>
      <c r="C995" s="199"/>
      <c r="D995" s="199"/>
      <c r="E995" s="201"/>
      <c r="F995" s="201"/>
      <c r="G995" s="208"/>
      <c r="H995" s="208"/>
      <c r="I995" s="209"/>
      <c r="J995" s="209"/>
      <c r="K995" s="209"/>
      <c r="L995" s="199"/>
      <c r="M995" s="203"/>
      <c r="N995" s="209"/>
    </row>
    <row r="996" spans="1:14" ht="12" customHeight="1" x14ac:dyDescent="0.2">
      <c r="A996" s="206"/>
      <c r="B996" s="207"/>
      <c r="C996" s="199"/>
      <c r="D996" s="199"/>
      <c r="E996" s="201"/>
      <c r="F996" s="201"/>
      <c r="G996" s="208"/>
      <c r="H996" s="208"/>
      <c r="I996" s="209"/>
      <c r="J996" s="209"/>
      <c r="K996" s="209"/>
      <c r="L996" s="199"/>
      <c r="M996" s="203"/>
      <c r="N996" s="209"/>
    </row>
    <row r="997" spans="1:14" ht="12" customHeight="1" x14ac:dyDescent="0.2">
      <c r="A997" s="206"/>
      <c r="B997" s="207"/>
      <c r="C997" s="199"/>
      <c r="D997" s="199"/>
      <c r="E997" s="201"/>
      <c r="F997" s="201"/>
      <c r="G997" s="208"/>
      <c r="H997" s="208"/>
      <c r="I997" s="209"/>
      <c r="J997" s="209"/>
      <c r="K997" s="209"/>
      <c r="L997" s="199"/>
      <c r="M997" s="203"/>
      <c r="N997" s="209"/>
    </row>
    <row r="998" spans="1:14" ht="12" customHeight="1" x14ac:dyDescent="0.2">
      <c r="A998" s="206"/>
      <c r="B998" s="207"/>
      <c r="C998" s="199"/>
      <c r="D998" s="199"/>
      <c r="E998" s="201"/>
      <c r="F998" s="201"/>
      <c r="G998" s="208"/>
      <c r="H998" s="208"/>
      <c r="I998" s="209"/>
      <c r="J998" s="209"/>
      <c r="K998" s="209"/>
      <c r="L998" s="199"/>
      <c r="M998" s="203"/>
      <c r="N998" s="209"/>
    </row>
    <row r="999" spans="1:14" ht="12" customHeight="1" x14ac:dyDescent="0.2">
      <c r="A999" s="206"/>
      <c r="B999" s="207"/>
      <c r="C999" s="199"/>
      <c r="D999" s="199"/>
      <c r="E999" s="201"/>
      <c r="F999" s="201"/>
      <c r="G999" s="208"/>
      <c r="H999" s="208"/>
      <c r="I999" s="209"/>
      <c r="J999" s="209"/>
      <c r="K999" s="209"/>
      <c r="L999" s="199"/>
      <c r="M999" s="203"/>
      <c r="N999" s="209"/>
    </row>
    <row r="1000" spans="1:14" ht="12" customHeight="1" x14ac:dyDescent="0.2">
      <c r="A1000" s="206"/>
      <c r="B1000" s="207"/>
      <c r="C1000" s="199"/>
      <c r="D1000" s="199"/>
      <c r="E1000" s="201"/>
      <c r="F1000" s="201"/>
      <c r="G1000" s="208"/>
      <c r="H1000" s="208"/>
      <c r="I1000" s="209"/>
      <c r="J1000" s="209"/>
      <c r="K1000" s="209"/>
      <c r="L1000" s="199"/>
      <c r="M1000" s="203"/>
      <c r="N1000" s="209"/>
    </row>
    <row r="1001" spans="1:14" ht="12" customHeight="1" x14ac:dyDescent="0.2">
      <c r="A1001" s="206"/>
      <c r="B1001" s="207"/>
      <c r="C1001" s="199"/>
      <c r="D1001" s="199"/>
      <c r="E1001" s="201"/>
      <c r="F1001" s="201"/>
      <c r="G1001" s="208"/>
      <c r="H1001" s="208"/>
      <c r="I1001" s="209"/>
      <c r="J1001" s="209"/>
      <c r="K1001" s="209"/>
      <c r="L1001" s="199"/>
      <c r="M1001" s="203"/>
      <c r="N1001" s="209"/>
    </row>
    <row r="1002" spans="1:14" ht="12" customHeight="1" x14ac:dyDescent="0.2">
      <c r="A1002" s="206"/>
      <c r="B1002" s="207"/>
      <c r="C1002" s="199"/>
      <c r="D1002" s="199"/>
      <c r="E1002" s="201"/>
      <c r="F1002" s="201"/>
      <c r="G1002" s="208"/>
      <c r="H1002" s="208"/>
      <c r="I1002" s="209"/>
      <c r="J1002" s="209"/>
      <c r="K1002" s="209"/>
      <c r="L1002" s="199"/>
      <c r="M1002" s="203"/>
      <c r="N1002" s="209"/>
    </row>
    <row r="1003" spans="1:14" ht="12" customHeight="1" x14ac:dyDescent="0.2">
      <c r="A1003" s="206"/>
      <c r="B1003" s="207"/>
      <c r="C1003" s="199"/>
      <c r="D1003" s="199"/>
      <c r="E1003" s="201"/>
      <c r="F1003" s="201"/>
      <c r="G1003" s="208"/>
      <c r="H1003" s="208"/>
      <c r="I1003" s="209"/>
      <c r="J1003" s="209"/>
      <c r="K1003" s="209"/>
      <c r="L1003" s="199"/>
      <c r="M1003" s="203"/>
      <c r="N1003" s="209"/>
    </row>
    <row r="1004" spans="1:14" ht="12" customHeight="1" x14ac:dyDescent="0.2">
      <c r="A1004" s="206"/>
      <c r="B1004" s="207"/>
      <c r="C1004" s="199"/>
      <c r="D1004" s="199"/>
      <c r="E1004" s="201"/>
      <c r="F1004" s="201"/>
      <c r="G1004" s="208"/>
      <c r="H1004" s="208"/>
      <c r="I1004" s="209"/>
      <c r="J1004" s="209"/>
      <c r="K1004" s="209"/>
      <c r="L1004" s="199"/>
      <c r="M1004" s="203"/>
      <c r="N1004" s="209"/>
    </row>
    <row r="1005" spans="1:14" ht="12" customHeight="1" x14ac:dyDescent="0.2">
      <c r="A1005" s="206"/>
      <c r="B1005" s="207"/>
      <c r="C1005" s="199"/>
      <c r="D1005" s="199"/>
      <c r="E1005" s="201"/>
      <c r="F1005" s="201"/>
      <c r="G1005" s="208"/>
      <c r="H1005" s="208"/>
      <c r="I1005" s="209"/>
      <c r="J1005" s="209"/>
      <c r="K1005" s="209"/>
      <c r="L1005" s="199"/>
      <c r="M1005" s="203"/>
      <c r="N1005" s="209"/>
    </row>
    <row r="1006" spans="1:14" ht="12" customHeight="1" x14ac:dyDescent="0.2">
      <c r="A1006" s="206"/>
      <c r="B1006" s="207"/>
      <c r="C1006" s="199"/>
      <c r="D1006" s="199"/>
      <c r="E1006" s="201"/>
      <c r="F1006" s="201"/>
      <c r="G1006" s="208"/>
      <c r="H1006" s="208"/>
      <c r="I1006" s="209"/>
      <c r="J1006" s="209"/>
      <c r="K1006" s="209"/>
      <c r="L1006" s="199"/>
      <c r="M1006" s="203"/>
      <c r="N1006" s="209"/>
    </row>
    <row r="1007" spans="1:14" ht="12" customHeight="1" x14ac:dyDescent="0.2">
      <c r="A1007" s="206"/>
      <c r="B1007" s="207"/>
      <c r="C1007" s="199"/>
      <c r="D1007" s="199"/>
      <c r="E1007" s="201"/>
      <c r="F1007" s="201"/>
      <c r="G1007" s="208"/>
      <c r="H1007" s="208"/>
      <c r="I1007" s="209"/>
      <c r="J1007" s="209"/>
      <c r="K1007" s="209"/>
      <c r="L1007" s="199"/>
      <c r="M1007" s="203"/>
      <c r="N1007" s="209"/>
    </row>
    <row r="1008" spans="1:14" ht="12" customHeight="1" x14ac:dyDescent="0.2">
      <c r="A1008" s="206"/>
      <c r="B1008" s="207"/>
      <c r="C1008" s="199"/>
      <c r="D1008" s="199"/>
      <c r="E1008" s="201"/>
      <c r="F1008" s="201"/>
      <c r="G1008" s="208"/>
      <c r="H1008" s="208"/>
      <c r="I1008" s="209"/>
      <c r="J1008" s="209"/>
      <c r="K1008" s="209"/>
      <c r="L1008" s="199"/>
      <c r="M1008" s="203"/>
      <c r="N1008" s="209"/>
    </row>
    <row r="1009" spans="1:14" ht="12" customHeight="1" x14ac:dyDescent="0.2">
      <c r="A1009" s="206"/>
      <c r="B1009" s="207"/>
      <c r="C1009" s="199"/>
      <c r="D1009" s="199"/>
      <c r="E1009" s="201"/>
      <c r="F1009" s="201"/>
      <c r="G1009" s="208"/>
      <c r="H1009" s="208"/>
      <c r="I1009" s="209"/>
      <c r="J1009" s="209"/>
      <c r="K1009" s="209"/>
      <c r="L1009" s="199"/>
      <c r="M1009" s="203"/>
      <c r="N1009" s="209"/>
    </row>
    <row r="1010" spans="1:14" ht="12" customHeight="1" x14ac:dyDescent="0.2">
      <c r="A1010" s="206"/>
      <c r="B1010" s="207"/>
      <c r="C1010" s="199"/>
      <c r="D1010" s="199"/>
      <c r="E1010" s="201"/>
      <c r="F1010" s="201"/>
      <c r="G1010" s="208"/>
      <c r="H1010" s="208"/>
      <c r="I1010" s="209"/>
      <c r="J1010" s="209"/>
      <c r="K1010" s="209"/>
      <c r="L1010" s="199"/>
      <c r="M1010" s="203"/>
      <c r="N1010" s="209"/>
    </row>
    <row r="1011" spans="1:14" ht="12" customHeight="1" x14ac:dyDescent="0.2">
      <c r="A1011" s="206"/>
      <c r="B1011" s="207"/>
      <c r="C1011" s="199"/>
      <c r="D1011" s="199"/>
      <c r="E1011" s="201"/>
      <c r="F1011" s="201"/>
      <c r="G1011" s="208"/>
      <c r="H1011" s="208"/>
      <c r="I1011" s="209"/>
      <c r="J1011" s="209"/>
      <c r="K1011" s="209"/>
      <c r="L1011" s="199"/>
      <c r="M1011" s="203"/>
      <c r="N1011" s="209"/>
    </row>
    <row r="1012" spans="1:14" ht="12" customHeight="1" x14ac:dyDescent="0.2">
      <c r="A1012" s="206"/>
      <c r="B1012" s="207"/>
      <c r="C1012" s="199"/>
      <c r="D1012" s="199"/>
      <c r="E1012" s="201"/>
      <c r="F1012" s="201"/>
      <c r="G1012" s="208"/>
      <c r="H1012" s="208"/>
      <c r="I1012" s="209"/>
      <c r="J1012" s="209"/>
      <c r="K1012" s="209"/>
      <c r="L1012" s="199"/>
      <c r="M1012" s="203"/>
      <c r="N1012" s="209"/>
    </row>
    <row r="1013" spans="1:14" ht="12" customHeight="1" x14ac:dyDescent="0.2">
      <c r="A1013" s="206"/>
      <c r="B1013" s="207"/>
      <c r="C1013" s="199"/>
      <c r="D1013" s="199"/>
      <c r="E1013" s="201"/>
      <c r="F1013" s="201"/>
      <c r="G1013" s="208"/>
      <c r="H1013" s="208"/>
      <c r="I1013" s="209"/>
      <c r="J1013" s="209"/>
      <c r="K1013" s="209"/>
      <c r="L1013" s="199"/>
      <c r="M1013" s="203"/>
      <c r="N1013" s="209"/>
    </row>
    <row r="1014" spans="1:14" ht="12" customHeight="1" x14ac:dyDescent="0.2">
      <c r="A1014" s="206"/>
      <c r="B1014" s="207"/>
      <c r="C1014" s="199"/>
      <c r="D1014" s="199"/>
      <c r="E1014" s="201"/>
      <c r="F1014" s="201"/>
      <c r="G1014" s="208"/>
      <c r="H1014" s="208"/>
      <c r="I1014" s="209"/>
      <c r="J1014" s="209"/>
      <c r="K1014" s="209"/>
      <c r="L1014" s="199"/>
      <c r="M1014" s="203"/>
      <c r="N1014" s="209"/>
    </row>
    <row r="1015" spans="1:14" ht="12" customHeight="1" x14ac:dyDescent="0.2">
      <c r="A1015" s="206"/>
      <c r="B1015" s="207"/>
      <c r="C1015" s="199"/>
      <c r="D1015" s="199"/>
      <c r="E1015" s="201"/>
      <c r="F1015" s="201"/>
      <c r="G1015" s="208"/>
      <c r="H1015" s="208"/>
      <c r="I1015" s="209"/>
      <c r="J1015" s="209"/>
      <c r="K1015" s="209"/>
      <c r="L1015" s="199"/>
      <c r="M1015" s="203"/>
      <c r="N1015" s="209"/>
    </row>
    <row r="1016" spans="1:14" ht="12" customHeight="1" x14ac:dyDescent="0.2">
      <c r="A1016" s="206"/>
      <c r="B1016" s="207"/>
      <c r="C1016" s="199"/>
      <c r="D1016" s="199"/>
      <c r="E1016" s="201"/>
      <c r="F1016" s="201"/>
      <c r="G1016" s="208"/>
      <c r="H1016" s="208"/>
      <c r="I1016" s="209"/>
      <c r="J1016" s="209"/>
      <c r="K1016" s="209"/>
      <c r="L1016" s="199"/>
      <c r="M1016" s="203"/>
      <c r="N1016" s="209"/>
    </row>
    <row r="1017" spans="1:14" ht="12" customHeight="1" x14ac:dyDescent="0.2">
      <c r="A1017" s="206"/>
      <c r="B1017" s="207"/>
      <c r="C1017" s="199"/>
      <c r="D1017" s="199"/>
      <c r="E1017" s="201"/>
      <c r="F1017" s="201"/>
      <c r="G1017" s="208"/>
      <c r="H1017" s="208"/>
      <c r="I1017" s="209"/>
      <c r="J1017" s="209"/>
      <c r="K1017" s="209"/>
      <c r="L1017" s="199"/>
      <c r="M1017" s="203"/>
      <c r="N1017" s="209"/>
    </row>
    <row r="1018" spans="1:14" ht="12" customHeight="1" x14ac:dyDescent="0.2">
      <c r="A1018" s="206"/>
      <c r="B1018" s="207"/>
      <c r="C1018" s="199"/>
      <c r="D1018" s="199"/>
      <c r="E1018" s="201"/>
      <c r="F1018" s="201"/>
      <c r="G1018" s="208"/>
      <c r="H1018" s="208"/>
      <c r="I1018" s="209"/>
      <c r="J1018" s="209"/>
      <c r="K1018" s="209"/>
      <c r="L1018" s="199"/>
      <c r="M1018" s="203"/>
      <c r="N1018" s="209"/>
    </row>
    <row r="1019" spans="1:14" ht="12" customHeight="1" x14ac:dyDescent="0.2">
      <c r="A1019" s="206"/>
      <c r="B1019" s="207"/>
      <c r="C1019" s="199"/>
      <c r="D1019" s="199"/>
      <c r="E1019" s="201"/>
      <c r="F1019" s="201"/>
      <c r="G1019" s="208"/>
      <c r="H1019" s="208"/>
      <c r="I1019" s="209"/>
      <c r="J1019" s="209"/>
      <c r="K1019" s="209"/>
      <c r="L1019" s="199"/>
      <c r="M1019" s="203"/>
      <c r="N1019" s="209"/>
    </row>
    <row r="1020" spans="1:14" ht="12" customHeight="1" x14ac:dyDescent="0.2">
      <c r="A1020" s="206"/>
      <c r="B1020" s="207"/>
      <c r="C1020" s="199"/>
      <c r="D1020" s="199"/>
      <c r="E1020" s="201"/>
      <c r="F1020" s="201"/>
      <c r="G1020" s="208"/>
      <c r="H1020" s="208"/>
      <c r="I1020" s="209"/>
      <c r="J1020" s="209"/>
      <c r="K1020" s="209"/>
      <c r="L1020" s="199"/>
      <c r="M1020" s="203"/>
      <c r="N1020" s="209"/>
    </row>
    <row r="1021" spans="1:14" ht="12" customHeight="1" x14ac:dyDescent="0.2">
      <c r="A1021" s="206"/>
      <c r="B1021" s="207"/>
      <c r="C1021" s="199"/>
      <c r="D1021" s="199"/>
      <c r="E1021" s="201"/>
      <c r="F1021" s="201"/>
      <c r="G1021" s="208"/>
      <c r="H1021" s="208"/>
      <c r="I1021" s="209"/>
      <c r="J1021" s="209"/>
      <c r="K1021" s="209"/>
      <c r="L1021" s="199"/>
      <c r="M1021" s="203"/>
      <c r="N1021" s="209"/>
    </row>
    <row r="1022" spans="1:14" ht="12" customHeight="1" x14ac:dyDescent="0.2">
      <c r="A1022" s="206"/>
      <c r="B1022" s="207"/>
      <c r="C1022" s="199"/>
      <c r="D1022" s="199"/>
      <c r="E1022" s="201"/>
      <c r="F1022" s="201"/>
      <c r="G1022" s="208"/>
      <c r="H1022" s="208"/>
      <c r="I1022" s="209"/>
      <c r="J1022" s="209"/>
      <c r="K1022" s="209"/>
      <c r="L1022" s="199"/>
      <c r="M1022" s="203"/>
      <c r="N1022" s="209"/>
    </row>
    <row r="1023" spans="1:14" ht="12" customHeight="1" x14ac:dyDescent="0.2">
      <c r="A1023" s="206"/>
      <c r="B1023" s="207"/>
      <c r="C1023" s="199"/>
      <c r="D1023" s="199"/>
      <c r="E1023" s="201"/>
      <c r="F1023" s="201"/>
      <c r="G1023" s="208"/>
      <c r="H1023" s="208"/>
      <c r="I1023" s="209"/>
      <c r="J1023" s="209"/>
      <c r="K1023" s="209"/>
      <c r="L1023" s="199"/>
      <c r="M1023" s="203"/>
      <c r="N1023" s="209"/>
    </row>
    <row r="1024" spans="1:14" ht="12" customHeight="1" x14ac:dyDescent="0.2">
      <c r="A1024" s="206"/>
      <c r="B1024" s="207"/>
      <c r="C1024" s="199"/>
      <c r="D1024" s="199"/>
      <c r="E1024" s="201"/>
      <c r="F1024" s="201"/>
      <c r="G1024" s="208"/>
      <c r="H1024" s="208"/>
      <c r="I1024" s="209"/>
      <c r="J1024" s="209"/>
      <c r="K1024" s="209"/>
      <c r="L1024" s="199"/>
      <c r="M1024" s="203"/>
      <c r="N1024" s="209"/>
    </row>
    <row r="1025" spans="1:14" ht="12" customHeight="1" x14ac:dyDescent="0.2">
      <c r="A1025" s="206"/>
      <c r="B1025" s="207"/>
      <c r="C1025" s="199"/>
      <c r="D1025" s="199"/>
      <c r="E1025" s="201"/>
      <c r="F1025" s="201"/>
      <c r="G1025" s="208"/>
      <c r="H1025" s="208"/>
      <c r="I1025" s="209"/>
      <c r="J1025" s="209"/>
      <c r="K1025" s="209"/>
      <c r="L1025" s="199"/>
      <c r="M1025" s="203"/>
      <c r="N1025" s="209"/>
    </row>
    <row r="1026" spans="1:14" ht="12" customHeight="1" x14ac:dyDescent="0.2">
      <c r="A1026" s="206"/>
      <c r="B1026" s="207"/>
      <c r="C1026" s="199"/>
      <c r="D1026" s="199"/>
      <c r="E1026" s="201"/>
      <c r="F1026" s="201"/>
      <c r="G1026" s="208"/>
      <c r="H1026" s="208"/>
      <c r="I1026" s="209"/>
      <c r="J1026" s="209"/>
      <c r="K1026" s="209"/>
      <c r="L1026" s="199"/>
      <c r="M1026" s="203"/>
      <c r="N1026" s="209"/>
    </row>
    <row r="1027" spans="1:14" ht="12" customHeight="1" x14ac:dyDescent="0.2">
      <c r="A1027" s="206"/>
      <c r="B1027" s="207"/>
      <c r="C1027" s="199"/>
      <c r="D1027" s="199"/>
      <c r="E1027" s="201"/>
      <c r="F1027" s="201"/>
      <c r="G1027" s="208"/>
      <c r="H1027" s="208"/>
      <c r="I1027" s="209"/>
      <c r="J1027" s="209"/>
      <c r="K1027" s="209"/>
      <c r="L1027" s="199"/>
      <c r="M1027" s="203"/>
      <c r="N1027" s="209"/>
    </row>
    <row r="1028" spans="1:14" ht="12" customHeight="1" x14ac:dyDescent="0.2">
      <c r="A1028" s="206"/>
      <c r="B1028" s="207"/>
      <c r="C1028" s="199"/>
      <c r="D1028" s="199"/>
      <c r="E1028" s="201"/>
      <c r="F1028" s="201"/>
      <c r="G1028" s="208"/>
      <c r="H1028" s="208"/>
      <c r="I1028" s="209"/>
      <c r="J1028" s="209"/>
      <c r="K1028" s="209"/>
      <c r="L1028" s="199"/>
      <c r="M1028" s="203"/>
      <c r="N1028" s="209"/>
    </row>
    <row r="1029" spans="1:14" ht="12" customHeight="1" x14ac:dyDescent="0.2">
      <c r="A1029" s="206"/>
      <c r="B1029" s="207"/>
      <c r="C1029" s="199"/>
      <c r="D1029" s="199"/>
      <c r="E1029" s="201"/>
      <c r="F1029" s="201"/>
      <c r="G1029" s="208"/>
      <c r="H1029" s="208"/>
      <c r="I1029" s="209"/>
      <c r="J1029" s="209"/>
      <c r="K1029" s="209"/>
      <c r="L1029" s="199"/>
      <c r="M1029" s="203"/>
      <c r="N1029" s="209"/>
    </row>
    <row r="1030" spans="1:14" ht="12" customHeight="1" x14ac:dyDescent="0.2">
      <c r="A1030" s="206"/>
      <c r="B1030" s="207"/>
      <c r="C1030" s="199"/>
      <c r="D1030" s="199"/>
      <c r="E1030" s="201"/>
      <c r="F1030" s="201"/>
      <c r="G1030" s="208"/>
      <c r="H1030" s="208"/>
      <c r="I1030" s="209"/>
      <c r="J1030" s="209"/>
      <c r="K1030" s="209"/>
      <c r="L1030" s="199"/>
      <c r="M1030" s="203"/>
      <c r="N1030" s="209"/>
    </row>
    <row r="1031" spans="1:14" ht="12" customHeight="1" x14ac:dyDescent="0.2">
      <c r="A1031" s="206"/>
      <c r="B1031" s="207"/>
      <c r="C1031" s="199"/>
      <c r="D1031" s="199"/>
      <c r="E1031" s="201"/>
      <c r="F1031" s="201"/>
      <c r="G1031" s="208"/>
      <c r="H1031" s="208"/>
      <c r="I1031" s="209"/>
      <c r="J1031" s="209"/>
      <c r="K1031" s="209"/>
      <c r="L1031" s="199"/>
      <c r="M1031" s="203"/>
      <c r="N1031" s="209"/>
    </row>
    <row r="1032" spans="1:14" ht="12" customHeight="1" x14ac:dyDescent="0.2">
      <c r="A1032" s="206"/>
      <c r="B1032" s="207"/>
      <c r="C1032" s="199"/>
      <c r="D1032" s="199"/>
      <c r="E1032" s="201"/>
      <c r="F1032" s="201"/>
      <c r="G1032" s="208"/>
      <c r="H1032" s="208"/>
      <c r="I1032" s="209"/>
      <c r="J1032" s="209"/>
      <c r="K1032" s="209"/>
      <c r="L1032" s="199"/>
      <c r="M1032" s="203"/>
      <c r="N1032" s="209"/>
    </row>
    <row r="1033" spans="1:14" ht="12" customHeight="1" x14ac:dyDescent="0.2">
      <c r="A1033" s="206"/>
      <c r="B1033" s="207"/>
      <c r="C1033" s="199"/>
      <c r="D1033" s="199"/>
      <c r="E1033" s="201"/>
      <c r="F1033" s="201"/>
      <c r="G1033" s="208"/>
      <c r="H1033" s="208"/>
      <c r="I1033" s="209"/>
      <c r="J1033" s="209"/>
      <c r="K1033" s="209"/>
      <c r="L1033" s="199"/>
      <c r="M1033" s="203"/>
      <c r="N1033" s="209"/>
    </row>
    <row r="1034" spans="1:14" ht="12" customHeight="1" x14ac:dyDescent="0.2">
      <c r="A1034" s="206"/>
      <c r="B1034" s="207"/>
      <c r="C1034" s="199"/>
      <c r="D1034" s="199"/>
      <c r="E1034" s="201"/>
      <c r="F1034" s="201"/>
      <c r="G1034" s="208"/>
      <c r="H1034" s="208"/>
      <c r="I1034" s="209"/>
      <c r="J1034" s="209"/>
      <c r="K1034" s="209"/>
      <c r="L1034" s="199"/>
      <c r="M1034" s="203"/>
      <c r="N1034" s="209"/>
    </row>
    <row r="1035" spans="1:14" ht="12" customHeight="1" x14ac:dyDescent="0.2">
      <c r="A1035" s="206"/>
      <c r="B1035" s="207"/>
      <c r="C1035" s="199"/>
      <c r="D1035" s="199"/>
      <c r="E1035" s="201"/>
      <c r="F1035" s="201"/>
      <c r="G1035" s="208"/>
      <c r="H1035" s="208"/>
      <c r="I1035" s="209"/>
      <c r="J1035" s="209"/>
      <c r="K1035" s="209"/>
      <c r="L1035" s="199"/>
      <c r="M1035" s="203"/>
      <c r="N1035" s="209"/>
    </row>
    <row r="1036" spans="1:14" ht="12" customHeight="1" x14ac:dyDescent="0.2">
      <c r="A1036" s="206"/>
      <c r="B1036" s="207"/>
      <c r="C1036" s="199"/>
      <c r="D1036" s="199"/>
      <c r="E1036" s="201"/>
      <c r="F1036" s="201"/>
      <c r="G1036" s="208"/>
      <c r="H1036" s="208"/>
      <c r="I1036" s="209"/>
      <c r="J1036" s="209"/>
      <c r="K1036" s="209"/>
      <c r="L1036" s="199"/>
      <c r="M1036" s="203"/>
      <c r="N1036" s="209"/>
    </row>
    <row r="1037" spans="1:14" ht="12" customHeight="1" x14ac:dyDescent="0.2">
      <c r="A1037" s="206"/>
      <c r="B1037" s="207"/>
      <c r="C1037" s="199"/>
      <c r="D1037" s="199"/>
      <c r="E1037" s="201"/>
      <c r="F1037" s="201"/>
      <c r="G1037" s="208"/>
      <c r="H1037" s="208"/>
      <c r="I1037" s="209"/>
      <c r="J1037" s="209"/>
      <c r="K1037" s="209"/>
      <c r="L1037" s="199"/>
      <c r="M1037" s="203"/>
      <c r="N1037" s="209"/>
    </row>
    <row r="1038" spans="1:14" ht="12" customHeight="1" x14ac:dyDescent="0.2">
      <c r="A1038" s="206"/>
      <c r="B1038" s="207"/>
      <c r="C1038" s="199"/>
      <c r="D1038" s="199"/>
      <c r="E1038" s="201"/>
      <c r="F1038" s="201"/>
      <c r="G1038" s="208"/>
      <c r="H1038" s="208"/>
      <c r="I1038" s="209"/>
      <c r="J1038" s="209"/>
      <c r="K1038" s="209"/>
      <c r="L1038" s="199"/>
      <c r="M1038" s="203"/>
      <c r="N1038" s="209"/>
    </row>
    <row r="1039" spans="1:14" ht="12" customHeight="1" x14ac:dyDescent="0.2">
      <c r="A1039" s="206"/>
      <c r="B1039" s="207"/>
      <c r="C1039" s="199"/>
      <c r="D1039" s="199"/>
      <c r="E1039" s="201"/>
      <c r="F1039" s="201"/>
      <c r="G1039" s="208"/>
      <c r="H1039" s="208"/>
      <c r="I1039" s="209"/>
      <c r="J1039" s="209"/>
      <c r="K1039" s="209"/>
      <c r="L1039" s="199"/>
      <c r="M1039" s="203"/>
      <c r="N1039" s="209"/>
    </row>
    <row r="1040" spans="1:14" ht="12" customHeight="1" x14ac:dyDescent="0.2">
      <c r="A1040" s="206"/>
      <c r="B1040" s="207"/>
      <c r="C1040" s="199"/>
      <c r="D1040" s="199"/>
      <c r="E1040" s="201"/>
      <c r="F1040" s="201"/>
      <c r="G1040" s="208"/>
      <c r="H1040" s="208"/>
      <c r="I1040" s="209"/>
      <c r="J1040" s="209"/>
      <c r="K1040" s="209"/>
      <c r="L1040" s="199"/>
      <c r="M1040" s="203"/>
      <c r="N1040" s="209"/>
    </row>
    <row r="1041" spans="1:14" ht="12" customHeight="1" x14ac:dyDescent="0.2">
      <c r="A1041" s="206"/>
      <c r="B1041" s="207"/>
      <c r="C1041" s="199"/>
      <c r="D1041" s="199"/>
      <c r="E1041" s="201"/>
      <c r="F1041" s="201"/>
      <c r="G1041" s="208"/>
      <c r="H1041" s="208"/>
      <c r="I1041" s="209"/>
      <c r="J1041" s="209"/>
      <c r="K1041" s="209"/>
      <c r="L1041" s="199"/>
      <c r="M1041" s="203"/>
      <c r="N1041" s="209"/>
    </row>
    <row r="1042" spans="1:14" ht="12" customHeight="1" x14ac:dyDescent="0.2">
      <c r="A1042" s="206"/>
      <c r="B1042" s="207"/>
      <c r="C1042" s="199"/>
      <c r="D1042" s="199"/>
      <c r="E1042" s="201"/>
      <c r="F1042" s="201"/>
      <c r="G1042" s="208"/>
      <c r="H1042" s="208"/>
      <c r="I1042" s="209"/>
      <c r="J1042" s="209"/>
      <c r="K1042" s="209"/>
      <c r="L1042" s="199"/>
      <c r="M1042" s="203"/>
      <c r="N1042" s="209"/>
    </row>
    <row r="1043" spans="1:14" ht="12" customHeight="1" x14ac:dyDescent="0.2">
      <c r="A1043" s="206"/>
      <c r="B1043" s="207"/>
      <c r="C1043" s="199"/>
      <c r="D1043" s="199"/>
      <c r="E1043" s="201"/>
      <c r="F1043" s="201"/>
      <c r="G1043" s="208"/>
      <c r="H1043" s="208"/>
      <c r="I1043" s="209"/>
      <c r="J1043" s="209"/>
      <c r="K1043" s="209"/>
      <c r="L1043" s="199"/>
      <c r="M1043" s="203"/>
      <c r="N1043" s="209"/>
    </row>
    <row r="1044" spans="1:14" ht="12" customHeight="1" x14ac:dyDescent="0.2">
      <c r="A1044" s="206"/>
      <c r="B1044" s="207"/>
      <c r="C1044" s="199"/>
      <c r="D1044" s="199"/>
      <c r="E1044" s="201"/>
      <c r="F1044" s="201"/>
      <c r="G1044" s="208"/>
      <c r="H1044" s="208"/>
      <c r="I1044" s="209"/>
      <c r="J1044" s="209"/>
      <c r="K1044" s="209"/>
      <c r="L1044" s="199"/>
      <c r="M1044" s="203"/>
      <c r="N1044" s="209"/>
    </row>
    <row r="1045" spans="1:14" ht="12" customHeight="1" x14ac:dyDescent="0.2">
      <c r="A1045" s="206"/>
      <c r="B1045" s="207"/>
      <c r="C1045" s="199"/>
      <c r="D1045" s="199"/>
      <c r="E1045" s="201"/>
      <c r="F1045" s="201"/>
      <c r="G1045" s="208"/>
      <c r="H1045" s="208"/>
      <c r="I1045" s="209"/>
      <c r="J1045" s="209"/>
      <c r="K1045" s="209"/>
      <c r="L1045" s="199"/>
      <c r="M1045" s="203"/>
      <c r="N1045" s="209"/>
    </row>
    <row r="1046" spans="1:14" ht="12" customHeight="1" x14ac:dyDescent="0.2">
      <c r="A1046" s="206"/>
      <c r="B1046" s="207"/>
      <c r="C1046" s="199"/>
      <c r="D1046" s="199"/>
      <c r="E1046" s="201"/>
      <c r="F1046" s="201"/>
      <c r="G1046" s="208"/>
      <c r="H1046" s="208"/>
      <c r="I1046" s="209"/>
      <c r="J1046" s="209"/>
      <c r="K1046" s="209"/>
      <c r="L1046" s="199"/>
      <c r="M1046" s="203"/>
      <c r="N1046" s="209"/>
    </row>
    <row r="1047" spans="1:14" ht="12" customHeight="1" x14ac:dyDescent="0.2">
      <c r="A1047" s="206"/>
      <c r="B1047" s="207"/>
      <c r="C1047" s="199"/>
      <c r="D1047" s="199"/>
      <c r="E1047" s="201"/>
      <c r="F1047" s="201"/>
      <c r="G1047" s="208"/>
      <c r="H1047" s="208"/>
      <c r="I1047" s="209"/>
      <c r="J1047" s="209"/>
      <c r="K1047" s="209"/>
      <c r="L1047" s="199"/>
      <c r="M1047" s="203"/>
      <c r="N1047" s="209"/>
    </row>
    <row r="1048" spans="1:14" ht="12" customHeight="1" x14ac:dyDescent="0.2">
      <c r="A1048" s="206"/>
      <c r="B1048" s="207"/>
      <c r="C1048" s="199"/>
      <c r="D1048" s="199"/>
      <c r="E1048" s="201"/>
      <c r="F1048" s="201"/>
      <c r="G1048" s="208"/>
      <c r="H1048" s="208"/>
      <c r="I1048" s="209"/>
      <c r="J1048" s="209"/>
      <c r="K1048" s="209"/>
      <c r="L1048" s="199"/>
      <c r="M1048" s="203"/>
      <c r="N1048" s="209"/>
    </row>
    <row r="1049" spans="1:14" ht="12" customHeight="1" x14ac:dyDescent="0.2">
      <c r="A1049" s="206"/>
      <c r="B1049" s="207"/>
      <c r="C1049" s="199"/>
      <c r="D1049" s="199"/>
      <c r="E1049" s="201"/>
      <c r="F1049" s="201"/>
      <c r="G1049" s="208"/>
      <c r="H1049" s="208"/>
      <c r="I1049" s="209"/>
      <c r="J1049" s="209"/>
      <c r="K1049" s="209"/>
      <c r="L1049" s="199"/>
      <c r="M1049" s="203"/>
      <c r="N1049" s="209"/>
    </row>
    <row r="1050" spans="1:14" ht="12" customHeight="1" x14ac:dyDescent="0.2">
      <c r="A1050" s="206"/>
      <c r="B1050" s="207"/>
      <c r="C1050" s="199"/>
      <c r="D1050" s="199"/>
      <c r="E1050" s="201"/>
      <c r="F1050" s="201"/>
      <c r="G1050" s="208"/>
      <c r="H1050" s="208"/>
      <c r="I1050" s="209"/>
      <c r="J1050" s="209"/>
      <c r="K1050" s="209"/>
      <c r="L1050" s="199"/>
      <c r="M1050" s="203"/>
      <c r="N1050" s="209"/>
    </row>
    <row r="1051" spans="1:14" ht="12" customHeight="1" x14ac:dyDescent="0.2">
      <c r="A1051" s="206"/>
      <c r="B1051" s="207"/>
      <c r="C1051" s="199"/>
      <c r="D1051" s="199"/>
      <c r="E1051" s="201"/>
      <c r="F1051" s="201"/>
      <c r="G1051" s="208"/>
      <c r="H1051" s="208"/>
      <c r="I1051" s="209"/>
      <c r="J1051" s="209"/>
      <c r="K1051" s="209"/>
      <c r="L1051" s="199"/>
      <c r="M1051" s="203"/>
      <c r="N1051" s="209"/>
    </row>
    <row r="1052" spans="1:14" ht="12" customHeight="1" x14ac:dyDescent="0.2">
      <c r="A1052" s="206"/>
      <c r="B1052" s="207"/>
      <c r="C1052" s="199"/>
      <c r="D1052" s="199"/>
      <c r="E1052" s="201"/>
      <c r="F1052" s="201"/>
      <c r="G1052" s="208"/>
      <c r="H1052" s="208"/>
      <c r="I1052" s="209"/>
      <c r="J1052" s="209"/>
      <c r="K1052" s="209"/>
      <c r="L1052" s="199"/>
      <c r="M1052" s="203"/>
      <c r="N1052" s="209"/>
    </row>
    <row r="1053" spans="1:14" ht="12" customHeight="1" x14ac:dyDescent="0.2">
      <c r="A1053" s="206"/>
      <c r="B1053" s="207"/>
      <c r="C1053" s="199"/>
      <c r="D1053" s="199"/>
      <c r="E1053" s="201"/>
      <c r="F1053" s="201"/>
      <c r="G1053" s="208"/>
      <c r="H1053" s="208"/>
      <c r="I1053" s="209"/>
      <c r="J1053" s="209"/>
      <c r="K1053" s="209"/>
      <c r="L1053" s="199"/>
      <c r="M1053" s="203"/>
      <c r="N1053" s="209"/>
    </row>
    <row r="1054" spans="1:14" ht="12" customHeight="1" x14ac:dyDescent="0.2">
      <c r="A1054" s="206"/>
      <c r="B1054" s="207"/>
      <c r="C1054" s="199"/>
      <c r="D1054" s="199"/>
      <c r="E1054" s="201"/>
      <c r="F1054" s="201"/>
      <c r="G1054" s="208"/>
      <c r="H1054" s="208"/>
      <c r="I1054" s="209"/>
      <c r="J1054" s="209"/>
      <c r="K1054" s="209"/>
      <c r="L1054" s="199"/>
      <c r="M1054" s="203"/>
      <c r="N1054" s="209"/>
    </row>
    <row r="1055" spans="1:14" ht="12" customHeight="1" x14ac:dyDescent="0.2">
      <c r="A1055" s="206"/>
      <c r="B1055" s="207"/>
      <c r="C1055" s="199"/>
      <c r="D1055" s="199"/>
      <c r="E1055" s="201"/>
      <c r="F1055" s="201"/>
      <c r="G1055" s="208"/>
      <c r="H1055" s="208"/>
      <c r="I1055" s="209"/>
      <c r="J1055" s="209"/>
      <c r="K1055" s="209"/>
      <c r="L1055" s="199"/>
      <c r="M1055" s="203"/>
      <c r="N1055" s="209"/>
    </row>
    <row r="1056" spans="1:14" ht="12" customHeight="1" x14ac:dyDescent="0.2">
      <c r="A1056" s="206"/>
      <c r="B1056" s="207"/>
      <c r="C1056" s="199"/>
      <c r="D1056" s="199"/>
      <c r="E1056" s="201"/>
      <c r="F1056" s="201"/>
      <c r="G1056" s="208"/>
      <c r="H1056" s="208"/>
      <c r="I1056" s="209"/>
      <c r="J1056" s="209"/>
      <c r="K1056" s="209"/>
      <c r="L1056" s="199"/>
      <c r="M1056" s="203"/>
      <c r="N1056" s="209"/>
    </row>
    <row r="1057" spans="1:14" ht="12" customHeight="1" x14ac:dyDescent="0.2">
      <c r="A1057" s="206"/>
      <c r="B1057" s="207"/>
      <c r="C1057" s="199"/>
      <c r="D1057" s="199"/>
      <c r="E1057" s="201"/>
      <c r="F1057" s="201"/>
      <c r="G1057" s="208"/>
      <c r="H1057" s="208"/>
      <c r="I1057" s="209"/>
      <c r="J1057" s="209"/>
      <c r="K1057" s="209"/>
      <c r="L1057" s="199"/>
      <c r="M1057" s="203"/>
      <c r="N1057" s="209"/>
    </row>
    <row r="1058" spans="1:14" ht="12" customHeight="1" x14ac:dyDescent="0.2">
      <c r="A1058" s="206"/>
      <c r="B1058" s="207"/>
      <c r="C1058" s="199"/>
      <c r="D1058" s="199"/>
      <c r="E1058" s="201"/>
      <c r="F1058" s="201"/>
      <c r="G1058" s="208"/>
      <c r="H1058" s="208"/>
      <c r="I1058" s="209"/>
      <c r="J1058" s="209"/>
      <c r="K1058" s="209"/>
      <c r="L1058" s="199"/>
      <c r="M1058" s="203"/>
      <c r="N1058" s="209"/>
    </row>
    <row r="1059" spans="1:14" ht="12" customHeight="1" x14ac:dyDescent="0.2">
      <c r="A1059" s="206"/>
      <c r="B1059" s="207"/>
      <c r="C1059" s="199"/>
      <c r="D1059" s="199"/>
      <c r="E1059" s="201"/>
      <c r="F1059" s="201"/>
      <c r="G1059" s="208"/>
      <c r="H1059" s="208"/>
      <c r="I1059" s="209"/>
      <c r="J1059" s="209"/>
      <c r="K1059" s="209"/>
      <c r="L1059" s="199"/>
      <c r="M1059" s="203"/>
      <c r="N1059" s="209"/>
    </row>
    <row r="1060" spans="1:14" ht="12" customHeight="1" x14ac:dyDescent="0.2">
      <c r="A1060" s="206"/>
      <c r="B1060" s="207"/>
      <c r="C1060" s="199"/>
      <c r="D1060" s="199"/>
      <c r="E1060" s="201"/>
      <c r="F1060" s="201"/>
      <c r="G1060" s="208"/>
      <c r="H1060" s="208"/>
      <c r="I1060" s="209"/>
      <c r="J1060" s="209"/>
      <c r="K1060" s="209"/>
      <c r="L1060" s="199"/>
      <c r="M1060" s="203"/>
      <c r="N1060" s="209"/>
    </row>
    <row r="1061" spans="1:14" ht="12" customHeight="1" x14ac:dyDescent="0.2">
      <c r="A1061" s="206"/>
      <c r="B1061" s="207"/>
      <c r="C1061" s="199"/>
      <c r="D1061" s="199"/>
      <c r="E1061" s="201"/>
      <c r="F1061" s="201"/>
      <c r="G1061" s="208"/>
      <c r="H1061" s="208"/>
      <c r="I1061" s="209"/>
      <c r="J1061" s="209"/>
      <c r="K1061" s="209"/>
      <c r="L1061" s="199"/>
      <c r="M1061" s="203"/>
      <c r="N1061" s="209"/>
    </row>
    <row r="1062" spans="1:14" ht="12" customHeight="1" x14ac:dyDescent="0.2">
      <c r="A1062" s="206"/>
      <c r="B1062" s="207"/>
      <c r="C1062" s="199"/>
      <c r="D1062" s="199"/>
      <c r="E1062" s="201"/>
      <c r="F1062" s="201"/>
      <c r="G1062" s="208"/>
      <c r="H1062" s="208"/>
      <c r="I1062" s="209"/>
      <c r="J1062" s="209"/>
      <c r="K1062" s="209"/>
      <c r="L1062" s="199"/>
      <c r="M1062" s="203"/>
      <c r="N1062" s="209"/>
    </row>
    <row r="1063" spans="1:14" ht="12" customHeight="1" x14ac:dyDescent="0.2">
      <c r="A1063" s="206"/>
      <c r="B1063" s="207"/>
      <c r="C1063" s="199"/>
      <c r="D1063" s="199"/>
      <c r="E1063" s="201"/>
      <c r="F1063" s="201"/>
      <c r="G1063" s="208"/>
      <c r="H1063" s="208"/>
      <c r="I1063" s="209"/>
      <c r="J1063" s="209"/>
      <c r="K1063" s="209"/>
      <c r="L1063" s="199"/>
      <c r="M1063" s="203"/>
      <c r="N1063" s="209"/>
    </row>
    <row r="1064" spans="1:14" ht="12" customHeight="1" x14ac:dyDescent="0.2">
      <c r="A1064" s="206"/>
      <c r="B1064" s="207"/>
      <c r="C1064" s="199"/>
      <c r="D1064" s="199"/>
      <c r="E1064" s="201"/>
      <c r="F1064" s="201"/>
      <c r="G1064" s="208"/>
      <c r="H1064" s="208"/>
      <c r="I1064" s="209"/>
      <c r="J1064" s="209"/>
      <c r="K1064" s="209"/>
      <c r="L1064" s="199"/>
      <c r="M1064" s="203"/>
      <c r="N1064" s="209"/>
    </row>
    <row r="1065" spans="1:14" ht="12" customHeight="1" x14ac:dyDescent="0.2">
      <c r="A1065" s="206"/>
      <c r="B1065" s="207"/>
      <c r="C1065" s="199"/>
      <c r="D1065" s="199"/>
      <c r="E1065" s="201"/>
      <c r="F1065" s="201"/>
      <c r="G1065" s="208"/>
      <c r="H1065" s="208"/>
      <c r="I1065" s="209"/>
      <c r="J1065" s="209"/>
      <c r="K1065" s="209"/>
      <c r="L1065" s="199"/>
      <c r="M1065" s="203"/>
      <c r="N1065" s="209"/>
    </row>
    <row r="1066" spans="1:14" ht="12" customHeight="1" x14ac:dyDescent="0.2">
      <c r="A1066" s="206"/>
      <c r="B1066" s="207"/>
      <c r="C1066" s="199"/>
      <c r="D1066" s="199"/>
      <c r="E1066" s="201"/>
      <c r="F1066" s="201"/>
      <c r="G1066" s="208"/>
      <c r="H1066" s="208"/>
      <c r="I1066" s="209"/>
      <c r="J1066" s="209"/>
      <c r="K1066" s="209"/>
      <c r="L1066" s="199"/>
      <c r="M1066" s="203"/>
      <c r="N1066" s="209"/>
    </row>
    <row r="1067" spans="1:14" ht="12" customHeight="1" x14ac:dyDescent="0.2">
      <c r="A1067" s="206"/>
      <c r="B1067" s="207"/>
      <c r="C1067" s="199"/>
      <c r="D1067" s="199"/>
      <c r="E1067" s="201"/>
      <c r="F1067" s="201"/>
      <c r="G1067" s="208"/>
      <c r="H1067" s="208"/>
      <c r="I1067" s="209"/>
      <c r="J1067" s="209"/>
      <c r="K1067" s="209"/>
      <c r="L1067" s="199"/>
      <c r="M1067" s="203"/>
      <c r="N1067" s="209"/>
    </row>
    <row r="1068" spans="1:14" ht="12" customHeight="1" x14ac:dyDescent="0.2">
      <c r="A1068" s="206"/>
      <c r="B1068" s="207"/>
      <c r="C1068" s="199"/>
      <c r="D1068" s="199"/>
      <c r="E1068" s="201"/>
      <c r="F1068" s="201"/>
      <c r="G1068" s="208"/>
      <c r="H1068" s="208"/>
      <c r="I1068" s="209"/>
      <c r="J1068" s="209"/>
      <c r="K1068" s="209"/>
      <c r="L1068" s="199"/>
      <c r="M1068" s="203"/>
      <c r="N1068" s="209"/>
    </row>
    <row r="1069" spans="1:14" ht="12" customHeight="1" x14ac:dyDescent="0.2">
      <c r="A1069" s="206"/>
      <c r="B1069" s="207"/>
      <c r="C1069" s="199"/>
      <c r="D1069" s="199"/>
      <c r="E1069" s="201"/>
      <c r="F1069" s="201"/>
      <c r="G1069" s="208"/>
      <c r="H1069" s="208"/>
      <c r="I1069" s="209"/>
      <c r="J1069" s="209"/>
      <c r="K1069" s="209"/>
      <c r="L1069" s="199"/>
      <c r="M1069" s="203"/>
      <c r="N1069" s="209"/>
    </row>
    <row r="1070" spans="1:14" ht="12" customHeight="1" x14ac:dyDescent="0.2">
      <c r="A1070" s="206"/>
      <c r="B1070" s="207"/>
      <c r="C1070" s="199"/>
      <c r="D1070" s="199"/>
      <c r="E1070" s="201"/>
      <c r="F1070" s="201"/>
      <c r="G1070" s="208"/>
      <c r="H1070" s="208"/>
      <c r="I1070" s="209"/>
      <c r="J1070" s="209"/>
      <c r="K1070" s="209"/>
      <c r="L1070" s="199"/>
      <c r="M1070" s="203"/>
      <c r="N1070" s="209"/>
    </row>
    <row r="1071" spans="1:14" ht="12" customHeight="1" x14ac:dyDescent="0.2">
      <c r="A1071" s="206"/>
      <c r="B1071" s="207"/>
      <c r="C1071" s="199"/>
      <c r="D1071" s="199"/>
      <c r="E1071" s="201"/>
      <c r="F1071" s="201"/>
      <c r="G1071" s="208"/>
      <c r="H1071" s="208"/>
      <c r="I1071" s="209"/>
      <c r="J1071" s="209"/>
      <c r="K1071" s="209"/>
      <c r="L1071" s="199"/>
      <c r="M1071" s="203"/>
      <c r="N1071" s="209"/>
    </row>
    <row r="1072" spans="1:14" ht="12" customHeight="1" x14ac:dyDescent="0.2">
      <c r="A1072" s="206"/>
      <c r="B1072" s="207"/>
      <c r="C1072" s="199"/>
      <c r="D1072" s="199"/>
      <c r="E1072" s="201"/>
      <c r="F1072" s="201"/>
      <c r="G1072" s="208"/>
      <c r="H1072" s="208"/>
      <c r="I1072" s="209"/>
      <c r="J1072" s="209"/>
      <c r="K1072" s="209"/>
      <c r="L1072" s="199"/>
      <c r="M1072" s="203"/>
      <c r="N1072" s="209"/>
    </row>
    <row r="1073" spans="1:14" ht="12" customHeight="1" x14ac:dyDescent="0.2">
      <c r="A1073" s="206"/>
      <c r="B1073" s="207"/>
      <c r="C1073" s="199"/>
      <c r="D1073" s="199"/>
      <c r="E1073" s="201"/>
      <c r="F1073" s="201"/>
      <c r="G1073" s="208"/>
      <c r="H1073" s="208"/>
      <c r="I1073" s="209"/>
      <c r="J1073" s="209"/>
      <c r="K1073" s="209"/>
      <c r="L1073" s="199"/>
      <c r="M1073" s="203"/>
      <c r="N1073" s="209"/>
    </row>
    <row r="1074" spans="1:14" ht="12" customHeight="1" x14ac:dyDescent="0.2">
      <c r="A1074" s="206"/>
      <c r="B1074" s="207"/>
      <c r="C1074" s="199"/>
      <c r="D1074" s="199"/>
      <c r="E1074" s="201"/>
      <c r="F1074" s="201"/>
      <c r="G1074" s="208"/>
      <c r="H1074" s="208"/>
      <c r="I1074" s="209"/>
      <c r="J1074" s="209"/>
      <c r="K1074" s="209"/>
      <c r="L1074" s="199"/>
      <c r="M1074" s="203"/>
      <c r="N1074" s="209"/>
    </row>
    <row r="1075" spans="1:14" ht="12" customHeight="1" x14ac:dyDescent="0.2">
      <c r="A1075" s="206"/>
      <c r="B1075" s="207"/>
      <c r="C1075" s="199"/>
      <c r="D1075" s="199"/>
      <c r="E1075" s="201"/>
      <c r="F1075" s="201"/>
      <c r="G1075" s="208"/>
      <c r="H1075" s="208"/>
      <c r="I1075" s="209"/>
      <c r="J1075" s="209"/>
      <c r="K1075" s="209"/>
      <c r="L1075" s="199"/>
      <c r="M1075" s="203"/>
      <c r="N1075" s="209"/>
    </row>
    <row r="1076" spans="1:14" ht="12" customHeight="1" x14ac:dyDescent="0.2">
      <c r="A1076" s="206"/>
      <c r="B1076" s="207"/>
      <c r="C1076" s="199"/>
      <c r="D1076" s="199"/>
      <c r="E1076" s="201"/>
      <c r="F1076" s="201"/>
      <c r="G1076" s="208"/>
      <c r="H1076" s="208"/>
      <c r="I1076" s="209"/>
      <c r="J1076" s="209"/>
      <c r="K1076" s="209"/>
      <c r="L1076" s="199"/>
      <c r="M1076" s="203"/>
      <c r="N1076" s="209"/>
    </row>
    <row r="1077" spans="1:14" ht="12" customHeight="1" x14ac:dyDescent="0.2">
      <c r="A1077" s="206"/>
      <c r="B1077" s="207"/>
      <c r="C1077" s="199"/>
      <c r="D1077" s="199"/>
      <c r="E1077" s="201"/>
      <c r="F1077" s="201"/>
      <c r="G1077" s="208"/>
      <c r="H1077" s="208"/>
      <c r="I1077" s="209"/>
      <c r="J1077" s="209"/>
      <c r="K1077" s="209"/>
      <c r="L1077" s="199"/>
      <c r="M1077" s="203"/>
      <c r="N1077" s="209"/>
    </row>
    <row r="1078" spans="1:14" ht="12" customHeight="1" x14ac:dyDescent="0.2">
      <c r="A1078" s="206"/>
      <c r="B1078" s="207"/>
      <c r="C1078" s="199"/>
      <c r="D1078" s="199"/>
      <c r="E1078" s="201"/>
      <c r="F1078" s="201"/>
      <c r="G1078" s="208"/>
      <c r="H1078" s="208"/>
      <c r="I1078" s="209"/>
      <c r="J1078" s="209"/>
      <c r="K1078" s="209"/>
      <c r="L1078" s="199"/>
      <c r="M1078" s="203"/>
      <c r="N1078" s="209"/>
    </row>
    <row r="1079" spans="1:14" ht="12" customHeight="1" x14ac:dyDescent="0.2">
      <c r="A1079" s="206"/>
      <c r="B1079" s="207"/>
      <c r="C1079" s="199"/>
      <c r="D1079" s="199"/>
      <c r="E1079" s="201"/>
      <c r="F1079" s="201"/>
      <c r="G1079" s="208"/>
      <c r="H1079" s="208"/>
      <c r="I1079" s="209"/>
      <c r="J1079" s="209"/>
      <c r="K1079" s="209"/>
      <c r="L1079" s="199"/>
      <c r="M1079" s="203"/>
      <c r="N1079" s="209"/>
    </row>
    <row r="1080" spans="1:14" ht="12" customHeight="1" x14ac:dyDescent="0.2">
      <c r="A1080" s="206"/>
      <c r="B1080" s="207"/>
      <c r="C1080" s="199"/>
      <c r="D1080" s="199"/>
      <c r="E1080" s="201"/>
      <c r="F1080" s="201"/>
      <c r="G1080" s="208"/>
      <c r="H1080" s="208"/>
      <c r="I1080" s="209"/>
      <c r="J1080" s="209"/>
      <c r="K1080" s="209"/>
      <c r="L1080" s="199"/>
      <c r="M1080" s="203"/>
      <c r="N1080" s="209"/>
    </row>
    <row r="1081" spans="1:14" ht="12" customHeight="1" x14ac:dyDescent="0.2">
      <c r="A1081" s="206"/>
      <c r="B1081" s="207"/>
      <c r="C1081" s="199"/>
      <c r="D1081" s="199"/>
      <c r="E1081" s="201"/>
      <c r="F1081" s="201"/>
      <c r="G1081" s="208"/>
      <c r="H1081" s="208"/>
      <c r="I1081" s="209"/>
      <c r="J1081" s="209"/>
      <c r="K1081" s="209"/>
      <c r="L1081" s="199"/>
      <c r="M1081" s="203"/>
      <c r="N1081" s="209"/>
    </row>
    <row r="1082" spans="1:14" ht="12" customHeight="1" x14ac:dyDescent="0.2">
      <c r="A1082" s="206"/>
      <c r="B1082" s="207"/>
      <c r="C1082" s="199"/>
      <c r="D1082" s="199"/>
      <c r="E1082" s="201"/>
      <c r="F1082" s="201"/>
      <c r="G1082" s="208"/>
      <c r="H1082" s="208"/>
      <c r="I1082" s="209"/>
      <c r="J1082" s="209"/>
      <c r="K1082" s="209"/>
      <c r="L1082" s="199"/>
      <c r="M1082" s="203"/>
      <c r="N1082" s="209"/>
    </row>
    <row r="1083" spans="1:14" ht="12" customHeight="1" x14ac:dyDescent="0.2">
      <c r="A1083" s="206"/>
      <c r="B1083" s="207"/>
      <c r="C1083" s="199"/>
      <c r="D1083" s="199"/>
      <c r="E1083" s="201"/>
      <c r="F1083" s="201"/>
      <c r="G1083" s="208"/>
      <c r="H1083" s="208"/>
      <c r="I1083" s="209"/>
      <c r="J1083" s="209"/>
      <c r="K1083" s="209"/>
      <c r="L1083" s="199"/>
      <c r="M1083" s="203"/>
      <c r="N1083" s="209"/>
    </row>
    <row r="1084" spans="1:14" ht="12" customHeight="1" x14ac:dyDescent="0.2">
      <c r="A1084" s="206"/>
      <c r="B1084" s="207"/>
      <c r="C1084" s="199"/>
      <c r="D1084" s="199"/>
      <c r="E1084" s="201"/>
      <c r="F1084" s="201"/>
      <c r="G1084" s="208"/>
      <c r="H1084" s="208"/>
      <c r="I1084" s="209"/>
      <c r="J1084" s="209"/>
      <c r="K1084" s="209"/>
      <c r="L1084" s="199"/>
      <c r="M1084" s="203"/>
      <c r="N1084" s="209"/>
    </row>
    <row r="1085" spans="1:14" ht="12" customHeight="1" x14ac:dyDescent="0.2">
      <c r="A1085" s="206"/>
      <c r="B1085" s="207"/>
      <c r="C1085" s="199"/>
      <c r="D1085" s="199"/>
      <c r="E1085" s="201"/>
      <c r="F1085" s="201"/>
      <c r="G1085" s="208"/>
      <c r="H1085" s="208"/>
      <c r="I1085" s="209"/>
      <c r="J1085" s="209"/>
      <c r="K1085" s="209"/>
      <c r="L1085" s="199"/>
      <c r="M1085" s="203"/>
      <c r="N1085" s="209"/>
    </row>
    <row r="1086" spans="1:14" ht="12" customHeight="1" x14ac:dyDescent="0.2">
      <c r="A1086" s="206"/>
      <c r="B1086" s="207"/>
      <c r="C1086" s="199"/>
      <c r="D1086" s="199"/>
      <c r="E1086" s="201"/>
      <c r="F1086" s="201"/>
      <c r="G1086" s="208"/>
      <c r="H1086" s="208"/>
      <c r="I1086" s="209"/>
      <c r="J1086" s="209"/>
      <c r="K1086" s="209"/>
      <c r="L1086" s="199"/>
      <c r="M1086" s="203"/>
      <c r="N1086" s="209"/>
    </row>
    <row r="1087" spans="1:14" ht="12" customHeight="1" x14ac:dyDescent="0.2">
      <c r="A1087" s="206"/>
      <c r="B1087" s="207"/>
      <c r="C1087" s="199"/>
      <c r="D1087" s="199"/>
      <c r="E1087" s="201"/>
      <c r="F1087" s="201"/>
      <c r="G1087" s="208"/>
      <c r="H1087" s="208"/>
      <c r="I1087" s="209"/>
      <c r="J1087" s="209"/>
      <c r="K1087" s="209"/>
      <c r="L1087" s="199"/>
      <c r="M1087" s="203"/>
      <c r="N1087" s="209"/>
    </row>
    <row r="1088" spans="1:14" ht="12" customHeight="1" x14ac:dyDescent="0.2">
      <c r="A1088" s="206"/>
      <c r="B1088" s="207"/>
      <c r="C1088" s="199"/>
      <c r="D1088" s="199"/>
      <c r="E1088" s="201"/>
      <c r="F1088" s="201"/>
      <c r="G1088" s="208"/>
      <c r="H1088" s="208"/>
      <c r="I1088" s="209"/>
      <c r="J1088" s="209"/>
      <c r="K1088" s="209"/>
      <c r="L1088" s="199"/>
      <c r="M1088" s="203"/>
      <c r="N1088" s="209"/>
    </row>
    <row r="1089" spans="1:14" ht="12" customHeight="1" x14ac:dyDescent="0.2">
      <c r="A1089" s="206"/>
      <c r="B1089" s="207"/>
      <c r="C1089" s="199"/>
      <c r="D1089" s="199"/>
      <c r="E1089" s="201"/>
      <c r="F1089" s="201"/>
      <c r="G1089" s="208"/>
      <c r="H1089" s="208"/>
      <c r="I1089" s="209"/>
      <c r="J1089" s="209"/>
      <c r="K1089" s="209"/>
      <c r="L1089" s="199"/>
      <c r="M1089" s="203"/>
      <c r="N1089" s="209"/>
    </row>
    <row r="1090" spans="1:14" ht="12" customHeight="1" x14ac:dyDescent="0.2">
      <c r="A1090" s="206"/>
      <c r="B1090" s="207"/>
      <c r="C1090" s="199"/>
      <c r="D1090" s="199"/>
      <c r="E1090" s="201"/>
      <c r="F1090" s="201"/>
      <c r="G1090" s="208"/>
      <c r="H1090" s="208"/>
      <c r="I1090" s="209"/>
      <c r="J1090" s="209"/>
      <c r="K1090" s="209"/>
      <c r="L1090" s="199"/>
      <c r="M1090" s="203"/>
      <c r="N1090" s="209"/>
    </row>
    <row r="1091" spans="1:14" ht="12" customHeight="1" x14ac:dyDescent="0.2">
      <c r="A1091" s="206"/>
      <c r="B1091" s="207"/>
      <c r="C1091" s="199"/>
      <c r="D1091" s="199"/>
      <c r="E1091" s="201"/>
      <c r="F1091" s="201"/>
      <c r="G1091" s="208"/>
      <c r="H1091" s="208"/>
      <c r="I1091" s="209"/>
      <c r="J1091" s="209"/>
      <c r="K1091" s="209"/>
      <c r="L1091" s="199"/>
      <c r="M1091" s="203"/>
      <c r="N1091" s="209"/>
    </row>
    <row r="1092" spans="1:14" ht="12" customHeight="1" x14ac:dyDescent="0.2">
      <c r="A1092" s="206"/>
      <c r="B1092" s="207"/>
      <c r="C1092" s="199"/>
      <c r="D1092" s="199"/>
      <c r="E1092" s="201"/>
      <c r="F1092" s="201"/>
      <c r="G1092" s="208"/>
      <c r="H1092" s="208"/>
      <c r="I1092" s="209"/>
      <c r="J1092" s="209"/>
      <c r="K1092" s="209"/>
      <c r="L1092" s="199"/>
      <c r="M1092" s="203"/>
      <c r="N1092" s="209"/>
    </row>
    <row r="1093" spans="1:14" ht="12" customHeight="1" x14ac:dyDescent="0.2">
      <c r="A1093" s="206"/>
      <c r="B1093" s="207"/>
      <c r="C1093" s="199"/>
      <c r="D1093" s="199"/>
      <c r="E1093" s="201"/>
      <c r="F1093" s="201"/>
      <c r="G1093" s="208"/>
      <c r="H1093" s="208"/>
      <c r="I1093" s="209"/>
      <c r="J1093" s="209"/>
      <c r="K1093" s="209"/>
      <c r="L1093" s="199"/>
      <c r="M1093" s="203"/>
      <c r="N1093" s="209"/>
    </row>
    <row r="1094" spans="1:14" ht="12" customHeight="1" x14ac:dyDescent="0.2">
      <c r="A1094" s="206"/>
      <c r="B1094" s="207"/>
      <c r="C1094" s="199"/>
      <c r="D1094" s="199"/>
      <c r="E1094" s="201"/>
      <c r="F1094" s="201"/>
      <c r="G1094" s="208"/>
      <c r="H1094" s="208"/>
      <c r="I1094" s="209"/>
      <c r="J1094" s="209"/>
      <c r="K1094" s="209"/>
      <c r="L1094" s="199"/>
      <c r="M1094" s="203"/>
      <c r="N1094" s="209"/>
    </row>
    <row r="1095" spans="1:14" ht="12" customHeight="1" x14ac:dyDescent="0.2">
      <c r="A1095" s="206"/>
      <c r="B1095" s="207"/>
      <c r="C1095" s="199"/>
      <c r="D1095" s="199"/>
      <c r="E1095" s="201"/>
      <c r="F1095" s="201"/>
      <c r="G1095" s="208"/>
      <c r="H1095" s="208"/>
      <c r="I1095" s="209"/>
      <c r="J1095" s="209"/>
      <c r="K1095" s="209"/>
      <c r="L1095" s="199"/>
      <c r="M1095" s="203"/>
      <c r="N1095" s="209"/>
    </row>
    <row r="1096" spans="1:14" ht="12" customHeight="1" x14ac:dyDescent="0.2">
      <c r="A1096" s="206"/>
      <c r="B1096" s="207"/>
      <c r="C1096" s="199"/>
      <c r="D1096" s="199"/>
      <c r="E1096" s="201"/>
      <c r="F1096" s="201"/>
      <c r="G1096" s="208"/>
      <c r="H1096" s="208"/>
      <c r="I1096" s="209"/>
      <c r="J1096" s="209"/>
      <c r="K1096" s="209"/>
      <c r="L1096" s="199"/>
      <c r="M1096" s="203"/>
      <c r="N1096" s="209"/>
    </row>
    <row r="1097" spans="1:14" ht="12" customHeight="1" x14ac:dyDescent="0.2">
      <c r="A1097" s="206"/>
      <c r="B1097" s="207"/>
      <c r="C1097" s="199"/>
      <c r="D1097" s="199"/>
      <c r="E1097" s="201"/>
      <c r="F1097" s="201"/>
      <c r="G1097" s="208"/>
      <c r="H1097" s="208"/>
      <c r="I1097" s="209"/>
      <c r="J1097" s="209"/>
      <c r="K1097" s="209"/>
      <c r="L1097" s="199"/>
      <c r="M1097" s="203"/>
      <c r="N1097" s="209"/>
    </row>
    <row r="1098" spans="1:14" ht="12" customHeight="1" x14ac:dyDescent="0.2">
      <c r="A1098" s="206"/>
      <c r="B1098" s="207"/>
      <c r="C1098" s="199"/>
      <c r="D1098" s="199"/>
      <c r="E1098" s="201"/>
      <c r="F1098" s="201"/>
      <c r="G1098" s="208"/>
      <c r="H1098" s="208"/>
      <c r="I1098" s="209"/>
      <c r="J1098" s="209"/>
      <c r="K1098" s="209"/>
      <c r="L1098" s="199"/>
      <c r="M1098" s="203"/>
      <c r="N1098" s="209"/>
    </row>
    <row r="1099" spans="1:14" ht="12" customHeight="1" x14ac:dyDescent="0.2">
      <c r="A1099" s="206"/>
      <c r="B1099" s="207"/>
      <c r="C1099" s="199"/>
      <c r="D1099" s="199"/>
      <c r="E1099" s="201"/>
      <c r="F1099" s="201"/>
      <c r="G1099" s="208"/>
      <c r="H1099" s="208"/>
      <c r="I1099" s="209"/>
      <c r="J1099" s="209"/>
      <c r="K1099" s="209"/>
      <c r="L1099" s="199"/>
      <c r="M1099" s="203"/>
      <c r="N1099" s="209"/>
    </row>
    <row r="1100" spans="1:14" ht="12" customHeight="1" x14ac:dyDescent="0.2">
      <c r="A1100" s="206"/>
      <c r="B1100" s="207"/>
      <c r="C1100" s="199"/>
      <c r="D1100" s="199"/>
      <c r="E1100" s="201"/>
      <c r="F1100" s="201"/>
      <c r="G1100" s="208"/>
      <c r="H1100" s="208"/>
      <c r="I1100" s="209"/>
      <c r="J1100" s="209"/>
      <c r="K1100" s="209"/>
      <c r="L1100" s="199"/>
      <c r="M1100" s="203"/>
      <c r="N1100" s="209"/>
    </row>
    <row r="1101" spans="1:14" ht="12" customHeight="1" x14ac:dyDescent="0.2">
      <c r="A1101" s="206"/>
      <c r="B1101" s="207"/>
      <c r="C1101" s="199"/>
      <c r="D1101" s="199"/>
      <c r="E1101" s="201"/>
      <c r="F1101" s="201"/>
      <c r="G1101" s="208"/>
      <c r="H1101" s="208"/>
      <c r="I1101" s="209"/>
      <c r="J1101" s="209"/>
      <c r="K1101" s="209"/>
      <c r="L1101" s="199"/>
      <c r="M1101" s="203"/>
      <c r="N1101" s="209"/>
    </row>
    <row r="1102" spans="1:14" ht="12" customHeight="1" x14ac:dyDescent="0.2">
      <c r="A1102" s="206"/>
      <c r="B1102" s="207"/>
      <c r="C1102" s="199"/>
      <c r="D1102" s="199"/>
      <c r="E1102" s="201"/>
      <c r="F1102" s="201"/>
      <c r="G1102" s="208"/>
      <c r="H1102" s="208"/>
      <c r="I1102" s="209"/>
      <c r="J1102" s="209"/>
      <c r="K1102" s="209"/>
      <c r="L1102" s="199"/>
      <c r="M1102" s="203"/>
      <c r="N1102" s="209"/>
    </row>
    <row r="1103" spans="1:14" ht="12" customHeight="1" x14ac:dyDescent="0.2">
      <c r="A1103" s="206"/>
      <c r="B1103" s="207"/>
      <c r="C1103" s="199"/>
      <c r="D1103" s="199"/>
      <c r="E1103" s="201"/>
      <c r="F1103" s="201"/>
      <c r="G1103" s="208"/>
      <c r="H1103" s="208"/>
      <c r="I1103" s="209"/>
      <c r="J1103" s="209"/>
      <c r="K1103" s="209"/>
      <c r="L1103" s="199"/>
      <c r="M1103" s="203"/>
      <c r="N1103" s="209"/>
    </row>
    <row r="1104" spans="1:14" ht="12" customHeight="1" x14ac:dyDescent="0.2">
      <c r="A1104" s="206"/>
      <c r="B1104" s="207"/>
      <c r="C1104" s="199"/>
      <c r="D1104" s="199"/>
      <c r="E1104" s="201"/>
      <c r="F1104" s="201"/>
      <c r="G1104" s="208"/>
      <c r="H1104" s="208"/>
      <c r="I1104" s="209"/>
      <c r="J1104" s="209"/>
      <c r="K1104" s="209"/>
      <c r="L1104" s="199"/>
      <c r="M1104" s="203"/>
      <c r="N1104" s="209"/>
    </row>
    <row r="1105" spans="1:14" ht="12" customHeight="1" x14ac:dyDescent="0.2">
      <c r="A1105" s="206"/>
      <c r="B1105" s="207"/>
      <c r="C1105" s="199"/>
      <c r="D1105" s="199"/>
      <c r="E1105" s="201"/>
      <c r="F1105" s="201"/>
      <c r="G1105" s="208"/>
      <c r="H1105" s="208"/>
      <c r="I1105" s="209"/>
      <c r="J1105" s="209"/>
      <c r="K1105" s="209"/>
      <c r="L1105" s="199"/>
      <c r="M1105" s="203"/>
      <c r="N1105" s="209"/>
    </row>
    <row r="1106" spans="1:14" ht="12" customHeight="1" x14ac:dyDescent="0.2">
      <c r="A1106" s="206"/>
      <c r="B1106" s="207"/>
      <c r="C1106" s="199"/>
      <c r="D1106" s="199"/>
      <c r="E1106" s="201"/>
      <c r="F1106" s="201"/>
      <c r="G1106" s="208"/>
      <c r="H1106" s="208"/>
      <c r="I1106" s="209"/>
      <c r="J1106" s="209"/>
      <c r="K1106" s="209"/>
      <c r="L1106" s="199"/>
      <c r="M1106" s="203"/>
      <c r="N1106" s="209"/>
    </row>
    <row r="1107" spans="1:14" ht="12" customHeight="1" x14ac:dyDescent="0.2">
      <c r="A1107" s="206"/>
      <c r="B1107" s="207"/>
      <c r="C1107" s="199"/>
      <c r="D1107" s="199"/>
      <c r="E1107" s="201"/>
      <c r="F1107" s="201"/>
      <c r="G1107" s="208"/>
      <c r="H1107" s="208"/>
      <c r="I1107" s="209"/>
      <c r="J1107" s="209"/>
      <c r="K1107" s="209"/>
      <c r="L1107" s="199"/>
      <c r="M1107" s="203"/>
      <c r="N1107" s="209"/>
    </row>
    <row r="1108" spans="1:14" ht="12" customHeight="1" x14ac:dyDescent="0.2">
      <c r="A1108" s="206"/>
      <c r="B1108" s="207"/>
      <c r="C1108" s="199"/>
      <c r="D1108" s="199"/>
      <c r="E1108" s="201"/>
      <c r="F1108" s="201"/>
      <c r="G1108" s="208"/>
      <c r="H1108" s="208"/>
      <c r="I1108" s="209"/>
      <c r="J1108" s="209"/>
      <c r="K1108" s="209"/>
      <c r="L1108" s="199"/>
      <c r="M1108" s="203"/>
      <c r="N1108" s="209"/>
    </row>
    <row r="1109" spans="1:14" ht="12" customHeight="1" x14ac:dyDescent="0.2">
      <c r="A1109" s="206"/>
      <c r="B1109" s="207"/>
      <c r="C1109" s="199"/>
      <c r="D1109" s="199"/>
      <c r="E1109" s="201"/>
      <c r="F1109" s="201"/>
      <c r="G1109" s="208"/>
      <c r="H1109" s="208"/>
      <c r="I1109" s="209"/>
      <c r="J1109" s="209"/>
      <c r="K1109" s="209"/>
      <c r="L1109" s="199"/>
      <c r="M1109" s="203"/>
      <c r="N1109" s="209"/>
    </row>
    <row r="1110" spans="1:14" ht="12" customHeight="1" x14ac:dyDescent="0.2">
      <c r="A1110" s="206"/>
      <c r="B1110" s="207"/>
      <c r="C1110" s="199"/>
      <c r="D1110" s="199"/>
      <c r="E1110" s="201"/>
      <c r="F1110" s="201"/>
      <c r="G1110" s="208"/>
      <c r="H1110" s="208"/>
      <c r="I1110" s="209"/>
      <c r="J1110" s="209"/>
      <c r="K1110" s="209"/>
      <c r="L1110" s="199"/>
      <c r="M1110" s="203"/>
      <c r="N1110" s="209"/>
    </row>
    <row r="1111" spans="1:14" ht="12" customHeight="1" x14ac:dyDescent="0.2">
      <c r="A1111" s="206"/>
      <c r="B1111" s="207"/>
      <c r="C1111" s="199"/>
      <c r="D1111" s="199"/>
      <c r="E1111" s="201"/>
      <c r="F1111" s="201"/>
      <c r="G1111" s="208"/>
      <c r="H1111" s="208"/>
      <c r="I1111" s="209"/>
      <c r="J1111" s="209"/>
      <c r="K1111" s="209"/>
      <c r="L1111" s="199"/>
      <c r="M1111" s="203"/>
      <c r="N1111" s="209"/>
    </row>
    <row r="1112" spans="1:14" ht="12" customHeight="1" x14ac:dyDescent="0.2">
      <c r="A1112" s="206"/>
      <c r="B1112" s="207"/>
      <c r="C1112" s="199"/>
      <c r="D1112" s="199"/>
      <c r="E1112" s="201"/>
      <c r="F1112" s="201"/>
      <c r="G1112" s="208"/>
      <c r="H1112" s="208"/>
      <c r="I1112" s="209"/>
      <c r="J1112" s="209"/>
      <c r="K1112" s="209"/>
      <c r="L1112" s="199"/>
      <c r="M1112" s="203"/>
      <c r="N1112" s="209"/>
    </row>
    <row r="1113" spans="1:14" ht="12" customHeight="1" x14ac:dyDescent="0.2">
      <c r="A1113" s="206"/>
      <c r="B1113" s="207"/>
      <c r="C1113" s="199"/>
      <c r="D1113" s="199"/>
      <c r="E1113" s="201"/>
      <c r="F1113" s="201"/>
      <c r="G1113" s="208"/>
      <c r="H1113" s="208"/>
      <c r="I1113" s="209"/>
      <c r="J1113" s="209"/>
      <c r="K1113" s="209"/>
      <c r="L1113" s="199"/>
      <c r="M1113" s="203"/>
      <c r="N1113" s="209"/>
    </row>
    <row r="1114" spans="1:14" ht="12" customHeight="1" x14ac:dyDescent="0.2">
      <c r="A1114" s="206"/>
      <c r="B1114" s="207"/>
      <c r="C1114" s="199"/>
      <c r="D1114" s="199"/>
      <c r="E1114" s="201"/>
      <c r="F1114" s="201"/>
      <c r="G1114" s="208"/>
      <c r="H1114" s="208"/>
      <c r="I1114" s="209"/>
      <c r="J1114" s="209"/>
      <c r="K1114" s="209"/>
      <c r="L1114" s="199"/>
      <c r="M1114" s="203"/>
      <c r="N1114" s="209"/>
    </row>
    <row r="1115" spans="1:14" ht="12" customHeight="1" x14ac:dyDescent="0.2">
      <c r="A1115" s="206"/>
      <c r="B1115" s="207"/>
      <c r="C1115" s="199"/>
      <c r="D1115" s="199"/>
      <c r="E1115" s="201"/>
      <c r="F1115" s="201"/>
      <c r="G1115" s="208"/>
      <c r="H1115" s="208"/>
      <c r="I1115" s="209"/>
      <c r="J1115" s="209"/>
      <c r="K1115" s="209"/>
      <c r="L1115" s="199"/>
      <c r="M1115" s="203"/>
      <c r="N1115" s="209"/>
    </row>
    <row r="1116" spans="1:14" ht="12" customHeight="1" x14ac:dyDescent="0.2">
      <c r="A1116" s="206"/>
      <c r="B1116" s="207"/>
      <c r="C1116" s="199"/>
      <c r="D1116" s="199"/>
      <c r="E1116" s="201"/>
      <c r="F1116" s="201"/>
      <c r="G1116" s="208"/>
      <c r="H1116" s="208"/>
      <c r="I1116" s="209"/>
      <c r="J1116" s="209"/>
      <c r="K1116" s="209"/>
      <c r="L1116" s="199"/>
      <c r="M1116" s="203"/>
      <c r="N1116" s="209"/>
    </row>
    <row r="1117" spans="1:14" ht="12" customHeight="1" x14ac:dyDescent="0.2">
      <c r="A1117" s="206"/>
      <c r="B1117" s="207"/>
      <c r="C1117" s="199"/>
      <c r="D1117" s="199"/>
      <c r="E1117" s="201"/>
      <c r="F1117" s="201"/>
      <c r="G1117" s="208"/>
      <c r="H1117" s="208"/>
      <c r="I1117" s="209"/>
      <c r="J1117" s="209"/>
      <c r="K1117" s="209"/>
      <c r="L1117" s="199"/>
      <c r="M1117" s="203"/>
      <c r="N1117" s="209"/>
    </row>
    <row r="1118" spans="1:14" ht="12" customHeight="1" x14ac:dyDescent="0.2">
      <c r="A1118" s="206"/>
      <c r="B1118" s="207"/>
      <c r="C1118" s="199"/>
      <c r="D1118" s="199"/>
      <c r="E1118" s="201"/>
      <c r="F1118" s="201"/>
      <c r="G1118" s="208"/>
      <c r="H1118" s="208"/>
      <c r="I1118" s="209"/>
      <c r="J1118" s="209"/>
      <c r="K1118" s="209"/>
      <c r="L1118" s="199"/>
      <c r="M1118" s="203"/>
      <c r="N1118" s="209"/>
    </row>
    <row r="1119" spans="1:14" ht="12" customHeight="1" x14ac:dyDescent="0.2">
      <c r="A1119" s="206"/>
      <c r="B1119" s="207"/>
      <c r="C1119" s="199"/>
      <c r="D1119" s="199"/>
      <c r="E1119" s="201"/>
      <c r="F1119" s="201"/>
      <c r="G1119" s="208"/>
      <c r="H1119" s="208"/>
      <c r="I1119" s="209"/>
      <c r="J1119" s="209"/>
      <c r="K1119" s="209"/>
      <c r="L1119" s="199"/>
      <c r="M1119" s="203"/>
      <c r="N1119" s="209"/>
    </row>
    <row r="1120" spans="1:14" ht="12" customHeight="1" x14ac:dyDescent="0.2">
      <c r="A1120" s="206"/>
      <c r="B1120" s="207"/>
      <c r="C1120" s="199"/>
      <c r="D1120" s="199"/>
      <c r="E1120" s="201"/>
      <c r="F1120" s="201"/>
      <c r="G1120" s="208"/>
      <c r="H1120" s="208"/>
      <c r="I1120" s="209"/>
      <c r="J1120" s="209"/>
      <c r="K1120" s="209"/>
      <c r="L1120" s="199"/>
      <c r="M1120" s="203"/>
      <c r="N1120" s="209"/>
    </row>
    <row r="1121" spans="1:14" ht="12" customHeight="1" x14ac:dyDescent="0.2">
      <c r="A1121" s="206"/>
      <c r="B1121" s="207"/>
      <c r="C1121" s="199"/>
      <c r="D1121" s="199"/>
      <c r="E1121" s="201"/>
      <c r="F1121" s="201"/>
      <c r="G1121" s="208"/>
      <c r="H1121" s="208"/>
      <c r="I1121" s="209"/>
      <c r="J1121" s="209"/>
      <c r="K1121" s="209"/>
      <c r="L1121" s="199"/>
      <c r="M1121" s="203"/>
      <c r="N1121" s="209"/>
    </row>
    <row r="1122" spans="1:14" ht="12" customHeight="1" x14ac:dyDescent="0.2">
      <c r="A1122" s="206"/>
      <c r="B1122" s="207"/>
      <c r="C1122" s="199"/>
      <c r="D1122" s="199"/>
      <c r="E1122" s="201"/>
      <c r="F1122" s="201"/>
      <c r="G1122" s="208"/>
      <c r="H1122" s="208"/>
      <c r="I1122" s="209"/>
      <c r="J1122" s="209"/>
      <c r="K1122" s="209"/>
      <c r="L1122" s="199"/>
      <c r="M1122" s="203"/>
      <c r="N1122" s="209"/>
    </row>
    <row r="1123" spans="1:14" ht="12" customHeight="1" x14ac:dyDescent="0.2">
      <c r="A1123" s="206"/>
      <c r="B1123" s="207"/>
      <c r="C1123" s="199"/>
      <c r="D1123" s="199"/>
      <c r="E1123" s="201"/>
      <c r="F1123" s="201"/>
      <c r="G1123" s="208"/>
      <c r="H1123" s="208"/>
      <c r="I1123" s="209"/>
      <c r="J1123" s="209"/>
      <c r="K1123" s="209"/>
      <c r="L1123" s="199"/>
      <c r="M1123" s="203"/>
      <c r="N1123" s="209"/>
    </row>
    <row r="1124" spans="1:14" ht="12" customHeight="1" x14ac:dyDescent="0.2">
      <c r="A1124" s="206"/>
      <c r="B1124" s="207"/>
      <c r="C1124" s="199"/>
      <c r="D1124" s="199"/>
      <c r="E1124" s="201"/>
      <c r="F1124" s="201"/>
      <c r="G1124" s="208"/>
      <c r="H1124" s="208"/>
      <c r="I1124" s="209"/>
      <c r="J1124" s="209"/>
      <c r="K1124" s="209"/>
      <c r="L1124" s="199"/>
      <c r="M1124" s="203"/>
      <c r="N1124" s="209"/>
    </row>
    <row r="1125" spans="1:14" ht="12" customHeight="1" x14ac:dyDescent="0.2">
      <c r="A1125" s="206"/>
      <c r="B1125" s="207"/>
      <c r="C1125" s="199"/>
      <c r="D1125" s="199"/>
      <c r="E1125" s="201"/>
      <c r="F1125" s="201"/>
      <c r="G1125" s="208"/>
      <c r="H1125" s="208"/>
      <c r="I1125" s="209"/>
      <c r="J1125" s="209"/>
      <c r="K1125" s="209"/>
      <c r="L1125" s="199"/>
      <c r="M1125" s="203"/>
      <c r="N1125" s="209"/>
    </row>
    <row r="1126" spans="1:14" ht="12" customHeight="1" x14ac:dyDescent="0.2">
      <c r="A1126" s="206"/>
      <c r="B1126" s="207"/>
      <c r="C1126" s="199"/>
      <c r="D1126" s="199"/>
      <c r="E1126" s="201"/>
      <c r="F1126" s="201"/>
      <c r="G1126" s="208"/>
      <c r="H1126" s="208"/>
      <c r="I1126" s="209"/>
      <c r="J1126" s="209"/>
      <c r="K1126" s="209"/>
      <c r="L1126" s="199"/>
      <c r="M1126" s="203"/>
      <c r="N1126" s="209"/>
    </row>
    <row r="1127" spans="1:14" ht="12" customHeight="1" x14ac:dyDescent="0.2">
      <c r="A1127" s="206"/>
      <c r="B1127" s="207"/>
      <c r="C1127" s="199"/>
      <c r="D1127" s="199"/>
      <c r="E1127" s="201"/>
      <c r="F1127" s="201"/>
      <c r="G1127" s="208"/>
      <c r="H1127" s="208"/>
      <c r="I1127" s="209"/>
      <c r="J1127" s="209"/>
      <c r="K1127" s="209"/>
      <c r="L1127" s="199"/>
      <c r="M1127" s="203"/>
      <c r="N1127" s="209"/>
    </row>
    <row r="1128" spans="1:14" ht="12" customHeight="1" x14ac:dyDescent="0.2">
      <c r="A1128" s="206"/>
      <c r="B1128" s="207"/>
      <c r="C1128" s="199"/>
      <c r="D1128" s="199"/>
      <c r="E1128" s="201"/>
      <c r="F1128" s="201"/>
      <c r="G1128" s="208"/>
      <c r="H1128" s="208"/>
      <c r="I1128" s="209"/>
      <c r="J1128" s="209"/>
      <c r="K1128" s="209"/>
      <c r="L1128" s="199"/>
      <c r="M1128" s="203"/>
      <c r="N1128" s="209"/>
    </row>
    <row r="1129" spans="1:14" ht="12" customHeight="1" x14ac:dyDescent="0.2">
      <c r="A1129" s="206"/>
      <c r="B1129" s="207"/>
      <c r="C1129" s="199"/>
      <c r="D1129" s="199"/>
      <c r="E1129" s="201"/>
      <c r="F1129" s="201"/>
      <c r="G1129" s="208"/>
      <c r="H1129" s="208"/>
      <c r="I1129" s="209"/>
      <c r="J1129" s="209"/>
      <c r="K1129" s="209"/>
      <c r="L1129" s="199"/>
      <c r="M1129" s="203"/>
      <c r="N1129" s="209"/>
    </row>
    <row r="1130" spans="1:14" ht="12" customHeight="1" x14ac:dyDescent="0.2">
      <c r="A1130" s="206"/>
      <c r="B1130" s="207"/>
      <c r="C1130" s="199"/>
      <c r="D1130" s="199"/>
      <c r="E1130" s="201"/>
      <c r="F1130" s="201"/>
      <c r="G1130" s="208"/>
      <c r="H1130" s="208"/>
      <c r="I1130" s="209"/>
      <c r="J1130" s="209"/>
      <c r="K1130" s="209"/>
      <c r="L1130" s="199"/>
      <c r="M1130" s="203"/>
      <c r="N1130" s="209"/>
    </row>
    <row r="1131" spans="1:14" ht="12" customHeight="1" x14ac:dyDescent="0.2">
      <c r="A1131" s="206"/>
      <c r="B1131" s="207"/>
      <c r="C1131" s="199"/>
      <c r="D1131" s="199"/>
      <c r="E1131" s="201"/>
      <c r="F1131" s="201"/>
      <c r="G1131" s="208"/>
      <c r="H1131" s="208"/>
      <c r="I1131" s="209"/>
      <c r="J1131" s="209"/>
      <c r="K1131" s="209"/>
      <c r="L1131" s="199"/>
      <c r="M1131" s="203"/>
      <c r="N1131" s="209"/>
    </row>
    <row r="1132" spans="1:14" ht="12" customHeight="1" x14ac:dyDescent="0.2">
      <c r="A1132" s="206"/>
      <c r="B1132" s="207"/>
      <c r="C1132" s="199"/>
      <c r="D1132" s="199"/>
      <c r="E1132" s="201"/>
      <c r="F1132" s="201"/>
      <c r="G1132" s="208"/>
      <c r="H1132" s="208"/>
      <c r="I1132" s="209"/>
      <c r="J1132" s="209"/>
      <c r="K1132" s="209"/>
      <c r="L1132" s="199"/>
      <c r="M1132" s="203"/>
      <c r="N1132" s="209"/>
    </row>
    <row r="1133" spans="1:14" ht="12" customHeight="1" x14ac:dyDescent="0.2">
      <c r="A1133" s="206"/>
      <c r="B1133" s="207"/>
      <c r="C1133" s="199"/>
      <c r="D1133" s="199"/>
      <c r="E1133" s="201"/>
      <c r="F1133" s="201"/>
      <c r="G1133" s="208"/>
      <c r="H1133" s="208"/>
      <c r="I1133" s="209"/>
      <c r="J1133" s="209"/>
      <c r="K1133" s="209"/>
      <c r="L1133" s="199"/>
      <c r="M1133" s="203"/>
      <c r="N1133" s="209"/>
    </row>
    <row r="1134" spans="1:14" ht="12" customHeight="1" x14ac:dyDescent="0.2">
      <c r="A1134" s="206"/>
      <c r="B1134" s="207"/>
      <c r="C1134" s="199"/>
      <c r="D1134" s="199"/>
      <c r="E1134" s="201"/>
      <c r="F1134" s="201"/>
      <c r="G1134" s="208"/>
      <c r="H1134" s="208"/>
      <c r="I1134" s="209"/>
      <c r="J1134" s="209"/>
      <c r="K1134" s="209"/>
      <c r="L1134" s="199"/>
      <c r="M1134" s="203"/>
      <c r="N1134" s="209"/>
    </row>
    <row r="1135" spans="1:14" ht="12" customHeight="1" x14ac:dyDescent="0.2">
      <c r="A1135" s="206"/>
      <c r="B1135" s="207"/>
      <c r="C1135" s="199"/>
      <c r="D1135" s="199"/>
      <c r="E1135" s="201"/>
      <c r="F1135" s="201"/>
      <c r="G1135" s="208"/>
      <c r="H1135" s="208"/>
      <c r="I1135" s="209"/>
      <c r="J1135" s="209"/>
      <c r="K1135" s="209"/>
      <c r="L1135" s="199"/>
      <c r="M1135" s="203"/>
      <c r="N1135" s="209"/>
    </row>
    <row r="1136" spans="1:14" ht="12" customHeight="1" x14ac:dyDescent="0.2">
      <c r="A1136" s="206"/>
      <c r="B1136" s="207"/>
      <c r="C1136" s="199"/>
      <c r="D1136" s="199"/>
      <c r="E1136" s="201"/>
      <c r="F1136" s="201"/>
      <c r="G1136" s="208"/>
      <c r="H1136" s="208"/>
      <c r="I1136" s="209"/>
      <c r="J1136" s="209"/>
      <c r="K1136" s="209"/>
      <c r="L1136" s="199"/>
      <c r="M1136" s="203"/>
      <c r="N1136" s="209"/>
    </row>
    <row r="1137" spans="1:14" ht="12" customHeight="1" x14ac:dyDescent="0.2">
      <c r="A1137" s="206"/>
      <c r="B1137" s="207"/>
      <c r="C1137" s="199"/>
      <c r="D1137" s="199"/>
      <c r="E1137" s="201"/>
      <c r="F1137" s="201"/>
      <c r="G1137" s="208"/>
      <c r="H1137" s="208"/>
      <c r="I1137" s="209"/>
      <c r="J1137" s="209"/>
      <c r="K1137" s="209"/>
      <c r="L1137" s="199"/>
      <c r="M1137" s="203"/>
      <c r="N1137" s="209"/>
    </row>
    <row r="1138" spans="1:14" ht="12" customHeight="1" x14ac:dyDescent="0.2">
      <c r="A1138" s="206"/>
      <c r="B1138" s="207"/>
      <c r="C1138" s="199"/>
      <c r="D1138" s="199"/>
      <c r="E1138" s="201"/>
      <c r="F1138" s="201"/>
      <c r="G1138" s="208"/>
      <c r="H1138" s="208"/>
      <c r="I1138" s="209"/>
      <c r="J1138" s="209"/>
      <c r="K1138" s="209"/>
      <c r="L1138" s="199"/>
      <c r="M1138" s="203"/>
      <c r="N1138" s="209"/>
    </row>
    <row r="1139" spans="1:14" ht="12" customHeight="1" x14ac:dyDescent="0.2">
      <c r="A1139" s="206"/>
      <c r="B1139" s="207"/>
      <c r="C1139" s="199"/>
      <c r="D1139" s="199"/>
      <c r="E1139" s="201"/>
      <c r="F1139" s="201"/>
      <c r="G1139" s="208"/>
      <c r="H1139" s="208"/>
      <c r="I1139" s="209"/>
      <c r="J1139" s="209"/>
      <c r="K1139" s="209"/>
      <c r="L1139" s="199"/>
      <c r="M1139" s="203"/>
      <c r="N1139" s="209"/>
    </row>
    <row r="1140" spans="1:14" ht="12" customHeight="1" x14ac:dyDescent="0.2">
      <c r="A1140" s="206"/>
      <c r="B1140" s="207"/>
      <c r="C1140" s="199"/>
      <c r="D1140" s="199"/>
      <c r="E1140" s="201"/>
      <c r="F1140" s="201"/>
      <c r="G1140" s="208"/>
      <c r="H1140" s="208"/>
      <c r="I1140" s="209"/>
      <c r="J1140" s="209"/>
      <c r="K1140" s="209"/>
      <c r="L1140" s="199"/>
      <c r="M1140" s="203"/>
      <c r="N1140" s="209"/>
    </row>
    <row r="1141" spans="1:14" ht="12" customHeight="1" x14ac:dyDescent="0.2">
      <c r="A1141" s="206"/>
      <c r="B1141" s="207"/>
      <c r="C1141" s="199"/>
      <c r="D1141" s="199"/>
      <c r="E1141" s="201"/>
      <c r="F1141" s="201"/>
      <c r="G1141" s="208"/>
      <c r="H1141" s="208"/>
      <c r="I1141" s="209"/>
      <c r="J1141" s="209"/>
      <c r="K1141" s="209"/>
      <c r="L1141" s="199"/>
      <c r="M1141" s="203"/>
      <c r="N1141" s="209"/>
    </row>
    <row r="1142" spans="1:14" ht="12" customHeight="1" x14ac:dyDescent="0.2">
      <c r="A1142" s="206"/>
      <c r="B1142" s="207"/>
      <c r="C1142" s="199"/>
      <c r="D1142" s="199"/>
      <c r="E1142" s="201"/>
      <c r="F1142" s="201"/>
      <c r="G1142" s="208"/>
      <c r="H1142" s="208"/>
      <c r="I1142" s="209"/>
      <c r="J1142" s="209"/>
      <c r="K1142" s="209"/>
      <c r="L1142" s="199"/>
      <c r="M1142" s="203"/>
      <c r="N1142" s="209"/>
    </row>
    <row r="1143" spans="1:14" ht="12" customHeight="1" x14ac:dyDescent="0.2">
      <c r="A1143" s="206"/>
      <c r="B1143" s="207"/>
      <c r="C1143" s="199"/>
      <c r="D1143" s="199"/>
      <c r="E1143" s="201"/>
      <c r="F1143" s="201"/>
      <c r="G1143" s="208"/>
      <c r="H1143" s="208"/>
      <c r="I1143" s="209"/>
      <c r="J1143" s="209"/>
      <c r="K1143" s="209"/>
      <c r="L1143" s="199"/>
      <c r="M1143" s="203"/>
      <c r="N1143" s="209"/>
    </row>
    <row r="1144" spans="1:14" ht="12" customHeight="1" x14ac:dyDescent="0.2">
      <c r="A1144" s="206"/>
      <c r="B1144" s="207"/>
      <c r="C1144" s="199"/>
      <c r="D1144" s="199"/>
      <c r="E1144" s="201"/>
      <c r="F1144" s="201"/>
      <c r="G1144" s="208"/>
      <c r="H1144" s="208"/>
      <c r="I1144" s="209"/>
      <c r="J1144" s="209"/>
      <c r="K1144" s="209"/>
      <c r="L1144" s="199"/>
      <c r="M1144" s="203"/>
      <c r="N1144" s="209"/>
    </row>
    <row r="1145" spans="1:14" ht="12" customHeight="1" x14ac:dyDescent="0.2">
      <c r="A1145" s="206"/>
      <c r="B1145" s="207"/>
      <c r="C1145" s="199"/>
      <c r="D1145" s="199"/>
      <c r="E1145" s="201"/>
      <c r="F1145" s="201"/>
      <c r="G1145" s="208"/>
      <c r="H1145" s="208"/>
      <c r="I1145" s="209"/>
      <c r="J1145" s="209"/>
      <c r="K1145" s="209"/>
      <c r="L1145" s="199"/>
      <c r="M1145" s="203"/>
      <c r="N1145" s="209"/>
    </row>
    <row r="1146" spans="1:14" ht="12" customHeight="1" x14ac:dyDescent="0.2">
      <c r="A1146" s="206"/>
      <c r="B1146" s="207"/>
      <c r="C1146" s="199"/>
      <c r="D1146" s="199"/>
      <c r="E1146" s="201"/>
      <c r="F1146" s="201"/>
      <c r="G1146" s="208"/>
      <c r="H1146" s="208"/>
      <c r="I1146" s="209"/>
      <c r="J1146" s="209"/>
      <c r="K1146" s="209"/>
      <c r="L1146" s="199"/>
      <c r="M1146" s="203"/>
      <c r="N1146" s="209"/>
    </row>
    <row r="1147" spans="1:14" ht="12" customHeight="1" x14ac:dyDescent="0.2">
      <c r="A1147" s="206"/>
      <c r="B1147" s="207"/>
      <c r="C1147" s="199"/>
      <c r="D1147" s="199"/>
      <c r="E1147" s="201"/>
      <c r="F1147" s="201"/>
      <c r="G1147" s="208"/>
      <c r="H1147" s="208"/>
      <c r="I1147" s="209"/>
      <c r="J1147" s="209"/>
      <c r="K1147" s="209"/>
      <c r="L1147" s="199"/>
      <c r="M1147" s="203"/>
      <c r="N1147" s="209"/>
    </row>
    <row r="1148" spans="1:14" ht="12" customHeight="1" x14ac:dyDescent="0.2">
      <c r="A1148" s="206"/>
      <c r="B1148" s="207"/>
      <c r="C1148" s="199"/>
      <c r="D1148" s="199"/>
      <c r="E1148" s="201"/>
      <c r="F1148" s="201"/>
      <c r="G1148" s="208"/>
      <c r="H1148" s="208"/>
      <c r="I1148" s="209"/>
      <c r="J1148" s="209"/>
      <c r="K1148" s="209"/>
      <c r="L1148" s="199"/>
      <c r="M1148" s="203"/>
      <c r="N1148" s="209"/>
    </row>
    <row r="1149" spans="1:14" ht="12" customHeight="1" x14ac:dyDescent="0.2">
      <c r="A1149" s="206"/>
      <c r="B1149" s="207"/>
      <c r="C1149" s="199"/>
      <c r="D1149" s="199"/>
      <c r="E1149" s="201"/>
      <c r="F1149" s="201"/>
      <c r="G1149" s="208"/>
      <c r="H1149" s="208"/>
      <c r="I1149" s="209"/>
      <c r="J1149" s="209"/>
      <c r="K1149" s="209"/>
      <c r="L1149" s="199"/>
      <c r="M1149" s="203"/>
      <c r="N1149" s="209"/>
    </row>
    <row r="1150" spans="1:14" ht="12" customHeight="1" x14ac:dyDescent="0.2">
      <c r="A1150" s="206"/>
      <c r="B1150" s="207"/>
      <c r="C1150" s="199"/>
      <c r="D1150" s="199"/>
      <c r="E1150" s="201"/>
      <c r="F1150" s="201"/>
      <c r="G1150" s="208"/>
      <c r="H1150" s="208"/>
      <c r="I1150" s="209"/>
      <c r="J1150" s="209"/>
      <c r="K1150" s="209"/>
      <c r="L1150" s="199"/>
      <c r="M1150" s="203"/>
      <c r="N1150" s="209"/>
    </row>
    <row r="1151" spans="1:14" ht="12" customHeight="1" x14ac:dyDescent="0.2">
      <c r="A1151" s="206"/>
      <c r="B1151" s="207"/>
      <c r="C1151" s="199"/>
      <c r="D1151" s="199"/>
      <c r="E1151" s="201"/>
      <c r="F1151" s="201"/>
      <c r="G1151" s="208"/>
      <c r="H1151" s="208"/>
      <c r="I1151" s="209"/>
      <c r="J1151" s="209"/>
      <c r="K1151" s="209"/>
      <c r="L1151" s="199"/>
      <c r="M1151" s="203"/>
      <c r="N1151" s="209"/>
    </row>
    <row r="1152" spans="1:14" ht="12" customHeight="1" x14ac:dyDescent="0.2">
      <c r="A1152" s="206"/>
      <c r="B1152" s="207"/>
      <c r="C1152" s="199"/>
      <c r="D1152" s="199"/>
      <c r="E1152" s="201"/>
      <c r="F1152" s="201"/>
      <c r="G1152" s="208"/>
      <c r="H1152" s="208"/>
      <c r="I1152" s="209"/>
      <c r="J1152" s="209"/>
      <c r="K1152" s="209"/>
      <c r="L1152" s="199"/>
      <c r="M1152" s="203"/>
      <c r="N1152" s="209"/>
    </row>
    <row r="1153" spans="1:14" ht="12" customHeight="1" x14ac:dyDescent="0.2">
      <c r="A1153" s="206"/>
      <c r="B1153" s="207"/>
      <c r="C1153" s="199"/>
      <c r="D1153" s="199"/>
      <c r="E1153" s="201"/>
      <c r="F1153" s="201"/>
      <c r="G1153" s="208"/>
      <c r="H1153" s="208"/>
      <c r="I1153" s="209"/>
      <c r="J1153" s="209"/>
      <c r="K1153" s="209"/>
      <c r="L1153" s="199"/>
      <c r="M1153" s="203"/>
      <c r="N1153" s="209"/>
    </row>
    <row r="1154" spans="1:14" ht="12" customHeight="1" x14ac:dyDescent="0.2">
      <c r="A1154" s="206"/>
      <c r="B1154" s="207"/>
      <c r="C1154" s="199"/>
      <c r="D1154" s="199"/>
      <c r="E1154" s="201"/>
      <c r="F1154" s="201"/>
      <c r="G1154" s="208"/>
      <c r="H1154" s="208"/>
      <c r="I1154" s="209"/>
      <c r="J1154" s="209"/>
      <c r="K1154" s="209"/>
      <c r="L1154" s="199"/>
      <c r="M1154" s="203"/>
      <c r="N1154" s="209"/>
    </row>
    <row r="1155" spans="1:14" ht="12" customHeight="1" x14ac:dyDescent="0.2">
      <c r="A1155" s="206"/>
      <c r="B1155" s="207"/>
      <c r="C1155" s="199"/>
      <c r="D1155" s="199"/>
      <c r="E1155" s="201"/>
      <c r="F1155" s="201"/>
      <c r="G1155" s="208"/>
      <c r="H1155" s="208"/>
      <c r="I1155" s="209"/>
      <c r="J1155" s="209"/>
      <c r="K1155" s="209"/>
      <c r="L1155" s="199"/>
      <c r="M1155" s="203"/>
      <c r="N1155" s="209"/>
    </row>
    <row r="1156" spans="1:14" ht="12" customHeight="1" x14ac:dyDescent="0.2">
      <c r="A1156" s="206"/>
      <c r="B1156" s="207"/>
      <c r="C1156" s="199"/>
      <c r="D1156" s="199"/>
      <c r="E1156" s="201"/>
      <c r="F1156" s="201"/>
      <c r="G1156" s="208"/>
      <c r="H1156" s="208"/>
      <c r="I1156" s="209"/>
      <c r="J1156" s="209"/>
      <c r="K1156" s="209"/>
      <c r="L1156" s="199"/>
      <c r="M1156" s="203"/>
      <c r="N1156" s="209"/>
    </row>
    <row r="1157" spans="1:14" ht="12" customHeight="1" x14ac:dyDescent="0.2">
      <c r="A1157" s="206"/>
      <c r="B1157" s="207"/>
      <c r="C1157" s="199"/>
      <c r="D1157" s="199"/>
      <c r="E1157" s="201"/>
      <c r="F1157" s="201"/>
      <c r="G1157" s="208"/>
      <c r="H1157" s="208"/>
      <c r="I1157" s="209"/>
      <c r="J1157" s="209"/>
      <c r="K1157" s="209"/>
      <c r="L1157" s="199"/>
      <c r="M1157" s="203"/>
      <c r="N1157" s="209"/>
    </row>
    <row r="1158" spans="1:14" ht="12" customHeight="1" x14ac:dyDescent="0.2">
      <c r="A1158" s="206"/>
      <c r="B1158" s="207"/>
      <c r="C1158" s="199"/>
      <c r="D1158" s="199"/>
      <c r="E1158" s="201"/>
      <c r="F1158" s="201"/>
      <c r="G1158" s="208"/>
      <c r="H1158" s="208"/>
      <c r="I1158" s="209"/>
      <c r="J1158" s="209"/>
      <c r="K1158" s="209"/>
      <c r="L1158" s="199"/>
      <c r="M1158" s="203"/>
      <c r="N1158" s="209"/>
    </row>
    <row r="1159" spans="1:14" ht="12" customHeight="1" x14ac:dyDescent="0.2">
      <c r="A1159" s="206"/>
      <c r="B1159" s="207"/>
      <c r="C1159" s="199"/>
      <c r="D1159" s="199"/>
      <c r="E1159" s="201"/>
      <c r="F1159" s="201"/>
      <c r="G1159" s="208"/>
      <c r="H1159" s="208"/>
      <c r="I1159" s="209"/>
      <c r="J1159" s="209"/>
      <c r="K1159" s="209"/>
      <c r="L1159" s="199"/>
      <c r="M1159" s="203"/>
      <c r="N1159" s="209"/>
    </row>
    <row r="1160" spans="1:14" ht="12" customHeight="1" x14ac:dyDescent="0.2">
      <c r="A1160" s="206"/>
      <c r="B1160" s="207"/>
      <c r="C1160" s="199"/>
      <c r="D1160" s="199"/>
      <c r="E1160" s="201"/>
      <c r="F1160" s="201"/>
      <c r="G1160" s="208"/>
      <c r="H1160" s="208"/>
      <c r="I1160" s="209"/>
      <c r="J1160" s="209"/>
      <c r="K1160" s="209"/>
      <c r="L1160" s="199"/>
      <c r="M1160" s="203"/>
      <c r="N1160" s="209"/>
    </row>
    <row r="1161" spans="1:14" ht="12" customHeight="1" x14ac:dyDescent="0.2">
      <c r="A1161" s="206"/>
      <c r="B1161" s="207"/>
      <c r="C1161" s="199"/>
      <c r="D1161" s="199"/>
      <c r="E1161" s="201"/>
      <c r="F1161" s="201"/>
      <c r="G1161" s="208"/>
      <c r="H1161" s="208"/>
      <c r="I1161" s="209"/>
      <c r="J1161" s="209"/>
      <c r="K1161" s="209"/>
      <c r="L1161" s="199"/>
      <c r="M1161" s="203"/>
      <c r="N1161" s="209"/>
    </row>
    <row r="1162" spans="1:14" ht="12" customHeight="1" x14ac:dyDescent="0.2">
      <c r="A1162" s="206"/>
      <c r="B1162" s="207"/>
      <c r="C1162" s="199"/>
      <c r="D1162" s="199"/>
      <c r="E1162" s="201"/>
      <c r="F1162" s="201"/>
      <c r="G1162" s="208"/>
      <c r="H1162" s="208"/>
      <c r="I1162" s="209"/>
      <c r="J1162" s="209"/>
      <c r="K1162" s="209"/>
      <c r="L1162" s="199"/>
      <c r="M1162" s="203"/>
      <c r="N1162" s="209"/>
    </row>
    <row r="1163" spans="1:14" ht="12" customHeight="1" x14ac:dyDescent="0.2">
      <c r="A1163" s="206"/>
      <c r="B1163" s="207"/>
      <c r="C1163" s="199"/>
      <c r="D1163" s="199"/>
      <c r="E1163" s="201"/>
      <c r="F1163" s="201"/>
      <c r="G1163" s="208"/>
      <c r="H1163" s="208"/>
      <c r="I1163" s="209"/>
      <c r="J1163" s="209"/>
      <c r="K1163" s="209"/>
      <c r="L1163" s="199"/>
      <c r="M1163" s="203"/>
      <c r="N1163" s="209"/>
    </row>
    <row r="1164" spans="1:14" ht="12" customHeight="1" x14ac:dyDescent="0.2">
      <c r="A1164" s="206"/>
      <c r="B1164" s="207"/>
      <c r="C1164" s="199"/>
      <c r="D1164" s="199"/>
      <c r="E1164" s="201"/>
      <c r="F1164" s="201"/>
      <c r="G1164" s="208"/>
      <c r="H1164" s="208"/>
      <c r="I1164" s="209"/>
      <c r="J1164" s="209"/>
      <c r="K1164" s="209"/>
      <c r="L1164" s="199"/>
      <c r="M1164" s="203"/>
      <c r="N1164" s="209"/>
    </row>
    <row r="1165" spans="1:14" ht="12" customHeight="1" x14ac:dyDescent="0.2">
      <c r="A1165" s="206"/>
      <c r="B1165" s="207"/>
      <c r="C1165" s="199"/>
      <c r="D1165" s="199"/>
      <c r="E1165" s="201"/>
      <c r="F1165" s="201"/>
      <c r="G1165" s="208"/>
      <c r="H1165" s="208"/>
      <c r="I1165" s="209"/>
      <c r="J1165" s="209"/>
      <c r="K1165" s="209"/>
      <c r="L1165" s="199"/>
      <c r="M1165" s="203"/>
      <c r="N1165" s="209"/>
    </row>
    <row r="1166" spans="1:14" ht="12" customHeight="1" x14ac:dyDescent="0.2">
      <c r="A1166" s="206"/>
      <c r="B1166" s="207"/>
      <c r="C1166" s="199"/>
      <c r="D1166" s="199"/>
      <c r="E1166" s="201"/>
      <c r="F1166" s="201"/>
      <c r="G1166" s="208"/>
      <c r="H1166" s="208"/>
      <c r="I1166" s="209"/>
      <c r="J1166" s="209"/>
      <c r="K1166" s="209"/>
      <c r="L1166" s="199"/>
      <c r="M1166" s="203"/>
      <c r="N1166" s="209"/>
    </row>
    <row r="1167" spans="1:14" ht="12" customHeight="1" x14ac:dyDescent="0.2">
      <c r="A1167" s="206"/>
      <c r="B1167" s="207"/>
      <c r="C1167" s="199"/>
      <c r="D1167" s="199"/>
      <c r="E1167" s="201"/>
      <c r="F1167" s="201"/>
      <c r="G1167" s="208"/>
      <c r="H1167" s="208"/>
      <c r="I1167" s="209"/>
      <c r="J1167" s="209"/>
      <c r="K1167" s="209"/>
      <c r="L1167" s="199"/>
      <c r="M1167" s="203"/>
      <c r="N1167" s="209"/>
    </row>
    <row r="1168" spans="1:14" ht="12" customHeight="1" x14ac:dyDescent="0.2">
      <c r="A1168" s="206"/>
      <c r="B1168" s="207"/>
      <c r="C1168" s="199"/>
      <c r="D1168" s="199"/>
      <c r="E1168" s="201"/>
      <c r="F1168" s="201"/>
      <c r="G1168" s="208"/>
      <c r="H1168" s="208"/>
      <c r="I1168" s="209"/>
      <c r="J1168" s="209"/>
      <c r="K1168" s="209"/>
      <c r="L1168" s="199"/>
      <c r="M1168" s="203"/>
      <c r="N1168" s="209"/>
    </row>
    <row r="1169" spans="1:14" ht="12" customHeight="1" x14ac:dyDescent="0.2">
      <c r="A1169" s="206"/>
      <c r="B1169" s="207"/>
      <c r="C1169" s="199"/>
      <c r="D1169" s="199"/>
      <c r="E1169" s="201"/>
      <c r="F1169" s="201"/>
      <c r="G1169" s="208"/>
      <c r="H1169" s="208"/>
      <c r="I1169" s="209"/>
      <c r="J1169" s="209"/>
      <c r="K1169" s="209"/>
      <c r="L1169" s="199"/>
      <c r="M1169" s="203"/>
      <c r="N1169" s="209"/>
    </row>
    <row r="1170" spans="1:14" ht="12" customHeight="1" x14ac:dyDescent="0.2">
      <c r="A1170" s="206"/>
      <c r="B1170" s="207"/>
      <c r="C1170" s="199"/>
      <c r="D1170" s="199"/>
      <c r="E1170" s="201"/>
      <c r="F1170" s="201"/>
      <c r="G1170" s="208"/>
      <c r="H1170" s="208"/>
      <c r="I1170" s="209"/>
      <c r="J1170" s="209"/>
      <c r="K1170" s="209"/>
      <c r="L1170" s="199"/>
      <c r="M1170" s="203"/>
      <c r="N1170" s="209"/>
    </row>
    <row r="1171" spans="1:14" ht="12" customHeight="1" x14ac:dyDescent="0.2">
      <c r="A1171" s="206"/>
      <c r="B1171" s="207"/>
      <c r="C1171" s="199"/>
      <c r="D1171" s="199"/>
      <c r="E1171" s="201"/>
      <c r="F1171" s="201"/>
      <c r="G1171" s="208"/>
      <c r="H1171" s="208"/>
      <c r="I1171" s="209"/>
      <c r="J1171" s="209"/>
      <c r="K1171" s="209"/>
      <c r="L1171" s="199"/>
      <c r="M1171" s="203"/>
      <c r="N1171" s="209"/>
    </row>
    <row r="1172" spans="1:14" ht="12" customHeight="1" x14ac:dyDescent="0.2">
      <c r="A1172" s="206"/>
      <c r="B1172" s="207"/>
      <c r="C1172" s="199"/>
      <c r="D1172" s="199"/>
      <c r="E1172" s="201"/>
      <c r="F1172" s="201"/>
      <c r="G1172" s="208"/>
      <c r="H1172" s="208"/>
      <c r="I1172" s="209"/>
      <c r="J1172" s="209"/>
      <c r="K1172" s="209"/>
      <c r="L1172" s="199"/>
      <c r="M1172" s="203"/>
      <c r="N1172" s="209"/>
    </row>
    <row r="1173" spans="1:14" ht="12" customHeight="1" x14ac:dyDescent="0.2">
      <c r="A1173" s="206"/>
      <c r="B1173" s="207"/>
      <c r="C1173" s="199"/>
      <c r="D1173" s="199"/>
      <c r="E1173" s="201"/>
      <c r="F1173" s="201"/>
      <c r="G1173" s="208"/>
      <c r="H1173" s="208"/>
      <c r="I1173" s="209"/>
      <c r="J1173" s="209"/>
      <c r="K1173" s="209"/>
      <c r="L1173" s="199"/>
      <c r="M1173" s="203"/>
      <c r="N1173" s="209"/>
    </row>
    <row r="1174" spans="1:14" ht="12" customHeight="1" x14ac:dyDescent="0.2">
      <c r="A1174" s="206"/>
      <c r="B1174" s="207"/>
      <c r="C1174" s="199"/>
      <c r="D1174" s="199"/>
      <c r="E1174" s="201"/>
      <c r="F1174" s="201"/>
      <c r="G1174" s="208"/>
      <c r="H1174" s="208"/>
      <c r="I1174" s="209"/>
      <c r="J1174" s="209"/>
      <c r="K1174" s="209"/>
      <c r="L1174" s="199"/>
      <c r="M1174" s="203"/>
      <c r="N1174" s="209"/>
    </row>
    <row r="1175" spans="1:14" ht="12" customHeight="1" x14ac:dyDescent="0.2">
      <c r="A1175" s="206"/>
      <c r="B1175" s="207"/>
      <c r="C1175" s="199"/>
      <c r="D1175" s="199"/>
      <c r="E1175" s="201"/>
      <c r="F1175" s="201"/>
      <c r="G1175" s="208"/>
      <c r="H1175" s="208"/>
      <c r="I1175" s="209"/>
      <c r="J1175" s="209"/>
      <c r="K1175" s="209"/>
      <c r="L1175" s="199"/>
      <c r="M1175" s="203"/>
      <c r="N1175" s="209"/>
    </row>
    <row r="1176" spans="1:14" ht="12" customHeight="1" x14ac:dyDescent="0.2">
      <c r="A1176" s="206"/>
      <c r="B1176" s="207"/>
      <c r="C1176" s="199"/>
      <c r="D1176" s="199"/>
      <c r="E1176" s="201"/>
      <c r="F1176" s="201"/>
      <c r="G1176" s="208"/>
      <c r="H1176" s="208"/>
      <c r="I1176" s="209"/>
      <c r="J1176" s="209"/>
      <c r="K1176" s="209"/>
      <c r="L1176" s="199"/>
      <c r="M1176" s="203"/>
      <c r="N1176" s="209"/>
    </row>
    <row r="1177" spans="1:14" ht="12" customHeight="1" x14ac:dyDescent="0.2">
      <c r="A1177" s="206"/>
      <c r="B1177" s="207"/>
      <c r="C1177" s="199"/>
      <c r="D1177" s="199"/>
      <c r="E1177" s="201"/>
      <c r="F1177" s="201"/>
      <c r="G1177" s="208"/>
      <c r="H1177" s="208"/>
      <c r="I1177" s="209"/>
      <c r="J1177" s="209"/>
      <c r="K1177" s="209"/>
      <c r="L1177" s="199"/>
      <c r="M1177" s="203"/>
      <c r="N1177" s="209"/>
    </row>
    <row r="1178" spans="1:14" ht="12" customHeight="1" x14ac:dyDescent="0.2">
      <c r="A1178" s="206"/>
      <c r="B1178" s="207"/>
      <c r="C1178" s="199"/>
      <c r="D1178" s="199"/>
      <c r="E1178" s="201"/>
      <c r="F1178" s="201"/>
      <c r="G1178" s="208"/>
      <c r="H1178" s="208"/>
      <c r="I1178" s="209"/>
      <c r="J1178" s="209"/>
      <c r="K1178" s="209"/>
      <c r="L1178" s="199"/>
      <c r="M1178" s="203"/>
      <c r="N1178" s="209"/>
    </row>
    <row r="1179" spans="1:14" ht="12" customHeight="1" x14ac:dyDescent="0.2">
      <c r="A1179" s="206"/>
      <c r="B1179" s="207"/>
      <c r="C1179" s="199"/>
      <c r="D1179" s="199"/>
      <c r="E1179" s="201"/>
      <c r="F1179" s="201"/>
      <c r="G1179" s="208"/>
      <c r="H1179" s="208"/>
      <c r="I1179" s="209"/>
      <c r="J1179" s="209"/>
      <c r="K1179" s="209"/>
      <c r="L1179" s="199"/>
      <c r="M1179" s="203"/>
      <c r="N1179" s="209"/>
    </row>
    <row r="1180" spans="1:14" ht="12" customHeight="1" x14ac:dyDescent="0.2">
      <c r="A1180" s="206"/>
      <c r="B1180" s="207"/>
      <c r="C1180" s="199"/>
      <c r="D1180" s="199"/>
      <c r="E1180" s="201"/>
      <c r="F1180" s="201"/>
      <c r="G1180" s="208"/>
      <c r="H1180" s="208"/>
      <c r="I1180" s="209"/>
      <c r="J1180" s="209"/>
      <c r="K1180" s="209"/>
      <c r="L1180" s="199"/>
      <c r="M1180" s="203"/>
      <c r="N1180" s="209"/>
    </row>
    <row r="1181" spans="1:14" ht="12" customHeight="1" x14ac:dyDescent="0.2">
      <c r="A1181" s="206"/>
      <c r="B1181" s="207"/>
      <c r="C1181" s="199"/>
      <c r="D1181" s="199"/>
      <c r="E1181" s="201"/>
      <c r="F1181" s="201"/>
      <c r="G1181" s="208"/>
      <c r="H1181" s="208"/>
      <c r="I1181" s="209"/>
      <c r="J1181" s="209"/>
      <c r="K1181" s="209"/>
      <c r="L1181" s="199"/>
      <c r="M1181" s="203"/>
      <c r="N1181" s="209"/>
    </row>
    <row r="1182" spans="1:14" ht="12" customHeight="1" x14ac:dyDescent="0.2">
      <c r="A1182" s="206"/>
      <c r="B1182" s="207"/>
      <c r="C1182" s="199"/>
      <c r="D1182" s="199"/>
      <c r="E1182" s="201"/>
      <c r="F1182" s="201"/>
      <c r="G1182" s="208"/>
      <c r="H1182" s="208"/>
      <c r="I1182" s="209"/>
      <c r="J1182" s="209"/>
      <c r="K1182" s="209"/>
      <c r="L1182" s="199"/>
      <c r="M1182" s="203"/>
      <c r="N1182" s="209"/>
    </row>
    <row r="1183" spans="1:14" ht="12" customHeight="1" x14ac:dyDescent="0.2">
      <c r="A1183" s="206"/>
      <c r="B1183" s="207"/>
      <c r="C1183" s="199"/>
      <c r="D1183" s="199"/>
      <c r="E1183" s="201"/>
      <c r="F1183" s="201"/>
      <c r="G1183" s="208"/>
      <c r="H1183" s="208"/>
      <c r="I1183" s="209"/>
      <c r="J1183" s="209"/>
      <c r="K1183" s="209"/>
      <c r="L1183" s="199"/>
      <c r="M1183" s="203"/>
      <c r="N1183" s="209"/>
    </row>
    <row r="1184" spans="1:14" ht="12" customHeight="1" x14ac:dyDescent="0.2">
      <c r="A1184" s="206"/>
      <c r="B1184" s="207"/>
      <c r="C1184" s="199"/>
      <c r="D1184" s="199"/>
      <c r="E1184" s="201"/>
      <c r="F1184" s="201"/>
      <c r="G1184" s="208"/>
      <c r="H1184" s="208"/>
      <c r="I1184" s="209"/>
      <c r="J1184" s="209"/>
      <c r="K1184" s="209"/>
      <c r="L1184" s="199"/>
      <c r="M1184" s="203"/>
      <c r="N1184" s="209"/>
    </row>
    <row r="1185" spans="1:14" ht="12" customHeight="1" x14ac:dyDescent="0.2">
      <c r="A1185" s="206"/>
      <c r="B1185" s="207"/>
      <c r="C1185" s="199"/>
      <c r="D1185" s="199"/>
      <c r="E1185" s="201"/>
      <c r="F1185" s="201"/>
      <c r="G1185" s="208"/>
      <c r="H1185" s="208"/>
      <c r="I1185" s="209"/>
      <c r="J1185" s="209"/>
      <c r="K1185" s="209"/>
      <c r="L1185" s="199"/>
      <c r="M1185" s="203"/>
      <c r="N1185" s="209"/>
    </row>
    <row r="1186" spans="1:14" ht="12" customHeight="1" x14ac:dyDescent="0.2">
      <c r="A1186" s="206"/>
      <c r="B1186" s="207"/>
      <c r="C1186" s="199"/>
      <c r="D1186" s="199"/>
      <c r="E1186" s="201"/>
      <c r="F1186" s="201"/>
      <c r="G1186" s="208"/>
      <c r="H1186" s="208"/>
      <c r="I1186" s="209"/>
      <c r="J1186" s="209"/>
      <c r="K1186" s="209"/>
      <c r="L1186" s="199"/>
      <c r="M1186" s="203"/>
      <c r="N1186" s="209"/>
    </row>
    <row r="1187" spans="1:14" ht="12" customHeight="1" x14ac:dyDescent="0.2">
      <c r="A1187" s="206"/>
      <c r="B1187" s="207"/>
      <c r="C1187" s="199"/>
      <c r="D1187" s="199"/>
      <c r="E1187" s="201"/>
      <c r="F1187" s="201"/>
      <c r="G1187" s="208"/>
      <c r="H1187" s="208"/>
      <c r="I1187" s="209"/>
      <c r="J1187" s="209"/>
      <c r="K1187" s="209"/>
      <c r="L1187" s="199"/>
      <c r="M1187" s="203"/>
      <c r="N1187" s="209"/>
    </row>
    <row r="1188" spans="1:14" ht="12" customHeight="1" x14ac:dyDescent="0.2">
      <c r="A1188" s="206"/>
      <c r="B1188" s="207"/>
      <c r="C1188" s="199"/>
      <c r="D1188" s="199"/>
      <c r="E1188" s="201"/>
      <c r="F1188" s="201"/>
      <c r="G1188" s="208"/>
      <c r="H1188" s="208"/>
      <c r="I1188" s="209"/>
      <c r="J1188" s="209"/>
      <c r="K1188" s="209"/>
      <c r="L1188" s="199"/>
      <c r="M1188" s="203"/>
      <c r="N1188" s="209"/>
    </row>
    <row r="1189" spans="1:14" ht="12" customHeight="1" x14ac:dyDescent="0.2">
      <c r="A1189" s="206"/>
      <c r="B1189" s="207"/>
      <c r="C1189" s="199"/>
      <c r="D1189" s="199"/>
      <c r="E1189" s="201"/>
      <c r="F1189" s="201"/>
      <c r="G1189" s="208"/>
      <c r="H1189" s="208"/>
      <c r="I1189" s="209"/>
      <c r="J1189" s="209"/>
      <c r="K1189" s="209"/>
      <c r="L1189" s="199"/>
      <c r="M1189" s="203"/>
      <c r="N1189" s="209"/>
    </row>
    <row r="1190" spans="1:14" ht="12" customHeight="1" x14ac:dyDescent="0.2">
      <c r="A1190" s="206"/>
      <c r="B1190" s="207"/>
      <c r="C1190" s="199"/>
      <c r="D1190" s="199"/>
      <c r="E1190" s="201"/>
      <c r="F1190" s="201"/>
      <c r="G1190" s="208"/>
      <c r="H1190" s="208"/>
      <c r="I1190" s="209"/>
      <c r="J1190" s="209"/>
      <c r="K1190" s="209"/>
      <c r="L1190" s="199"/>
      <c r="M1190" s="203"/>
      <c r="N1190" s="209"/>
    </row>
    <row r="1191" spans="1:14" ht="12" customHeight="1" x14ac:dyDescent="0.2">
      <c r="A1191" s="206"/>
      <c r="B1191" s="207"/>
      <c r="C1191" s="199"/>
      <c r="D1191" s="199"/>
      <c r="E1191" s="201"/>
      <c r="F1191" s="201"/>
      <c r="G1191" s="208"/>
      <c r="H1191" s="208"/>
      <c r="I1191" s="209"/>
      <c r="J1191" s="209"/>
      <c r="K1191" s="209"/>
      <c r="L1191" s="199"/>
      <c r="M1191" s="203"/>
      <c r="N1191" s="209"/>
    </row>
    <row r="1192" spans="1:14" ht="12" customHeight="1" x14ac:dyDescent="0.2">
      <c r="A1192" s="206"/>
      <c r="B1192" s="207"/>
      <c r="C1192" s="199"/>
      <c r="D1192" s="199"/>
      <c r="E1192" s="201"/>
      <c r="F1192" s="201"/>
      <c r="G1192" s="208"/>
      <c r="H1192" s="208"/>
      <c r="I1192" s="209"/>
      <c r="J1192" s="209"/>
      <c r="K1192" s="209"/>
      <c r="L1192" s="199"/>
      <c r="M1192" s="203"/>
      <c r="N1192" s="209"/>
    </row>
    <row r="1193" spans="1:14" ht="12" customHeight="1" x14ac:dyDescent="0.2">
      <c r="A1193" s="206"/>
      <c r="B1193" s="207"/>
      <c r="C1193" s="199"/>
      <c r="D1193" s="199"/>
      <c r="E1193" s="201"/>
      <c r="F1193" s="201"/>
      <c r="G1193" s="208"/>
      <c r="H1193" s="208"/>
      <c r="I1193" s="209"/>
      <c r="J1193" s="209"/>
      <c r="K1193" s="209"/>
      <c r="L1193" s="199"/>
      <c r="M1193" s="203"/>
      <c r="N1193" s="209"/>
    </row>
    <row r="1194" spans="1:14" ht="12" customHeight="1" x14ac:dyDescent="0.2">
      <c r="A1194" s="206"/>
      <c r="B1194" s="207"/>
      <c r="C1194" s="199"/>
      <c r="D1194" s="199"/>
      <c r="E1194" s="201"/>
      <c r="F1194" s="201"/>
      <c r="G1194" s="208"/>
      <c r="H1194" s="208"/>
      <c r="I1194" s="209"/>
      <c r="J1194" s="209"/>
      <c r="K1194" s="209"/>
      <c r="L1194" s="199"/>
      <c r="M1194" s="203"/>
      <c r="N1194" s="209"/>
    </row>
    <row r="1195" spans="1:14" ht="12" customHeight="1" x14ac:dyDescent="0.2">
      <c r="A1195" s="206"/>
      <c r="B1195" s="207"/>
      <c r="C1195" s="199"/>
      <c r="D1195" s="199"/>
      <c r="E1195" s="201"/>
      <c r="F1195" s="201"/>
      <c r="G1195" s="208"/>
      <c r="H1195" s="208"/>
      <c r="I1195" s="209"/>
      <c r="J1195" s="209"/>
      <c r="K1195" s="209"/>
      <c r="L1195" s="199"/>
      <c r="M1195" s="203"/>
      <c r="N1195" s="209"/>
    </row>
    <row r="1196" spans="1:14" ht="12" customHeight="1" x14ac:dyDescent="0.2">
      <c r="A1196" s="206"/>
      <c r="B1196" s="207"/>
      <c r="C1196" s="199"/>
      <c r="D1196" s="199"/>
      <c r="E1196" s="201"/>
      <c r="F1196" s="201"/>
      <c r="G1196" s="208"/>
      <c r="H1196" s="208"/>
      <c r="I1196" s="209"/>
      <c r="J1196" s="209"/>
      <c r="K1196" s="209"/>
      <c r="L1196" s="199"/>
      <c r="M1196" s="203"/>
      <c r="N1196" s="209"/>
    </row>
    <row r="1197" spans="1:14" ht="12" customHeight="1" x14ac:dyDescent="0.2">
      <c r="A1197" s="206"/>
      <c r="B1197" s="207"/>
      <c r="C1197" s="199"/>
      <c r="D1197" s="199"/>
      <c r="E1197" s="201"/>
      <c r="F1197" s="201"/>
      <c r="G1197" s="208"/>
      <c r="H1197" s="208"/>
      <c r="I1197" s="209"/>
      <c r="J1197" s="209"/>
      <c r="K1197" s="209"/>
      <c r="L1197" s="199"/>
      <c r="M1197" s="203"/>
      <c r="N1197" s="209"/>
    </row>
    <row r="1198" spans="1:14" ht="12" customHeight="1" x14ac:dyDescent="0.2">
      <c r="A1198" s="206"/>
      <c r="B1198" s="207"/>
      <c r="C1198" s="199"/>
      <c r="D1198" s="199"/>
      <c r="E1198" s="201"/>
      <c r="F1198" s="201"/>
      <c r="G1198" s="208"/>
      <c r="H1198" s="208"/>
      <c r="I1198" s="209"/>
      <c r="J1198" s="209"/>
      <c r="K1198" s="209"/>
      <c r="L1198" s="199"/>
      <c r="M1198" s="203"/>
      <c r="N1198" s="209"/>
    </row>
    <row r="1199" spans="1:14" ht="12" customHeight="1" x14ac:dyDescent="0.2">
      <c r="A1199" s="206"/>
      <c r="B1199" s="207"/>
      <c r="C1199" s="199"/>
      <c r="D1199" s="199"/>
      <c r="E1199" s="201"/>
      <c r="F1199" s="201"/>
      <c r="G1199" s="208"/>
      <c r="H1199" s="208"/>
      <c r="I1199" s="209"/>
      <c r="J1199" s="209"/>
      <c r="K1199" s="209"/>
      <c r="L1199" s="199"/>
      <c r="M1199" s="203"/>
      <c r="N1199" s="209"/>
    </row>
    <row r="1200" spans="1:14" ht="12" customHeight="1" x14ac:dyDescent="0.2">
      <c r="A1200" s="206"/>
      <c r="B1200" s="207"/>
      <c r="C1200" s="199"/>
      <c r="D1200" s="199"/>
      <c r="E1200" s="201"/>
      <c r="F1200" s="201"/>
      <c r="G1200" s="208"/>
      <c r="H1200" s="208"/>
      <c r="I1200" s="209"/>
      <c r="J1200" s="209"/>
      <c r="K1200" s="209"/>
      <c r="L1200" s="199"/>
      <c r="M1200" s="203"/>
      <c r="N1200" s="209"/>
    </row>
    <row r="1201" spans="1:14" ht="12" customHeight="1" x14ac:dyDescent="0.2">
      <c r="A1201" s="206"/>
      <c r="B1201" s="207"/>
      <c r="C1201" s="199"/>
      <c r="D1201" s="199"/>
      <c r="E1201" s="201"/>
      <c r="F1201" s="201"/>
      <c r="G1201" s="208"/>
      <c r="H1201" s="208"/>
      <c r="I1201" s="209"/>
      <c r="J1201" s="209"/>
      <c r="K1201" s="209"/>
      <c r="L1201" s="199"/>
      <c r="M1201" s="203"/>
      <c r="N1201" s="209"/>
    </row>
    <row r="1202" spans="1:14" ht="12" customHeight="1" x14ac:dyDescent="0.2">
      <c r="A1202" s="206"/>
      <c r="B1202" s="207"/>
      <c r="C1202" s="199"/>
      <c r="D1202" s="199"/>
      <c r="E1202" s="201"/>
      <c r="F1202" s="201"/>
      <c r="G1202" s="208"/>
      <c r="H1202" s="208"/>
      <c r="I1202" s="209"/>
      <c r="J1202" s="209"/>
      <c r="K1202" s="209"/>
      <c r="L1202" s="199"/>
      <c r="M1202" s="203"/>
      <c r="N1202" s="209"/>
    </row>
    <row r="1203" spans="1:14" ht="12" customHeight="1" x14ac:dyDescent="0.2">
      <c r="A1203" s="206"/>
      <c r="B1203" s="207"/>
      <c r="C1203" s="199"/>
      <c r="D1203" s="199"/>
      <c r="E1203" s="201"/>
      <c r="F1203" s="201"/>
      <c r="G1203" s="208"/>
      <c r="H1203" s="208"/>
      <c r="I1203" s="209"/>
      <c r="J1203" s="209"/>
      <c r="K1203" s="209"/>
      <c r="L1203" s="199"/>
      <c r="M1203" s="203"/>
      <c r="N1203" s="209"/>
    </row>
    <row r="1204" spans="1:14" ht="12" customHeight="1" x14ac:dyDescent="0.2">
      <c r="A1204" s="206"/>
      <c r="B1204" s="207"/>
      <c r="C1204" s="199"/>
      <c r="D1204" s="199"/>
      <c r="E1204" s="201"/>
      <c r="F1204" s="201"/>
      <c r="G1204" s="208"/>
      <c r="H1204" s="208"/>
      <c r="I1204" s="209"/>
      <c r="J1204" s="209"/>
      <c r="K1204" s="209"/>
      <c r="L1204" s="199"/>
      <c r="M1204" s="203"/>
      <c r="N1204" s="209"/>
    </row>
    <row r="1205" spans="1:14" ht="12" customHeight="1" x14ac:dyDescent="0.2">
      <c r="A1205" s="206"/>
      <c r="B1205" s="207"/>
      <c r="C1205" s="199"/>
      <c r="D1205" s="199"/>
      <c r="E1205" s="201"/>
      <c r="F1205" s="201"/>
      <c r="G1205" s="208"/>
      <c r="H1205" s="208"/>
      <c r="I1205" s="209"/>
      <c r="J1205" s="209"/>
      <c r="K1205" s="209"/>
      <c r="L1205" s="199"/>
      <c r="M1205" s="203"/>
      <c r="N1205" s="209"/>
    </row>
    <row r="1206" spans="1:14" ht="12" customHeight="1" x14ac:dyDescent="0.2">
      <c r="A1206" s="206"/>
      <c r="B1206" s="207"/>
      <c r="C1206" s="199"/>
      <c r="D1206" s="199"/>
      <c r="E1206" s="201"/>
      <c r="F1206" s="201"/>
      <c r="G1206" s="208"/>
      <c r="H1206" s="208"/>
      <c r="I1206" s="209"/>
      <c r="J1206" s="209"/>
      <c r="K1206" s="209"/>
      <c r="L1206" s="199"/>
      <c r="M1206" s="203"/>
      <c r="N1206" s="209"/>
    </row>
    <row r="1207" spans="1:14" ht="12" customHeight="1" x14ac:dyDescent="0.2">
      <c r="A1207" s="206"/>
      <c r="B1207" s="207"/>
      <c r="C1207" s="199"/>
      <c r="D1207" s="199"/>
      <c r="E1207" s="201"/>
      <c r="F1207" s="201"/>
      <c r="G1207" s="208"/>
      <c r="H1207" s="208"/>
      <c r="I1207" s="209"/>
      <c r="J1207" s="209"/>
      <c r="K1207" s="209"/>
      <c r="L1207" s="199"/>
      <c r="M1207" s="203"/>
      <c r="N1207" s="209"/>
    </row>
    <row r="1208" spans="1:14" ht="12" customHeight="1" x14ac:dyDescent="0.2">
      <c r="A1208" s="206"/>
      <c r="B1208" s="207"/>
      <c r="C1208" s="199"/>
      <c r="D1208" s="199"/>
      <c r="E1208" s="201"/>
      <c r="F1208" s="201"/>
      <c r="G1208" s="208"/>
      <c r="H1208" s="208"/>
      <c r="I1208" s="209"/>
      <c r="J1208" s="209"/>
      <c r="K1208" s="209"/>
      <c r="L1208" s="199"/>
      <c r="M1208" s="203"/>
      <c r="N1208" s="209"/>
    </row>
    <row r="1209" spans="1:14" ht="12" customHeight="1" x14ac:dyDescent="0.2">
      <c r="A1209" s="206"/>
      <c r="B1209" s="207"/>
      <c r="C1209" s="199"/>
      <c r="D1209" s="199"/>
      <c r="E1209" s="201"/>
      <c r="F1209" s="201"/>
      <c r="G1209" s="208"/>
      <c r="H1209" s="208"/>
      <c r="I1209" s="209"/>
      <c r="J1209" s="209"/>
      <c r="K1209" s="209"/>
      <c r="L1209" s="199"/>
      <c r="M1209" s="203"/>
      <c r="N1209" s="209"/>
    </row>
    <row r="1210" spans="1:14" ht="12" customHeight="1" x14ac:dyDescent="0.2">
      <c r="A1210" s="206"/>
      <c r="B1210" s="207"/>
      <c r="C1210" s="199"/>
      <c r="D1210" s="199"/>
      <c r="E1210" s="201"/>
      <c r="F1210" s="201"/>
      <c r="G1210" s="208"/>
      <c r="H1210" s="208"/>
      <c r="I1210" s="209"/>
      <c r="J1210" s="209"/>
      <c r="K1210" s="209"/>
      <c r="L1210" s="199"/>
      <c r="M1210" s="203"/>
      <c r="N1210" s="209"/>
    </row>
    <row r="1211" spans="1:14" ht="12" customHeight="1" x14ac:dyDescent="0.2">
      <c r="A1211" s="206"/>
      <c r="B1211" s="207"/>
      <c r="C1211" s="199"/>
      <c r="D1211" s="199"/>
      <c r="E1211" s="201"/>
      <c r="F1211" s="201"/>
      <c r="G1211" s="208"/>
      <c r="H1211" s="208"/>
      <c r="I1211" s="209"/>
      <c r="J1211" s="209"/>
      <c r="K1211" s="209"/>
      <c r="L1211" s="199"/>
      <c r="M1211" s="203"/>
      <c r="N1211" s="209"/>
    </row>
    <row r="1212" spans="1:14" ht="12" customHeight="1" x14ac:dyDescent="0.2">
      <c r="A1212" s="206"/>
      <c r="B1212" s="207"/>
      <c r="C1212" s="199"/>
      <c r="D1212" s="199"/>
      <c r="E1212" s="201"/>
      <c r="F1212" s="201"/>
      <c r="G1212" s="208"/>
      <c r="H1212" s="208"/>
      <c r="I1212" s="209"/>
      <c r="J1212" s="209"/>
      <c r="K1212" s="209"/>
      <c r="L1212" s="199"/>
      <c r="M1212" s="203"/>
      <c r="N1212" s="209"/>
    </row>
    <row r="1213" spans="1:14" ht="12" customHeight="1" x14ac:dyDescent="0.2">
      <c r="A1213" s="206"/>
      <c r="B1213" s="207"/>
      <c r="C1213" s="199"/>
      <c r="D1213" s="199"/>
      <c r="E1213" s="201"/>
      <c r="F1213" s="201"/>
      <c r="G1213" s="208"/>
      <c r="H1213" s="208"/>
      <c r="I1213" s="209"/>
      <c r="J1213" s="209"/>
      <c r="K1213" s="209"/>
      <c r="L1213" s="199"/>
      <c r="M1213" s="203"/>
      <c r="N1213" s="209"/>
    </row>
    <row r="1214" spans="1:14" ht="12" customHeight="1" x14ac:dyDescent="0.2">
      <c r="A1214" s="206"/>
      <c r="B1214" s="207"/>
      <c r="C1214" s="199"/>
      <c r="D1214" s="199"/>
      <c r="E1214" s="201"/>
      <c r="F1214" s="201"/>
      <c r="G1214" s="208"/>
      <c r="H1214" s="208"/>
      <c r="I1214" s="209"/>
      <c r="J1214" s="209"/>
      <c r="K1214" s="209"/>
      <c r="L1214" s="199"/>
      <c r="M1214" s="203"/>
      <c r="N1214" s="209"/>
    </row>
    <row r="1215" spans="1:14" ht="12" customHeight="1" x14ac:dyDescent="0.2">
      <c r="A1215" s="206"/>
      <c r="B1215" s="207"/>
      <c r="C1215" s="199"/>
      <c r="D1215" s="199"/>
      <c r="E1215" s="201"/>
      <c r="F1215" s="201"/>
      <c r="G1215" s="208"/>
      <c r="H1215" s="208"/>
      <c r="I1215" s="209"/>
      <c r="J1215" s="209"/>
      <c r="K1215" s="209"/>
      <c r="L1215" s="199"/>
      <c r="M1215" s="203"/>
      <c r="N1215" s="209"/>
    </row>
    <row r="1216" spans="1:14" ht="12" customHeight="1" x14ac:dyDescent="0.2">
      <c r="A1216" s="206"/>
      <c r="B1216" s="207"/>
      <c r="C1216" s="199"/>
      <c r="D1216" s="199"/>
      <c r="E1216" s="201"/>
      <c r="F1216" s="201"/>
      <c r="G1216" s="208"/>
      <c r="H1216" s="208"/>
      <c r="I1216" s="209"/>
      <c r="J1216" s="209"/>
      <c r="K1216" s="209"/>
      <c r="L1216" s="199"/>
      <c r="M1216" s="203"/>
      <c r="N1216" s="209"/>
    </row>
    <row r="1217" spans="1:14" ht="12" customHeight="1" x14ac:dyDescent="0.2">
      <c r="A1217" s="206"/>
      <c r="B1217" s="207"/>
      <c r="C1217" s="199"/>
      <c r="D1217" s="199"/>
      <c r="E1217" s="201"/>
      <c r="F1217" s="201"/>
      <c r="G1217" s="208"/>
      <c r="H1217" s="208"/>
      <c r="I1217" s="209"/>
      <c r="J1217" s="209"/>
      <c r="K1217" s="209"/>
      <c r="L1217" s="199"/>
      <c r="M1217" s="203"/>
      <c r="N1217" s="209"/>
    </row>
    <row r="1218" spans="1:14" ht="12" customHeight="1" x14ac:dyDescent="0.2">
      <c r="A1218" s="206"/>
      <c r="B1218" s="207"/>
      <c r="C1218" s="199"/>
      <c r="D1218" s="199"/>
      <c r="E1218" s="201"/>
      <c r="F1218" s="201"/>
      <c r="G1218" s="208"/>
      <c r="H1218" s="208"/>
      <c r="I1218" s="209"/>
      <c r="J1218" s="209"/>
      <c r="K1218" s="209"/>
      <c r="L1218" s="199"/>
      <c r="M1218" s="203"/>
      <c r="N1218" s="209"/>
    </row>
    <row r="1219" spans="1:14" ht="12" customHeight="1" x14ac:dyDescent="0.2">
      <c r="A1219" s="206"/>
      <c r="B1219" s="207"/>
      <c r="C1219" s="199"/>
      <c r="D1219" s="199"/>
      <c r="E1219" s="201"/>
      <c r="F1219" s="201"/>
      <c r="G1219" s="208"/>
      <c r="H1219" s="208"/>
      <c r="I1219" s="209"/>
      <c r="J1219" s="209"/>
      <c r="K1219" s="209"/>
      <c r="L1219" s="199"/>
      <c r="M1219" s="203"/>
      <c r="N1219" s="209"/>
    </row>
    <row r="1220" spans="1:14" ht="12" customHeight="1" x14ac:dyDescent="0.2">
      <c r="A1220" s="206"/>
      <c r="B1220" s="207"/>
      <c r="C1220" s="199"/>
      <c r="D1220" s="199"/>
      <c r="E1220" s="201"/>
      <c r="F1220" s="201"/>
      <c r="G1220" s="208"/>
      <c r="H1220" s="208"/>
      <c r="I1220" s="209"/>
      <c r="J1220" s="209"/>
      <c r="K1220" s="209"/>
      <c r="L1220" s="199"/>
      <c r="M1220" s="203"/>
      <c r="N1220" s="209"/>
    </row>
    <row r="1221" spans="1:14" ht="12" customHeight="1" x14ac:dyDescent="0.2">
      <c r="A1221" s="206"/>
      <c r="B1221" s="207"/>
      <c r="C1221" s="199"/>
      <c r="D1221" s="199"/>
      <c r="E1221" s="201"/>
      <c r="F1221" s="201"/>
      <c r="G1221" s="208"/>
      <c r="H1221" s="208"/>
      <c r="I1221" s="209"/>
      <c r="J1221" s="209"/>
      <c r="K1221" s="209"/>
      <c r="L1221" s="199"/>
      <c r="M1221" s="203"/>
      <c r="N1221" s="209"/>
    </row>
    <row r="1222" spans="1:14" ht="12" customHeight="1" x14ac:dyDescent="0.2">
      <c r="A1222" s="206"/>
      <c r="B1222" s="207"/>
      <c r="C1222" s="199"/>
      <c r="D1222" s="199"/>
      <c r="E1222" s="201"/>
      <c r="F1222" s="201"/>
      <c r="G1222" s="208"/>
      <c r="H1222" s="208"/>
      <c r="I1222" s="209"/>
      <c r="J1222" s="209"/>
      <c r="K1222" s="209"/>
      <c r="L1222" s="199"/>
      <c r="M1222" s="203"/>
      <c r="N1222" s="209"/>
    </row>
    <row r="1223" spans="1:14" ht="12" customHeight="1" x14ac:dyDescent="0.2">
      <c r="A1223" s="206"/>
      <c r="B1223" s="207"/>
      <c r="C1223" s="199"/>
      <c r="D1223" s="199"/>
      <c r="E1223" s="201"/>
      <c r="F1223" s="201"/>
      <c r="G1223" s="208"/>
      <c r="H1223" s="208"/>
      <c r="I1223" s="209"/>
      <c r="J1223" s="209"/>
      <c r="K1223" s="209"/>
      <c r="L1223" s="199"/>
      <c r="M1223" s="203"/>
      <c r="N1223" s="209"/>
    </row>
    <row r="1224" spans="1:14" ht="12" customHeight="1" x14ac:dyDescent="0.2">
      <c r="A1224" s="206"/>
      <c r="B1224" s="207"/>
      <c r="C1224" s="199"/>
      <c r="D1224" s="199"/>
      <c r="E1224" s="201"/>
      <c r="F1224" s="201"/>
      <c r="G1224" s="208"/>
      <c r="H1224" s="208"/>
      <c r="I1224" s="209"/>
      <c r="J1224" s="209"/>
      <c r="K1224" s="209"/>
      <c r="L1224" s="199"/>
      <c r="M1224" s="203"/>
      <c r="N1224" s="209"/>
    </row>
    <row r="1225" spans="1:14" ht="12" customHeight="1" x14ac:dyDescent="0.2">
      <c r="A1225" s="206"/>
      <c r="B1225" s="207"/>
      <c r="C1225" s="199"/>
      <c r="D1225" s="199"/>
      <c r="E1225" s="201"/>
      <c r="F1225" s="201"/>
      <c r="G1225" s="208"/>
      <c r="H1225" s="208"/>
      <c r="I1225" s="209"/>
      <c r="J1225" s="209"/>
      <c r="K1225" s="209"/>
      <c r="L1225" s="199"/>
      <c r="M1225" s="203"/>
      <c r="N1225" s="209"/>
    </row>
    <row r="1226" spans="1:14" ht="12" customHeight="1" x14ac:dyDescent="0.2">
      <c r="A1226" s="206"/>
      <c r="B1226" s="207"/>
      <c r="C1226" s="199"/>
      <c r="D1226" s="199"/>
      <c r="E1226" s="201"/>
      <c r="F1226" s="201"/>
      <c r="G1226" s="208"/>
      <c r="H1226" s="208"/>
      <c r="I1226" s="209"/>
      <c r="J1226" s="209"/>
      <c r="K1226" s="209"/>
      <c r="L1226" s="199"/>
      <c r="M1226" s="203"/>
      <c r="N1226" s="209"/>
    </row>
    <row r="1227" spans="1:14" ht="12" customHeight="1" x14ac:dyDescent="0.2">
      <c r="A1227" s="206"/>
      <c r="B1227" s="207"/>
      <c r="C1227" s="199"/>
      <c r="D1227" s="199"/>
      <c r="E1227" s="201"/>
      <c r="F1227" s="201"/>
      <c r="G1227" s="208"/>
      <c r="H1227" s="208"/>
      <c r="I1227" s="209"/>
      <c r="J1227" s="209"/>
      <c r="K1227" s="209"/>
      <c r="L1227" s="199"/>
      <c r="M1227" s="203"/>
      <c r="N1227" s="209"/>
    </row>
    <row r="1228" spans="1:14" ht="12" customHeight="1" x14ac:dyDescent="0.2">
      <c r="A1228" s="206"/>
      <c r="B1228" s="207"/>
      <c r="C1228" s="199"/>
      <c r="D1228" s="199"/>
      <c r="E1228" s="201"/>
      <c r="F1228" s="201"/>
      <c r="G1228" s="208"/>
      <c r="H1228" s="208"/>
      <c r="I1228" s="209"/>
      <c r="J1228" s="209"/>
      <c r="K1228" s="209"/>
      <c r="L1228" s="199"/>
      <c r="M1228" s="203"/>
      <c r="N1228" s="209"/>
    </row>
    <row r="1229" spans="1:14" ht="12" customHeight="1" x14ac:dyDescent="0.2">
      <c r="A1229" s="206"/>
      <c r="B1229" s="207"/>
      <c r="C1229" s="199"/>
      <c r="D1229" s="199"/>
      <c r="E1229" s="201"/>
      <c r="F1229" s="201"/>
      <c r="G1229" s="208"/>
      <c r="H1229" s="208"/>
      <c r="I1229" s="209"/>
      <c r="J1229" s="209"/>
      <c r="K1229" s="209"/>
      <c r="L1229" s="199"/>
      <c r="M1229" s="203"/>
      <c r="N1229" s="209"/>
    </row>
    <row r="1230" spans="1:14" ht="12" customHeight="1" x14ac:dyDescent="0.2">
      <c r="A1230" s="206"/>
      <c r="B1230" s="207"/>
      <c r="C1230" s="199"/>
      <c r="D1230" s="199"/>
      <c r="E1230" s="201"/>
      <c r="F1230" s="201"/>
      <c r="G1230" s="208"/>
      <c r="H1230" s="208"/>
      <c r="I1230" s="209"/>
      <c r="J1230" s="209"/>
      <c r="K1230" s="209"/>
      <c r="L1230" s="199"/>
      <c r="M1230" s="203"/>
      <c r="N1230" s="209"/>
    </row>
    <row r="1231" spans="1:14" ht="12" customHeight="1" x14ac:dyDescent="0.2">
      <c r="A1231" s="206"/>
      <c r="B1231" s="207"/>
      <c r="C1231" s="199"/>
      <c r="D1231" s="199"/>
      <c r="E1231" s="201"/>
      <c r="F1231" s="201"/>
      <c r="G1231" s="208"/>
      <c r="H1231" s="208"/>
      <c r="I1231" s="209"/>
      <c r="J1231" s="209"/>
      <c r="K1231" s="209"/>
      <c r="L1231" s="199"/>
      <c r="M1231" s="203"/>
      <c r="N1231" s="209"/>
    </row>
    <row r="1232" spans="1:14" ht="12" customHeight="1" x14ac:dyDescent="0.2">
      <c r="A1232" s="206"/>
      <c r="B1232" s="207"/>
      <c r="C1232" s="199"/>
      <c r="D1232" s="199"/>
      <c r="E1232" s="201"/>
      <c r="F1232" s="201"/>
      <c r="G1232" s="208"/>
      <c r="H1232" s="208"/>
      <c r="I1232" s="209"/>
      <c r="J1232" s="209"/>
      <c r="K1232" s="209"/>
      <c r="L1232" s="199"/>
      <c r="M1232" s="203"/>
      <c r="N1232" s="209"/>
    </row>
    <row r="1233" spans="1:14" ht="12" customHeight="1" x14ac:dyDescent="0.2">
      <c r="A1233" s="206"/>
      <c r="B1233" s="207"/>
      <c r="C1233" s="199"/>
      <c r="D1233" s="199"/>
      <c r="E1233" s="201"/>
      <c r="F1233" s="201"/>
      <c r="G1233" s="208"/>
      <c r="H1233" s="208"/>
      <c r="I1233" s="209"/>
      <c r="J1233" s="209"/>
      <c r="K1233" s="209"/>
      <c r="L1233" s="199"/>
      <c r="M1233" s="203"/>
      <c r="N1233" s="209"/>
    </row>
    <row r="1234" spans="1:14" ht="12" customHeight="1" x14ac:dyDescent="0.2">
      <c r="A1234" s="206"/>
      <c r="B1234" s="207"/>
      <c r="C1234" s="199"/>
      <c r="D1234" s="199"/>
      <c r="E1234" s="201"/>
      <c r="F1234" s="201"/>
      <c r="G1234" s="208"/>
      <c r="H1234" s="208"/>
      <c r="I1234" s="209"/>
      <c r="J1234" s="209"/>
      <c r="K1234" s="209"/>
      <c r="L1234" s="199"/>
      <c r="M1234" s="203"/>
      <c r="N1234" s="209"/>
    </row>
    <row r="1235" spans="1:14" ht="12" customHeight="1" x14ac:dyDescent="0.2">
      <c r="A1235" s="206"/>
      <c r="B1235" s="207"/>
      <c r="C1235" s="199"/>
      <c r="D1235" s="199"/>
      <c r="E1235" s="201"/>
      <c r="F1235" s="201"/>
      <c r="G1235" s="208"/>
      <c r="H1235" s="208"/>
      <c r="I1235" s="209"/>
      <c r="J1235" s="209"/>
      <c r="K1235" s="209"/>
      <c r="L1235" s="199"/>
      <c r="M1235" s="203"/>
      <c r="N1235" s="209"/>
    </row>
    <row r="1236" spans="1:14" ht="12" customHeight="1" x14ac:dyDescent="0.2">
      <c r="A1236" s="206"/>
      <c r="B1236" s="207"/>
      <c r="C1236" s="199"/>
      <c r="D1236" s="199"/>
      <c r="E1236" s="201"/>
      <c r="F1236" s="201"/>
      <c r="G1236" s="208"/>
      <c r="H1236" s="208"/>
      <c r="I1236" s="209"/>
      <c r="J1236" s="209"/>
      <c r="K1236" s="209"/>
      <c r="L1236" s="199"/>
      <c r="M1236" s="203"/>
      <c r="N1236" s="209"/>
    </row>
    <row r="1237" spans="1:14" ht="12" customHeight="1" x14ac:dyDescent="0.2">
      <c r="A1237" s="206"/>
      <c r="B1237" s="207"/>
      <c r="C1237" s="199"/>
      <c r="D1237" s="199"/>
      <c r="E1237" s="201"/>
      <c r="F1237" s="201"/>
      <c r="G1237" s="208"/>
      <c r="H1237" s="208"/>
      <c r="I1237" s="209"/>
      <c r="J1237" s="209"/>
      <c r="K1237" s="209"/>
      <c r="L1237" s="199"/>
      <c r="M1237" s="203"/>
      <c r="N1237" s="209"/>
    </row>
    <row r="1238" spans="1:14" ht="12" customHeight="1" x14ac:dyDescent="0.2">
      <c r="A1238" s="206"/>
      <c r="B1238" s="207"/>
      <c r="C1238" s="199"/>
      <c r="D1238" s="199"/>
      <c r="E1238" s="201"/>
      <c r="F1238" s="201"/>
      <c r="G1238" s="208"/>
      <c r="H1238" s="208"/>
      <c r="I1238" s="209"/>
      <c r="J1238" s="209"/>
      <c r="K1238" s="209"/>
      <c r="L1238" s="199"/>
      <c r="M1238" s="203"/>
      <c r="N1238" s="209"/>
    </row>
    <row r="1239" spans="1:14" ht="12" customHeight="1" x14ac:dyDescent="0.2">
      <c r="A1239" s="206"/>
      <c r="B1239" s="207"/>
      <c r="C1239" s="199"/>
      <c r="D1239" s="199"/>
      <c r="E1239" s="201"/>
      <c r="F1239" s="201"/>
      <c r="G1239" s="208"/>
      <c r="H1239" s="208"/>
      <c r="I1239" s="209"/>
      <c r="J1239" s="209"/>
      <c r="K1239" s="209"/>
      <c r="L1239" s="199"/>
      <c r="M1239" s="203"/>
      <c r="N1239" s="209"/>
    </row>
    <row r="1240" spans="1:14" ht="12" customHeight="1" x14ac:dyDescent="0.2">
      <c r="A1240" s="206"/>
      <c r="B1240" s="207"/>
      <c r="C1240" s="199"/>
      <c r="D1240" s="199"/>
      <c r="E1240" s="201"/>
      <c r="F1240" s="201"/>
      <c r="G1240" s="208"/>
      <c r="H1240" s="208"/>
      <c r="I1240" s="209"/>
      <c r="J1240" s="209"/>
      <c r="K1240" s="209"/>
      <c r="L1240" s="199"/>
      <c r="M1240" s="203"/>
      <c r="N1240" s="209"/>
    </row>
    <row r="1241" spans="1:14" ht="12" customHeight="1" x14ac:dyDescent="0.2">
      <c r="A1241" s="206"/>
      <c r="B1241" s="207"/>
      <c r="C1241" s="199"/>
      <c r="D1241" s="199"/>
      <c r="E1241" s="201"/>
      <c r="F1241" s="201"/>
      <c r="G1241" s="208"/>
      <c r="H1241" s="208"/>
      <c r="I1241" s="209"/>
      <c r="J1241" s="209"/>
      <c r="K1241" s="209"/>
      <c r="L1241" s="199"/>
      <c r="M1241" s="203"/>
      <c r="N1241" s="209"/>
    </row>
    <row r="1242" spans="1:14" ht="12" customHeight="1" x14ac:dyDescent="0.2">
      <c r="A1242" s="206"/>
      <c r="B1242" s="207"/>
      <c r="C1242" s="199"/>
      <c r="D1242" s="199"/>
      <c r="E1242" s="201"/>
      <c r="F1242" s="201"/>
      <c r="G1242" s="208"/>
      <c r="H1242" s="208"/>
      <c r="I1242" s="209"/>
      <c r="J1242" s="209"/>
      <c r="K1242" s="209"/>
      <c r="L1242" s="199"/>
      <c r="M1242" s="203"/>
      <c r="N1242" s="209"/>
    </row>
    <row r="1243" spans="1:14" ht="12" customHeight="1" x14ac:dyDescent="0.2">
      <c r="A1243" s="206"/>
      <c r="B1243" s="207"/>
      <c r="C1243" s="199"/>
      <c r="D1243" s="199"/>
      <c r="E1243" s="201"/>
      <c r="F1243" s="201"/>
      <c r="G1243" s="208"/>
      <c r="H1243" s="208"/>
      <c r="I1243" s="209"/>
      <c r="J1243" s="209"/>
      <c r="K1243" s="209"/>
      <c r="L1243" s="199"/>
      <c r="M1243" s="203"/>
      <c r="N1243" s="209"/>
    </row>
    <row r="1244" spans="1:14" ht="12" customHeight="1" x14ac:dyDescent="0.2">
      <c r="A1244" s="206"/>
      <c r="B1244" s="207"/>
      <c r="C1244" s="199"/>
      <c r="D1244" s="199"/>
      <c r="E1244" s="201"/>
      <c r="F1244" s="201"/>
      <c r="G1244" s="208"/>
      <c r="H1244" s="208"/>
      <c r="I1244" s="209"/>
      <c r="J1244" s="209"/>
      <c r="K1244" s="209"/>
      <c r="L1244" s="199"/>
      <c r="M1244" s="203"/>
      <c r="N1244" s="209"/>
    </row>
    <row r="1245" spans="1:14" ht="12" customHeight="1" x14ac:dyDescent="0.2">
      <c r="A1245" s="206"/>
      <c r="B1245" s="207"/>
      <c r="C1245" s="199"/>
      <c r="D1245" s="199"/>
      <c r="E1245" s="201"/>
      <c r="F1245" s="201"/>
      <c r="G1245" s="208"/>
      <c r="H1245" s="208"/>
      <c r="I1245" s="209"/>
      <c r="J1245" s="209"/>
      <c r="K1245" s="209"/>
      <c r="L1245" s="199"/>
      <c r="M1245" s="203"/>
      <c r="N1245" s="209"/>
    </row>
    <row r="1246" spans="1:14" ht="12" customHeight="1" x14ac:dyDescent="0.2">
      <c r="A1246" s="206"/>
      <c r="B1246" s="207"/>
      <c r="C1246" s="199"/>
      <c r="D1246" s="199"/>
      <c r="E1246" s="201"/>
      <c r="F1246" s="201"/>
      <c r="G1246" s="208"/>
      <c r="H1246" s="208"/>
      <c r="I1246" s="209"/>
      <c r="J1246" s="209"/>
      <c r="K1246" s="209"/>
      <c r="L1246" s="199"/>
      <c r="M1246" s="203"/>
      <c r="N1246" s="209"/>
    </row>
    <row r="1247" spans="1:14" ht="12" customHeight="1" x14ac:dyDescent="0.2">
      <c r="A1247" s="206"/>
      <c r="B1247" s="207"/>
      <c r="C1247" s="199"/>
      <c r="D1247" s="199"/>
      <c r="E1247" s="201"/>
      <c r="F1247" s="201"/>
      <c r="G1247" s="208"/>
      <c r="H1247" s="208"/>
      <c r="I1247" s="209"/>
      <c r="J1247" s="209"/>
      <c r="K1247" s="209"/>
      <c r="L1247" s="199"/>
      <c r="M1247" s="203"/>
      <c r="N1247" s="209"/>
    </row>
    <row r="1248" spans="1:14" ht="12" customHeight="1" x14ac:dyDescent="0.2">
      <c r="A1248" s="206"/>
      <c r="B1248" s="207"/>
      <c r="C1248" s="199"/>
      <c r="D1248" s="199"/>
      <c r="E1248" s="201"/>
      <c r="F1248" s="201"/>
      <c r="G1248" s="208"/>
      <c r="H1248" s="208"/>
      <c r="I1248" s="209"/>
      <c r="J1248" s="209"/>
      <c r="K1248" s="209"/>
      <c r="L1248" s="199"/>
      <c r="M1248" s="203"/>
      <c r="N1248" s="209"/>
    </row>
    <row r="1249" spans="1:14" ht="12" customHeight="1" x14ac:dyDescent="0.2">
      <c r="A1249" s="206"/>
      <c r="B1249" s="207"/>
      <c r="C1249" s="199"/>
      <c r="D1249" s="199"/>
      <c r="E1249" s="201"/>
      <c r="F1249" s="201"/>
      <c r="G1249" s="208"/>
      <c r="H1249" s="208"/>
      <c r="I1249" s="209"/>
      <c r="J1249" s="209"/>
      <c r="K1249" s="209"/>
      <c r="L1249" s="199"/>
      <c r="M1249" s="203"/>
      <c r="N1249" s="209"/>
    </row>
    <row r="1250" spans="1:14" ht="12" customHeight="1" x14ac:dyDescent="0.2">
      <c r="A1250" s="206"/>
      <c r="B1250" s="207"/>
      <c r="C1250" s="199"/>
      <c r="D1250" s="199"/>
      <c r="E1250" s="201"/>
      <c r="F1250" s="201"/>
      <c r="G1250" s="208"/>
      <c r="H1250" s="208"/>
      <c r="I1250" s="209"/>
      <c r="J1250" s="209"/>
      <c r="K1250" s="209"/>
      <c r="L1250" s="199"/>
      <c r="M1250" s="203"/>
      <c r="N1250" s="209"/>
    </row>
    <row r="1251" spans="1:14" ht="12" customHeight="1" x14ac:dyDescent="0.2">
      <c r="A1251" s="206"/>
      <c r="B1251" s="207"/>
      <c r="C1251" s="199"/>
      <c r="D1251" s="199"/>
      <c r="E1251" s="201"/>
      <c r="F1251" s="201"/>
      <c r="G1251" s="208"/>
      <c r="H1251" s="208"/>
      <c r="I1251" s="209"/>
      <c r="J1251" s="209"/>
      <c r="K1251" s="209"/>
      <c r="L1251" s="199"/>
      <c r="M1251" s="203"/>
      <c r="N1251" s="209"/>
    </row>
    <row r="1252" spans="1:14" ht="12" customHeight="1" x14ac:dyDescent="0.2">
      <c r="A1252" s="206"/>
      <c r="B1252" s="207"/>
      <c r="C1252" s="199"/>
      <c r="D1252" s="199"/>
      <c r="E1252" s="201"/>
      <c r="F1252" s="201"/>
      <c r="G1252" s="208"/>
      <c r="H1252" s="208"/>
      <c r="I1252" s="209"/>
      <c r="J1252" s="209"/>
      <c r="K1252" s="209"/>
      <c r="L1252" s="199"/>
      <c r="M1252" s="203"/>
      <c r="N1252" s="209"/>
    </row>
    <row r="1253" spans="1:14" ht="12" customHeight="1" x14ac:dyDescent="0.2">
      <c r="A1253" s="206"/>
      <c r="B1253" s="207"/>
      <c r="C1253" s="199"/>
      <c r="D1253" s="199"/>
      <c r="E1253" s="201"/>
      <c r="F1253" s="201"/>
      <c r="G1253" s="208"/>
      <c r="H1253" s="208"/>
      <c r="I1253" s="209"/>
      <c r="J1253" s="209"/>
      <c r="K1253" s="209"/>
      <c r="L1253" s="199"/>
      <c r="M1253" s="203"/>
      <c r="N1253" s="209"/>
    </row>
    <row r="1254" spans="1:14" ht="12" customHeight="1" x14ac:dyDescent="0.2">
      <c r="A1254" s="206"/>
      <c r="B1254" s="207"/>
      <c r="C1254" s="199"/>
      <c r="D1254" s="199"/>
      <c r="E1254" s="201"/>
      <c r="F1254" s="201"/>
      <c r="G1254" s="208"/>
      <c r="H1254" s="208"/>
      <c r="I1254" s="209"/>
      <c r="J1254" s="209"/>
      <c r="K1254" s="209"/>
      <c r="L1254" s="199"/>
      <c r="M1254" s="203"/>
      <c r="N1254" s="209"/>
    </row>
    <row r="1255" spans="1:14" ht="12" customHeight="1" x14ac:dyDescent="0.2">
      <c r="A1255" s="206"/>
      <c r="B1255" s="207"/>
      <c r="C1255" s="199"/>
      <c r="D1255" s="199"/>
      <c r="E1255" s="201"/>
      <c r="F1255" s="201"/>
      <c r="G1255" s="208"/>
      <c r="H1255" s="208"/>
      <c r="I1255" s="209"/>
      <c r="J1255" s="209"/>
      <c r="K1255" s="209"/>
      <c r="L1255" s="199"/>
      <c r="M1255" s="203"/>
      <c r="N1255" s="209"/>
    </row>
    <row r="1256" spans="1:14" ht="12" customHeight="1" x14ac:dyDescent="0.2">
      <c r="A1256" s="206"/>
      <c r="B1256" s="207"/>
      <c r="C1256" s="199"/>
      <c r="D1256" s="199"/>
      <c r="E1256" s="201"/>
      <c r="F1256" s="201"/>
      <c r="G1256" s="208"/>
      <c r="H1256" s="208"/>
      <c r="I1256" s="209"/>
      <c r="J1256" s="209"/>
      <c r="K1256" s="209"/>
      <c r="L1256" s="199"/>
      <c r="M1256" s="203"/>
      <c r="N1256" s="209"/>
    </row>
    <row r="1257" spans="1:14" ht="12" customHeight="1" x14ac:dyDescent="0.2">
      <c r="A1257" s="206"/>
      <c r="B1257" s="207"/>
      <c r="C1257" s="199"/>
      <c r="D1257" s="199"/>
      <c r="E1257" s="201"/>
      <c r="F1257" s="201"/>
      <c r="G1257" s="208"/>
      <c r="H1257" s="208"/>
      <c r="I1257" s="209"/>
      <c r="J1257" s="209"/>
      <c r="K1257" s="209"/>
      <c r="L1257" s="199"/>
      <c r="M1257" s="203"/>
      <c r="N1257" s="209"/>
    </row>
    <row r="1258" spans="1:14" ht="12" customHeight="1" x14ac:dyDescent="0.2">
      <c r="A1258" s="206"/>
      <c r="B1258" s="207"/>
      <c r="C1258" s="199"/>
      <c r="D1258" s="199"/>
      <c r="E1258" s="201"/>
      <c r="F1258" s="201"/>
      <c r="G1258" s="208"/>
      <c r="H1258" s="208"/>
      <c r="I1258" s="209"/>
      <c r="J1258" s="209"/>
      <c r="K1258" s="209"/>
      <c r="L1258" s="199"/>
      <c r="M1258" s="203"/>
      <c r="N1258" s="209"/>
    </row>
    <row r="1259" spans="1:14" ht="12" customHeight="1" x14ac:dyDescent="0.2">
      <c r="A1259" s="206"/>
      <c r="B1259" s="207"/>
      <c r="C1259" s="199"/>
      <c r="D1259" s="199"/>
      <c r="E1259" s="201"/>
      <c r="F1259" s="201"/>
      <c r="G1259" s="208"/>
      <c r="H1259" s="208"/>
      <c r="I1259" s="209"/>
      <c r="J1259" s="209"/>
      <c r="K1259" s="209"/>
      <c r="L1259" s="199"/>
      <c r="M1259" s="203"/>
      <c r="N1259" s="209"/>
    </row>
    <row r="1260" spans="1:14" ht="12" customHeight="1" x14ac:dyDescent="0.2">
      <c r="A1260" s="206"/>
      <c r="B1260" s="207"/>
      <c r="C1260" s="199"/>
      <c r="D1260" s="199"/>
      <c r="E1260" s="201"/>
      <c r="F1260" s="201"/>
      <c r="G1260" s="208"/>
      <c r="H1260" s="208"/>
      <c r="I1260" s="209"/>
      <c r="J1260" s="209"/>
      <c r="K1260" s="209"/>
      <c r="L1260" s="199"/>
      <c r="M1260" s="203"/>
      <c r="N1260" s="209"/>
    </row>
    <row r="1261" spans="1:14" ht="12" customHeight="1" x14ac:dyDescent="0.2">
      <c r="A1261" s="206"/>
      <c r="B1261" s="207"/>
      <c r="C1261" s="199"/>
      <c r="D1261" s="199"/>
      <c r="E1261" s="201"/>
      <c r="F1261" s="201"/>
      <c r="G1261" s="208"/>
      <c r="H1261" s="208"/>
      <c r="I1261" s="209"/>
      <c r="J1261" s="209"/>
      <c r="K1261" s="209"/>
      <c r="L1261" s="199"/>
      <c r="M1261" s="203"/>
      <c r="N1261" s="209"/>
    </row>
    <row r="1262" spans="1:14" ht="12" customHeight="1" x14ac:dyDescent="0.2">
      <c r="A1262" s="206"/>
      <c r="B1262" s="207"/>
      <c r="C1262" s="199"/>
      <c r="D1262" s="199"/>
      <c r="E1262" s="201"/>
      <c r="F1262" s="201"/>
      <c r="G1262" s="208"/>
      <c r="H1262" s="208"/>
      <c r="I1262" s="209"/>
      <c r="J1262" s="209"/>
      <c r="K1262" s="209"/>
      <c r="L1262" s="199"/>
      <c r="M1262" s="203"/>
      <c r="N1262" s="209"/>
    </row>
    <row r="1263" spans="1:14" ht="12" customHeight="1" x14ac:dyDescent="0.2">
      <c r="A1263" s="206"/>
      <c r="B1263" s="207"/>
      <c r="C1263" s="199"/>
      <c r="D1263" s="199"/>
      <c r="E1263" s="201"/>
      <c r="F1263" s="201"/>
      <c r="G1263" s="208"/>
      <c r="H1263" s="208"/>
      <c r="I1263" s="209"/>
      <c r="J1263" s="209"/>
      <c r="K1263" s="209"/>
      <c r="L1263" s="199"/>
      <c r="M1263" s="203"/>
      <c r="N1263" s="209"/>
    </row>
    <row r="1264" spans="1:14" ht="12" customHeight="1" x14ac:dyDescent="0.2">
      <c r="A1264" s="206"/>
      <c r="B1264" s="207"/>
      <c r="C1264" s="199"/>
      <c r="D1264" s="199"/>
      <c r="E1264" s="201"/>
      <c r="F1264" s="201"/>
      <c r="G1264" s="208"/>
      <c r="H1264" s="208"/>
      <c r="I1264" s="209"/>
      <c r="J1264" s="209"/>
      <c r="K1264" s="209"/>
      <c r="L1264" s="199"/>
      <c r="M1264" s="203"/>
      <c r="N1264" s="209"/>
    </row>
    <row r="1265" spans="1:14" ht="12" customHeight="1" x14ac:dyDescent="0.2">
      <c r="A1265" s="206"/>
      <c r="B1265" s="207"/>
      <c r="C1265" s="199"/>
      <c r="D1265" s="199"/>
      <c r="E1265" s="201"/>
      <c r="F1265" s="201"/>
      <c r="G1265" s="208"/>
      <c r="H1265" s="208"/>
      <c r="I1265" s="209"/>
      <c r="J1265" s="209"/>
      <c r="K1265" s="209"/>
      <c r="L1265" s="199"/>
      <c r="M1265" s="203"/>
      <c r="N1265" s="209"/>
    </row>
    <row r="1266" spans="1:14" ht="12" customHeight="1" x14ac:dyDescent="0.2">
      <c r="A1266" s="206"/>
      <c r="B1266" s="207"/>
      <c r="C1266" s="199"/>
      <c r="D1266" s="199"/>
      <c r="E1266" s="201"/>
      <c r="F1266" s="201"/>
      <c r="G1266" s="208"/>
      <c r="H1266" s="208"/>
      <c r="I1266" s="209"/>
      <c r="J1266" s="209"/>
      <c r="K1266" s="209"/>
      <c r="L1266" s="199"/>
      <c r="M1266" s="203"/>
      <c r="N1266" s="209"/>
    </row>
    <row r="1267" spans="1:14" ht="12" customHeight="1" x14ac:dyDescent="0.2">
      <c r="A1267" s="206"/>
      <c r="B1267" s="207"/>
      <c r="C1267" s="199"/>
      <c r="D1267" s="199"/>
      <c r="E1267" s="201"/>
      <c r="F1267" s="201"/>
      <c r="G1267" s="208"/>
      <c r="H1267" s="208"/>
      <c r="I1267" s="209"/>
      <c r="J1267" s="209"/>
      <c r="K1267" s="209"/>
      <c r="L1267" s="199"/>
      <c r="M1267" s="203"/>
      <c r="N1267" s="209"/>
    </row>
    <row r="1268" spans="1:14" ht="12" customHeight="1" x14ac:dyDescent="0.2">
      <c r="A1268" s="206"/>
      <c r="B1268" s="207"/>
      <c r="C1268" s="199"/>
      <c r="D1268" s="199"/>
      <c r="E1268" s="201"/>
      <c r="F1268" s="201"/>
      <c r="G1268" s="208"/>
      <c r="H1268" s="208"/>
      <c r="I1268" s="209"/>
      <c r="J1268" s="209"/>
      <c r="K1268" s="209"/>
      <c r="L1268" s="199"/>
      <c r="M1268" s="203"/>
      <c r="N1268" s="209"/>
    </row>
    <row r="1269" spans="1:14" ht="12" customHeight="1" x14ac:dyDescent="0.2">
      <c r="A1269" s="206"/>
      <c r="B1269" s="207"/>
      <c r="C1269" s="199"/>
      <c r="D1269" s="199"/>
      <c r="E1269" s="201"/>
      <c r="F1269" s="201"/>
      <c r="G1269" s="208"/>
      <c r="H1269" s="208"/>
      <c r="I1269" s="209"/>
      <c r="J1269" s="209"/>
      <c r="K1269" s="209"/>
      <c r="L1269" s="199"/>
      <c r="M1269" s="203"/>
      <c r="N1269" s="209"/>
    </row>
    <row r="1270" spans="1:14" ht="12" customHeight="1" x14ac:dyDescent="0.2">
      <c r="A1270" s="206"/>
      <c r="B1270" s="207"/>
      <c r="C1270" s="199"/>
      <c r="D1270" s="199"/>
      <c r="E1270" s="201"/>
      <c r="F1270" s="201"/>
      <c r="G1270" s="208"/>
      <c r="H1270" s="208"/>
      <c r="I1270" s="209"/>
      <c r="J1270" s="209"/>
      <c r="K1270" s="209"/>
      <c r="L1270" s="199"/>
      <c r="M1270" s="203"/>
      <c r="N1270" s="209"/>
    </row>
    <row r="1271" spans="1:14" ht="12" customHeight="1" x14ac:dyDescent="0.2">
      <c r="A1271" s="206"/>
      <c r="B1271" s="207"/>
      <c r="C1271" s="199"/>
      <c r="D1271" s="199"/>
      <c r="E1271" s="201"/>
      <c r="F1271" s="201"/>
      <c r="G1271" s="208"/>
      <c r="H1271" s="208"/>
      <c r="I1271" s="209"/>
      <c r="J1271" s="209"/>
      <c r="K1271" s="209"/>
      <c r="L1271" s="199"/>
      <c r="M1271" s="203"/>
      <c r="N1271" s="209"/>
    </row>
    <row r="1272" spans="1:14" ht="12" customHeight="1" x14ac:dyDescent="0.2">
      <c r="A1272" s="206"/>
      <c r="B1272" s="207"/>
      <c r="C1272" s="199"/>
      <c r="D1272" s="199"/>
      <c r="E1272" s="201"/>
      <c r="F1272" s="201"/>
      <c r="G1272" s="208"/>
      <c r="H1272" s="208"/>
      <c r="I1272" s="209"/>
      <c r="J1272" s="209"/>
      <c r="K1272" s="209"/>
      <c r="L1272" s="199"/>
      <c r="M1272" s="203"/>
      <c r="N1272" s="209"/>
    </row>
    <row r="1273" spans="1:14" ht="12" customHeight="1" x14ac:dyDescent="0.2">
      <c r="A1273" s="206"/>
      <c r="B1273" s="207"/>
      <c r="C1273" s="199"/>
      <c r="D1273" s="199"/>
      <c r="E1273" s="201"/>
      <c r="F1273" s="201"/>
      <c r="G1273" s="208"/>
      <c r="H1273" s="208"/>
      <c r="I1273" s="209"/>
      <c r="J1273" s="209"/>
      <c r="K1273" s="209"/>
      <c r="L1273" s="199"/>
      <c r="M1273" s="203"/>
      <c r="N1273" s="209"/>
    </row>
    <row r="1274" spans="1:14" ht="12" customHeight="1" x14ac:dyDescent="0.2">
      <c r="A1274" s="206"/>
      <c r="B1274" s="207"/>
      <c r="C1274" s="199"/>
      <c r="D1274" s="199"/>
      <c r="E1274" s="201"/>
      <c r="F1274" s="201"/>
      <c r="G1274" s="208"/>
      <c r="H1274" s="208"/>
      <c r="I1274" s="209"/>
      <c r="J1274" s="209"/>
      <c r="K1274" s="209"/>
      <c r="L1274" s="199"/>
      <c r="M1274" s="203"/>
      <c r="N1274" s="209"/>
    </row>
    <row r="1275" spans="1:14" ht="12" customHeight="1" x14ac:dyDescent="0.2">
      <c r="A1275" s="206"/>
      <c r="B1275" s="207"/>
      <c r="C1275" s="199"/>
      <c r="D1275" s="199"/>
      <c r="E1275" s="201"/>
      <c r="F1275" s="201"/>
      <c r="G1275" s="208"/>
      <c r="H1275" s="208"/>
      <c r="I1275" s="209"/>
      <c r="J1275" s="209"/>
      <c r="K1275" s="209"/>
      <c r="L1275" s="199"/>
      <c r="M1275" s="203"/>
      <c r="N1275" s="209"/>
    </row>
    <row r="1276" spans="1:14" ht="12" customHeight="1" x14ac:dyDescent="0.2">
      <c r="A1276" s="206"/>
      <c r="B1276" s="207"/>
      <c r="C1276" s="199"/>
      <c r="D1276" s="199"/>
      <c r="E1276" s="201"/>
      <c r="F1276" s="201"/>
      <c r="G1276" s="208"/>
      <c r="H1276" s="208"/>
      <c r="I1276" s="209"/>
      <c r="J1276" s="209"/>
      <c r="K1276" s="209"/>
      <c r="L1276" s="199"/>
      <c r="M1276" s="203"/>
      <c r="N1276" s="209"/>
    </row>
    <row r="1277" spans="1:14" ht="12" customHeight="1" x14ac:dyDescent="0.2">
      <c r="A1277" s="206"/>
      <c r="B1277" s="207"/>
      <c r="C1277" s="199"/>
      <c r="D1277" s="199"/>
      <c r="E1277" s="201"/>
      <c r="F1277" s="201"/>
      <c r="G1277" s="208"/>
      <c r="H1277" s="208"/>
      <c r="I1277" s="209"/>
      <c r="J1277" s="209"/>
      <c r="K1277" s="209"/>
      <c r="L1277" s="199"/>
      <c r="M1277" s="203"/>
      <c r="N1277" s="209"/>
    </row>
    <row r="1278" spans="1:14" ht="12" customHeight="1" x14ac:dyDescent="0.2">
      <c r="A1278" s="206"/>
      <c r="B1278" s="207"/>
      <c r="C1278" s="199"/>
      <c r="D1278" s="199"/>
      <c r="E1278" s="201"/>
      <c r="F1278" s="201"/>
      <c r="G1278" s="208"/>
      <c r="H1278" s="208"/>
      <c r="I1278" s="209"/>
      <c r="J1278" s="209"/>
      <c r="K1278" s="209"/>
      <c r="L1278" s="199"/>
      <c r="M1278" s="203"/>
      <c r="N1278" s="209"/>
    </row>
    <row r="1279" spans="1:14" ht="12" customHeight="1" x14ac:dyDescent="0.2">
      <c r="A1279" s="206"/>
      <c r="B1279" s="207"/>
      <c r="C1279" s="199"/>
      <c r="D1279" s="199"/>
      <c r="E1279" s="201"/>
      <c r="F1279" s="201"/>
      <c r="G1279" s="208"/>
      <c r="H1279" s="208"/>
      <c r="I1279" s="209"/>
      <c r="J1279" s="209"/>
      <c r="K1279" s="209"/>
      <c r="L1279" s="199"/>
      <c r="M1279" s="203"/>
      <c r="N1279" s="209"/>
    </row>
    <row r="1280" spans="1:14" ht="12" customHeight="1" x14ac:dyDescent="0.2">
      <c r="A1280" s="206"/>
      <c r="B1280" s="207"/>
      <c r="C1280" s="199"/>
      <c r="D1280" s="199"/>
      <c r="E1280" s="201"/>
      <c r="F1280" s="201"/>
      <c r="G1280" s="208"/>
      <c r="H1280" s="208"/>
      <c r="I1280" s="209"/>
      <c r="J1280" s="209"/>
      <c r="K1280" s="209"/>
      <c r="L1280" s="199"/>
      <c r="M1280" s="203"/>
      <c r="N1280" s="209"/>
    </row>
    <row r="1281" spans="1:14" ht="12" customHeight="1" x14ac:dyDescent="0.2">
      <c r="A1281" s="206"/>
      <c r="B1281" s="207"/>
      <c r="C1281" s="199"/>
      <c r="D1281" s="199"/>
      <c r="E1281" s="201"/>
      <c r="F1281" s="201"/>
      <c r="G1281" s="208"/>
      <c r="H1281" s="208"/>
      <c r="I1281" s="209"/>
      <c r="J1281" s="209"/>
      <c r="K1281" s="209"/>
      <c r="L1281" s="199"/>
      <c r="M1281" s="203"/>
      <c r="N1281" s="209"/>
    </row>
    <row r="1282" spans="1:14" ht="12" customHeight="1" x14ac:dyDescent="0.2">
      <c r="A1282" s="206"/>
      <c r="B1282" s="207"/>
      <c r="C1282" s="199"/>
      <c r="D1282" s="199"/>
      <c r="E1282" s="201"/>
      <c r="F1282" s="201"/>
      <c r="G1282" s="208"/>
      <c r="H1282" s="208"/>
      <c r="I1282" s="209"/>
      <c r="J1282" s="209"/>
      <c r="K1282" s="209"/>
      <c r="L1282" s="199"/>
      <c r="M1282" s="203"/>
      <c r="N1282" s="209"/>
    </row>
    <row r="1283" spans="1:14" ht="12" customHeight="1" x14ac:dyDescent="0.2">
      <c r="A1283" s="206"/>
      <c r="B1283" s="207"/>
      <c r="C1283" s="199"/>
      <c r="D1283" s="199"/>
      <c r="E1283" s="201"/>
      <c r="F1283" s="201"/>
      <c r="G1283" s="208"/>
      <c r="H1283" s="208"/>
      <c r="I1283" s="209"/>
      <c r="J1283" s="209"/>
      <c r="K1283" s="209"/>
      <c r="L1283" s="199"/>
      <c r="M1283" s="203"/>
      <c r="N1283" s="209"/>
    </row>
    <row r="1284" spans="1:14" ht="12" customHeight="1" x14ac:dyDescent="0.2">
      <c r="A1284" s="206"/>
      <c r="B1284" s="207"/>
      <c r="C1284" s="199"/>
      <c r="D1284" s="199"/>
      <c r="E1284" s="201"/>
      <c r="F1284" s="201"/>
      <c r="G1284" s="208"/>
      <c r="H1284" s="208"/>
      <c r="I1284" s="209"/>
      <c r="J1284" s="209"/>
      <c r="K1284" s="209"/>
      <c r="L1284" s="199"/>
      <c r="M1284" s="203"/>
      <c r="N1284" s="209"/>
    </row>
    <row r="1285" spans="1:14" ht="12" customHeight="1" x14ac:dyDescent="0.2">
      <c r="A1285" s="206"/>
      <c r="B1285" s="207"/>
      <c r="C1285" s="199"/>
      <c r="D1285" s="199"/>
      <c r="E1285" s="201"/>
      <c r="F1285" s="201"/>
      <c r="G1285" s="208"/>
      <c r="H1285" s="208"/>
      <c r="I1285" s="209"/>
      <c r="J1285" s="209"/>
      <c r="K1285" s="209"/>
      <c r="L1285" s="199"/>
      <c r="M1285" s="203"/>
      <c r="N1285" s="209"/>
    </row>
    <row r="1286" spans="1:14" ht="12" customHeight="1" x14ac:dyDescent="0.2">
      <c r="A1286" s="206"/>
      <c r="B1286" s="207"/>
      <c r="C1286" s="199"/>
      <c r="D1286" s="199"/>
      <c r="E1286" s="201"/>
      <c r="F1286" s="201"/>
      <c r="G1286" s="208"/>
      <c r="H1286" s="208"/>
      <c r="I1286" s="209"/>
      <c r="J1286" s="209"/>
      <c r="K1286" s="209"/>
      <c r="L1286" s="199"/>
      <c r="M1286" s="203"/>
      <c r="N1286" s="209"/>
    </row>
    <row r="1287" spans="1:14" ht="12" customHeight="1" x14ac:dyDescent="0.2">
      <c r="A1287" s="206"/>
      <c r="B1287" s="207"/>
      <c r="C1287" s="199"/>
      <c r="D1287" s="199"/>
      <c r="E1287" s="201"/>
      <c r="F1287" s="201"/>
      <c r="G1287" s="208"/>
      <c r="H1287" s="208"/>
      <c r="I1287" s="209"/>
      <c r="J1287" s="209"/>
      <c r="K1287" s="209"/>
      <c r="L1287" s="199"/>
      <c r="M1287" s="203"/>
      <c r="N1287" s="209"/>
    </row>
    <row r="1288" spans="1:14" ht="12" customHeight="1" x14ac:dyDescent="0.2">
      <c r="A1288" s="206"/>
      <c r="B1288" s="207"/>
      <c r="C1288" s="199"/>
      <c r="D1288" s="199"/>
      <c r="E1288" s="201"/>
      <c r="F1288" s="201"/>
      <c r="G1288" s="208"/>
      <c r="H1288" s="208"/>
      <c r="I1288" s="209"/>
      <c r="J1288" s="209"/>
      <c r="K1288" s="209"/>
      <c r="L1288" s="199"/>
      <c r="M1288" s="203"/>
      <c r="N1288" s="209"/>
    </row>
    <row r="1289" spans="1:14" ht="12" customHeight="1" x14ac:dyDescent="0.2">
      <c r="A1289" s="206"/>
      <c r="B1289" s="207"/>
      <c r="C1289" s="199"/>
      <c r="D1289" s="199"/>
      <c r="E1289" s="201"/>
      <c r="F1289" s="201"/>
      <c r="G1289" s="208"/>
      <c r="H1289" s="208"/>
      <c r="I1289" s="209"/>
      <c r="J1289" s="209"/>
      <c r="K1289" s="209"/>
      <c r="L1289" s="199"/>
      <c r="M1289" s="203"/>
      <c r="N1289" s="209"/>
    </row>
    <row r="1290" spans="1:14" ht="12" customHeight="1" x14ac:dyDescent="0.2">
      <c r="A1290" s="206"/>
      <c r="B1290" s="207"/>
      <c r="C1290" s="199"/>
      <c r="D1290" s="199"/>
      <c r="E1290" s="201"/>
      <c r="F1290" s="201"/>
      <c r="G1290" s="208"/>
      <c r="H1290" s="208"/>
      <c r="I1290" s="209"/>
      <c r="J1290" s="209"/>
      <c r="K1290" s="209"/>
      <c r="L1290" s="199"/>
      <c r="M1290" s="203"/>
      <c r="N1290" s="209"/>
    </row>
    <row r="1291" spans="1:14" ht="12" customHeight="1" x14ac:dyDescent="0.2">
      <c r="A1291" s="206"/>
      <c r="B1291" s="207"/>
      <c r="C1291" s="199"/>
      <c r="D1291" s="199"/>
      <c r="E1291" s="201"/>
      <c r="F1291" s="201"/>
      <c r="G1291" s="208"/>
      <c r="H1291" s="208"/>
      <c r="I1291" s="209"/>
      <c r="J1291" s="209"/>
      <c r="K1291" s="209"/>
      <c r="L1291" s="199"/>
      <c r="M1291" s="203"/>
      <c r="N1291" s="209"/>
    </row>
    <row r="1292" spans="1:14" ht="12" customHeight="1" x14ac:dyDescent="0.2">
      <c r="A1292" s="206"/>
      <c r="B1292" s="207"/>
      <c r="C1292" s="199"/>
      <c r="D1292" s="199"/>
      <c r="E1292" s="201"/>
      <c r="F1292" s="201"/>
      <c r="G1292" s="208"/>
      <c r="H1292" s="208"/>
      <c r="I1292" s="209"/>
      <c r="J1292" s="209"/>
      <c r="K1292" s="209"/>
      <c r="L1292" s="199"/>
      <c r="M1292" s="203"/>
      <c r="N1292" s="209"/>
    </row>
    <row r="1293" spans="1:14" ht="12" customHeight="1" x14ac:dyDescent="0.2">
      <c r="A1293" s="206"/>
      <c r="B1293" s="207"/>
      <c r="C1293" s="199"/>
      <c r="D1293" s="199"/>
      <c r="E1293" s="201"/>
      <c r="F1293" s="201"/>
      <c r="G1293" s="208"/>
      <c r="H1293" s="208"/>
      <c r="I1293" s="209"/>
      <c r="J1293" s="209"/>
      <c r="K1293" s="209"/>
      <c r="L1293" s="199"/>
      <c r="M1293" s="203"/>
      <c r="N1293" s="209"/>
    </row>
    <row r="1294" spans="1:14" ht="12" customHeight="1" x14ac:dyDescent="0.2">
      <c r="A1294" s="206"/>
      <c r="B1294" s="207"/>
      <c r="C1294" s="199"/>
      <c r="D1294" s="199"/>
      <c r="E1294" s="201"/>
      <c r="F1294" s="201"/>
      <c r="G1294" s="208"/>
      <c r="H1294" s="208"/>
      <c r="I1294" s="209"/>
      <c r="J1294" s="209"/>
      <c r="K1294" s="209"/>
      <c r="L1294" s="199"/>
      <c r="M1294" s="203"/>
      <c r="N1294" s="209"/>
    </row>
    <row r="1295" spans="1:14" ht="12" customHeight="1" x14ac:dyDescent="0.2">
      <c r="A1295" s="206"/>
      <c r="B1295" s="207"/>
      <c r="C1295" s="199"/>
      <c r="D1295" s="199"/>
      <c r="E1295" s="201"/>
      <c r="F1295" s="201"/>
      <c r="G1295" s="208"/>
      <c r="H1295" s="208"/>
      <c r="I1295" s="209"/>
      <c r="J1295" s="209"/>
      <c r="K1295" s="209"/>
      <c r="L1295" s="199"/>
      <c r="M1295" s="203"/>
      <c r="N1295" s="209"/>
    </row>
    <row r="1296" spans="1:14" ht="12" customHeight="1" x14ac:dyDescent="0.2">
      <c r="A1296" s="206"/>
      <c r="B1296" s="207"/>
      <c r="C1296" s="199"/>
      <c r="D1296" s="199"/>
      <c r="E1296" s="201"/>
      <c r="F1296" s="201"/>
      <c r="G1296" s="208"/>
      <c r="H1296" s="208"/>
      <c r="I1296" s="209"/>
      <c r="J1296" s="209"/>
      <c r="K1296" s="209"/>
      <c r="L1296" s="199"/>
      <c r="M1296" s="203"/>
      <c r="N1296" s="209"/>
    </row>
    <row r="1297" spans="1:14" ht="12" customHeight="1" x14ac:dyDescent="0.2">
      <c r="A1297" s="206"/>
      <c r="B1297" s="207"/>
      <c r="C1297" s="199"/>
      <c r="D1297" s="199"/>
      <c r="E1297" s="201"/>
      <c r="F1297" s="201"/>
      <c r="G1297" s="208"/>
      <c r="H1297" s="208"/>
      <c r="I1297" s="209"/>
      <c r="J1297" s="209"/>
      <c r="K1297" s="209"/>
      <c r="L1297" s="199"/>
      <c r="M1297" s="203"/>
      <c r="N1297" s="209"/>
    </row>
    <row r="1298" spans="1:14" ht="12" customHeight="1" x14ac:dyDescent="0.2">
      <c r="A1298" s="206"/>
      <c r="B1298" s="207"/>
      <c r="C1298" s="199"/>
      <c r="D1298" s="199"/>
      <c r="E1298" s="201"/>
      <c r="F1298" s="201"/>
      <c r="G1298" s="208"/>
      <c r="H1298" s="208"/>
      <c r="I1298" s="209"/>
      <c r="J1298" s="209"/>
      <c r="K1298" s="209"/>
      <c r="L1298" s="199"/>
      <c r="M1298" s="203"/>
      <c r="N1298" s="209"/>
    </row>
    <row r="1299" spans="1:14" ht="12" customHeight="1" x14ac:dyDescent="0.2">
      <c r="A1299" s="206"/>
      <c r="B1299" s="207"/>
      <c r="C1299" s="199"/>
      <c r="D1299" s="199"/>
      <c r="E1299" s="201"/>
      <c r="F1299" s="201"/>
      <c r="G1299" s="208"/>
      <c r="H1299" s="208"/>
      <c r="I1299" s="209"/>
      <c r="J1299" s="209"/>
      <c r="K1299" s="209"/>
      <c r="L1299" s="199"/>
      <c r="M1299" s="203"/>
      <c r="N1299" s="209"/>
    </row>
    <row r="1300" spans="1:14" ht="12" customHeight="1" x14ac:dyDescent="0.2">
      <c r="A1300" s="206"/>
      <c r="B1300" s="207"/>
      <c r="C1300" s="199"/>
      <c r="D1300" s="199"/>
      <c r="E1300" s="201"/>
      <c r="F1300" s="201"/>
      <c r="G1300" s="208"/>
      <c r="H1300" s="208"/>
      <c r="I1300" s="209"/>
      <c r="J1300" s="209"/>
      <c r="K1300" s="209"/>
      <c r="L1300" s="199"/>
      <c r="M1300" s="203"/>
      <c r="N1300" s="209"/>
    </row>
    <row r="1301" spans="1:14" ht="12" customHeight="1" x14ac:dyDescent="0.2">
      <c r="A1301" s="206"/>
      <c r="B1301" s="207"/>
      <c r="C1301" s="199"/>
      <c r="D1301" s="199"/>
      <c r="E1301" s="201"/>
      <c r="F1301" s="201"/>
      <c r="G1301" s="208"/>
      <c r="H1301" s="208"/>
      <c r="I1301" s="209"/>
      <c r="J1301" s="209"/>
      <c r="K1301" s="209"/>
      <c r="L1301" s="199"/>
      <c r="M1301" s="203"/>
      <c r="N1301" s="209"/>
    </row>
    <row r="1302" spans="1:14" ht="12" customHeight="1" x14ac:dyDescent="0.2">
      <c r="A1302" s="206"/>
      <c r="B1302" s="207"/>
      <c r="C1302" s="199"/>
      <c r="D1302" s="199"/>
      <c r="E1302" s="201"/>
      <c r="F1302" s="201"/>
      <c r="G1302" s="208"/>
      <c r="H1302" s="208"/>
      <c r="I1302" s="209"/>
      <c r="J1302" s="209"/>
      <c r="K1302" s="209"/>
      <c r="L1302" s="199"/>
      <c r="M1302" s="203"/>
      <c r="N1302" s="209"/>
    </row>
    <row r="1303" spans="1:14" ht="12" customHeight="1" x14ac:dyDescent="0.2">
      <c r="A1303" s="206"/>
      <c r="B1303" s="207"/>
      <c r="C1303" s="199"/>
      <c r="D1303" s="199"/>
      <c r="E1303" s="201"/>
      <c r="F1303" s="201"/>
      <c r="G1303" s="208"/>
      <c r="H1303" s="208"/>
      <c r="I1303" s="209"/>
      <c r="J1303" s="209"/>
      <c r="K1303" s="209"/>
      <c r="L1303" s="199"/>
      <c r="M1303" s="203"/>
      <c r="N1303" s="209"/>
    </row>
    <row r="1304" spans="1:14" ht="12" customHeight="1" x14ac:dyDescent="0.2">
      <c r="A1304" s="206"/>
      <c r="B1304" s="207"/>
      <c r="C1304" s="199"/>
      <c r="D1304" s="199"/>
      <c r="E1304" s="201"/>
      <c r="F1304" s="201"/>
      <c r="G1304" s="208"/>
      <c r="H1304" s="208"/>
      <c r="I1304" s="209"/>
      <c r="J1304" s="209"/>
      <c r="K1304" s="209"/>
      <c r="L1304" s="199"/>
      <c r="M1304" s="203"/>
      <c r="N1304" s="209"/>
    </row>
    <row r="1305" spans="1:14" ht="12" customHeight="1" x14ac:dyDescent="0.2">
      <c r="A1305" s="206"/>
      <c r="B1305" s="207"/>
      <c r="C1305" s="199"/>
      <c r="D1305" s="199"/>
      <c r="E1305" s="201"/>
      <c r="F1305" s="201"/>
      <c r="G1305" s="208"/>
      <c r="H1305" s="208"/>
      <c r="I1305" s="209"/>
      <c r="J1305" s="209"/>
      <c r="K1305" s="209"/>
      <c r="L1305" s="199"/>
      <c r="M1305" s="203"/>
      <c r="N1305" s="209"/>
    </row>
    <row r="1306" spans="1:14" ht="12" customHeight="1" x14ac:dyDescent="0.2">
      <c r="A1306" s="206"/>
      <c r="B1306" s="207"/>
      <c r="C1306" s="199"/>
      <c r="D1306" s="199"/>
      <c r="E1306" s="201"/>
      <c r="F1306" s="201"/>
      <c r="G1306" s="208"/>
      <c r="H1306" s="208"/>
      <c r="I1306" s="209"/>
      <c r="J1306" s="209"/>
      <c r="K1306" s="209"/>
      <c r="L1306" s="199"/>
      <c r="M1306" s="203"/>
      <c r="N1306" s="209"/>
    </row>
    <row r="1307" spans="1:14" ht="12" customHeight="1" x14ac:dyDescent="0.2">
      <c r="A1307" s="206"/>
      <c r="B1307" s="207"/>
      <c r="C1307" s="199"/>
      <c r="D1307" s="199"/>
      <c r="E1307" s="201"/>
      <c r="F1307" s="201"/>
      <c r="G1307" s="208"/>
      <c r="H1307" s="208"/>
      <c r="I1307" s="209"/>
      <c r="J1307" s="209"/>
      <c r="K1307" s="209"/>
      <c r="L1307" s="199"/>
      <c r="M1307" s="203"/>
      <c r="N1307" s="209"/>
    </row>
    <row r="1308" spans="1:14" ht="12" customHeight="1" x14ac:dyDescent="0.2">
      <c r="A1308" s="206"/>
      <c r="B1308" s="207"/>
      <c r="C1308" s="199"/>
      <c r="D1308" s="199"/>
      <c r="E1308" s="201"/>
      <c r="F1308" s="201"/>
      <c r="G1308" s="208"/>
      <c r="H1308" s="208"/>
      <c r="I1308" s="209"/>
      <c r="J1308" s="209"/>
      <c r="K1308" s="209"/>
      <c r="L1308" s="199"/>
      <c r="M1308" s="203"/>
      <c r="N1308" s="209"/>
    </row>
    <row r="1309" spans="1:14" ht="12" customHeight="1" x14ac:dyDescent="0.2">
      <c r="A1309" s="206"/>
      <c r="B1309" s="207"/>
      <c r="C1309" s="199"/>
      <c r="D1309" s="199"/>
      <c r="E1309" s="201"/>
      <c r="F1309" s="201"/>
      <c r="G1309" s="208"/>
      <c r="H1309" s="208"/>
      <c r="I1309" s="209"/>
      <c r="J1309" s="209"/>
      <c r="K1309" s="209"/>
      <c r="L1309" s="199"/>
      <c r="M1309" s="203"/>
      <c r="N1309" s="209"/>
    </row>
    <row r="1310" spans="1:14" ht="12" customHeight="1" x14ac:dyDescent="0.2">
      <c r="A1310" s="206"/>
      <c r="B1310" s="207"/>
      <c r="C1310" s="199"/>
      <c r="D1310" s="199"/>
      <c r="E1310" s="201"/>
      <c r="F1310" s="201"/>
      <c r="G1310" s="208"/>
      <c r="H1310" s="208"/>
      <c r="I1310" s="209"/>
      <c r="J1310" s="209"/>
      <c r="K1310" s="209"/>
      <c r="L1310" s="199"/>
      <c r="M1310" s="203"/>
      <c r="N1310" s="209"/>
    </row>
    <row r="1311" spans="1:14" ht="12" customHeight="1" x14ac:dyDescent="0.2">
      <c r="A1311" s="206"/>
      <c r="B1311" s="207"/>
      <c r="C1311" s="199"/>
      <c r="D1311" s="199"/>
      <c r="E1311" s="201"/>
      <c r="F1311" s="201"/>
      <c r="G1311" s="208"/>
      <c r="H1311" s="208"/>
      <c r="I1311" s="209"/>
      <c r="J1311" s="209"/>
      <c r="K1311" s="209"/>
      <c r="L1311" s="199"/>
      <c r="M1311" s="203"/>
      <c r="N1311" s="209"/>
    </row>
    <row r="1312" spans="1:14" ht="12" customHeight="1" x14ac:dyDescent="0.2">
      <c r="A1312" s="206"/>
      <c r="B1312" s="207"/>
      <c r="C1312" s="199"/>
      <c r="D1312" s="199"/>
      <c r="E1312" s="201"/>
      <c r="F1312" s="201"/>
      <c r="G1312" s="208"/>
      <c r="H1312" s="208"/>
      <c r="I1312" s="209"/>
      <c r="J1312" s="209"/>
      <c r="K1312" s="209"/>
      <c r="L1312" s="199"/>
      <c r="M1312" s="203"/>
      <c r="N1312" s="209"/>
    </row>
    <row r="1313" spans="1:14" ht="12" customHeight="1" x14ac:dyDescent="0.2">
      <c r="A1313" s="206"/>
      <c r="B1313" s="207"/>
      <c r="C1313" s="199"/>
      <c r="D1313" s="199"/>
      <c r="E1313" s="201"/>
      <c r="F1313" s="201"/>
      <c r="G1313" s="208"/>
      <c r="H1313" s="208"/>
      <c r="I1313" s="209"/>
      <c r="J1313" s="209"/>
      <c r="K1313" s="209"/>
      <c r="L1313" s="199"/>
      <c r="M1313" s="203"/>
      <c r="N1313" s="209"/>
    </row>
    <row r="1314" spans="1:14" ht="12" customHeight="1" x14ac:dyDescent="0.2">
      <c r="A1314" s="206"/>
      <c r="B1314" s="207"/>
      <c r="C1314" s="199"/>
      <c r="D1314" s="199"/>
      <c r="E1314" s="201"/>
      <c r="F1314" s="201"/>
      <c r="G1314" s="208"/>
      <c r="H1314" s="208"/>
      <c r="I1314" s="209"/>
      <c r="J1314" s="209"/>
      <c r="K1314" s="209"/>
      <c r="L1314" s="199"/>
      <c r="M1314" s="203"/>
      <c r="N1314" s="209"/>
    </row>
    <row r="1315" spans="1:14" ht="12" customHeight="1" x14ac:dyDescent="0.2">
      <c r="A1315" s="206"/>
      <c r="B1315" s="207"/>
      <c r="C1315" s="199"/>
      <c r="D1315" s="199"/>
      <c r="E1315" s="201"/>
      <c r="F1315" s="201"/>
      <c r="G1315" s="208"/>
      <c r="H1315" s="208"/>
      <c r="I1315" s="209"/>
      <c r="J1315" s="209"/>
      <c r="K1315" s="209"/>
      <c r="L1315" s="199"/>
      <c r="M1315" s="203"/>
      <c r="N1315" s="209"/>
    </row>
    <row r="1316" spans="1:14" ht="12" customHeight="1" x14ac:dyDescent="0.2">
      <c r="A1316" s="206"/>
      <c r="B1316" s="207"/>
      <c r="C1316" s="199"/>
      <c r="D1316" s="199"/>
      <c r="E1316" s="201"/>
      <c r="F1316" s="201"/>
      <c r="G1316" s="208"/>
      <c r="H1316" s="208"/>
      <c r="I1316" s="209"/>
      <c r="J1316" s="209"/>
      <c r="K1316" s="209"/>
      <c r="L1316" s="199"/>
      <c r="M1316" s="203"/>
      <c r="N1316" s="209"/>
    </row>
    <row r="1317" spans="1:14" ht="12" customHeight="1" x14ac:dyDescent="0.2">
      <c r="A1317" s="206"/>
      <c r="B1317" s="207"/>
      <c r="C1317" s="199"/>
      <c r="D1317" s="199"/>
      <c r="E1317" s="201"/>
      <c r="F1317" s="201"/>
      <c r="G1317" s="208"/>
      <c r="H1317" s="208"/>
      <c r="I1317" s="209"/>
      <c r="J1317" s="209"/>
      <c r="K1317" s="209"/>
      <c r="L1317" s="199"/>
      <c r="M1317" s="203"/>
      <c r="N1317" s="209"/>
    </row>
    <row r="1318" spans="1:14" ht="12" customHeight="1" x14ac:dyDescent="0.2">
      <c r="A1318" s="206"/>
      <c r="B1318" s="207"/>
      <c r="C1318" s="199"/>
      <c r="D1318" s="199"/>
      <c r="E1318" s="201"/>
      <c r="F1318" s="201"/>
      <c r="G1318" s="208"/>
      <c r="H1318" s="208"/>
      <c r="I1318" s="209"/>
      <c r="J1318" s="209"/>
      <c r="K1318" s="209"/>
      <c r="L1318" s="199"/>
      <c r="M1318" s="203"/>
      <c r="N1318" s="209"/>
    </row>
    <row r="1319" spans="1:14" ht="12" customHeight="1" x14ac:dyDescent="0.2">
      <c r="A1319" s="206"/>
      <c r="B1319" s="207"/>
      <c r="C1319" s="199"/>
      <c r="D1319" s="199"/>
      <c r="E1319" s="201"/>
      <c r="F1319" s="201"/>
      <c r="G1319" s="208"/>
      <c r="H1319" s="208"/>
      <c r="I1319" s="209"/>
      <c r="J1319" s="209"/>
      <c r="K1319" s="209"/>
      <c r="L1319" s="199"/>
      <c r="M1319" s="203"/>
      <c r="N1319" s="209"/>
    </row>
    <row r="1320" spans="1:14" ht="12" customHeight="1" x14ac:dyDescent="0.2">
      <c r="A1320" s="206"/>
      <c r="B1320" s="207"/>
      <c r="C1320" s="199"/>
      <c r="D1320" s="199"/>
      <c r="E1320" s="201"/>
      <c r="F1320" s="201"/>
      <c r="G1320" s="208"/>
      <c r="H1320" s="208"/>
      <c r="I1320" s="209"/>
      <c r="J1320" s="209"/>
      <c r="K1320" s="209"/>
      <c r="L1320" s="199"/>
      <c r="M1320" s="203"/>
      <c r="N1320" s="209"/>
    </row>
    <row r="1321" spans="1:14" ht="12" customHeight="1" x14ac:dyDescent="0.2">
      <c r="A1321" s="206"/>
      <c r="B1321" s="207"/>
      <c r="C1321" s="199"/>
      <c r="D1321" s="199"/>
      <c r="E1321" s="201"/>
      <c r="F1321" s="201"/>
      <c r="G1321" s="208"/>
      <c r="H1321" s="208"/>
      <c r="I1321" s="209"/>
      <c r="J1321" s="209"/>
      <c r="K1321" s="209"/>
      <c r="L1321" s="199"/>
      <c r="M1321" s="203"/>
      <c r="N1321" s="209"/>
    </row>
    <row r="1322" spans="1:14" ht="12" customHeight="1" x14ac:dyDescent="0.2">
      <c r="A1322" s="206"/>
      <c r="B1322" s="207"/>
      <c r="C1322" s="199"/>
      <c r="D1322" s="199"/>
      <c r="E1322" s="201"/>
      <c r="F1322" s="201"/>
      <c r="G1322" s="208"/>
      <c r="H1322" s="208"/>
      <c r="I1322" s="209"/>
      <c r="J1322" s="209"/>
      <c r="K1322" s="209"/>
      <c r="L1322" s="199"/>
      <c r="M1322" s="203"/>
      <c r="N1322" s="209"/>
    </row>
    <row r="1323" spans="1:14" ht="12" customHeight="1" x14ac:dyDescent="0.2">
      <c r="A1323" s="206"/>
      <c r="B1323" s="207"/>
      <c r="C1323" s="199"/>
      <c r="D1323" s="199"/>
      <c r="E1323" s="201"/>
      <c r="F1323" s="201"/>
      <c r="G1323" s="208"/>
      <c r="H1323" s="208"/>
      <c r="I1323" s="209"/>
      <c r="J1323" s="209"/>
      <c r="K1323" s="209"/>
      <c r="L1323" s="199"/>
      <c r="M1323" s="203"/>
      <c r="N1323" s="209"/>
    </row>
    <row r="1324" spans="1:14" ht="12" customHeight="1" x14ac:dyDescent="0.2">
      <c r="A1324" s="206"/>
      <c r="B1324" s="207"/>
      <c r="C1324" s="199"/>
      <c r="D1324" s="199"/>
      <c r="E1324" s="201"/>
      <c r="F1324" s="201"/>
      <c r="G1324" s="208"/>
      <c r="H1324" s="208"/>
      <c r="I1324" s="209"/>
      <c r="J1324" s="209"/>
      <c r="K1324" s="209"/>
      <c r="L1324" s="199"/>
      <c r="M1324" s="203"/>
      <c r="N1324" s="209"/>
    </row>
    <row r="1325" spans="1:14" ht="12" customHeight="1" x14ac:dyDescent="0.2">
      <c r="A1325" s="206"/>
      <c r="B1325" s="207"/>
      <c r="C1325" s="199"/>
      <c r="D1325" s="199"/>
      <c r="E1325" s="201"/>
      <c r="F1325" s="201"/>
      <c r="G1325" s="208"/>
      <c r="H1325" s="208"/>
      <c r="I1325" s="209"/>
      <c r="J1325" s="209"/>
      <c r="K1325" s="209"/>
      <c r="L1325" s="199"/>
      <c r="M1325" s="203"/>
      <c r="N1325" s="209"/>
    </row>
    <row r="1326" spans="1:14" ht="12" customHeight="1" x14ac:dyDescent="0.2">
      <c r="A1326" s="206"/>
      <c r="B1326" s="207"/>
      <c r="C1326" s="199"/>
      <c r="D1326" s="199"/>
      <c r="E1326" s="201"/>
      <c r="F1326" s="201"/>
      <c r="G1326" s="208"/>
      <c r="H1326" s="208"/>
      <c r="I1326" s="209"/>
      <c r="J1326" s="209"/>
      <c r="K1326" s="209"/>
      <c r="L1326" s="199"/>
      <c r="M1326" s="203"/>
      <c r="N1326" s="209"/>
    </row>
    <row r="1327" spans="1:14" ht="12" customHeight="1" x14ac:dyDescent="0.2">
      <c r="A1327" s="206"/>
      <c r="B1327" s="207"/>
      <c r="C1327" s="199"/>
      <c r="D1327" s="199"/>
      <c r="E1327" s="201"/>
      <c r="F1327" s="201"/>
      <c r="G1327" s="208"/>
      <c r="H1327" s="208"/>
      <c r="I1327" s="209"/>
      <c r="J1327" s="209"/>
      <c r="K1327" s="209"/>
      <c r="L1327" s="199"/>
      <c r="M1327" s="203"/>
      <c r="N1327" s="209"/>
    </row>
    <row r="1328" spans="1:14" ht="12" customHeight="1" x14ac:dyDescent="0.2">
      <c r="A1328" s="206"/>
      <c r="B1328" s="207"/>
      <c r="C1328" s="199"/>
      <c r="D1328" s="199"/>
      <c r="E1328" s="201"/>
      <c r="F1328" s="201"/>
      <c r="G1328" s="208"/>
      <c r="H1328" s="208"/>
      <c r="I1328" s="209"/>
      <c r="J1328" s="209"/>
      <c r="K1328" s="209"/>
      <c r="L1328" s="199"/>
      <c r="M1328" s="203"/>
      <c r="N1328" s="209"/>
    </row>
    <row r="1329" spans="1:14" ht="12" customHeight="1" x14ac:dyDescent="0.2">
      <c r="A1329" s="206"/>
      <c r="B1329" s="207"/>
      <c r="C1329" s="199"/>
      <c r="D1329" s="199"/>
      <c r="E1329" s="201"/>
      <c r="F1329" s="201"/>
      <c r="G1329" s="208"/>
      <c r="H1329" s="208"/>
      <c r="I1329" s="209"/>
      <c r="J1329" s="209"/>
      <c r="K1329" s="209"/>
      <c r="L1329" s="199"/>
      <c r="M1329" s="203"/>
      <c r="N1329" s="209"/>
    </row>
    <row r="1330" spans="1:14" ht="12" customHeight="1" x14ac:dyDescent="0.2">
      <c r="A1330" s="206"/>
      <c r="B1330" s="207"/>
      <c r="C1330" s="199"/>
      <c r="D1330" s="199"/>
      <c r="E1330" s="201"/>
      <c r="F1330" s="201"/>
      <c r="G1330" s="208"/>
      <c r="H1330" s="208"/>
      <c r="I1330" s="209"/>
      <c r="J1330" s="209"/>
      <c r="K1330" s="209"/>
      <c r="L1330" s="199"/>
      <c r="M1330" s="203"/>
      <c r="N1330" s="209"/>
    </row>
    <row r="1331" spans="1:14" ht="12" customHeight="1" x14ac:dyDescent="0.2">
      <c r="A1331" s="206"/>
      <c r="B1331" s="207"/>
      <c r="C1331" s="199"/>
      <c r="D1331" s="199"/>
      <c r="E1331" s="201"/>
      <c r="F1331" s="201"/>
      <c r="G1331" s="208"/>
      <c r="H1331" s="208"/>
      <c r="I1331" s="209"/>
      <c r="J1331" s="209"/>
      <c r="K1331" s="209"/>
      <c r="L1331" s="199"/>
      <c r="M1331" s="203"/>
      <c r="N1331" s="209"/>
    </row>
    <row r="1332" spans="1:14" ht="12" customHeight="1" x14ac:dyDescent="0.2">
      <c r="A1332" s="206"/>
      <c r="B1332" s="207"/>
      <c r="C1332" s="199"/>
      <c r="D1332" s="199"/>
      <c r="E1332" s="201"/>
      <c r="F1332" s="201"/>
      <c r="G1332" s="208"/>
      <c r="H1332" s="208"/>
      <c r="I1332" s="209"/>
      <c r="J1332" s="209"/>
      <c r="K1332" s="209"/>
      <c r="L1332" s="199"/>
      <c r="M1332" s="203"/>
      <c r="N1332" s="209"/>
    </row>
    <row r="1333" spans="1:14" ht="12" customHeight="1" x14ac:dyDescent="0.2">
      <c r="A1333" s="206"/>
      <c r="B1333" s="207"/>
      <c r="C1333" s="199"/>
      <c r="D1333" s="199"/>
      <c r="E1333" s="201"/>
      <c r="F1333" s="201"/>
      <c r="G1333" s="208"/>
      <c r="H1333" s="208"/>
      <c r="I1333" s="209"/>
      <c r="J1333" s="209"/>
      <c r="K1333" s="209"/>
      <c r="L1333" s="199"/>
      <c r="M1333" s="203"/>
      <c r="N1333" s="209"/>
    </row>
    <row r="1334" spans="1:14" ht="12" customHeight="1" x14ac:dyDescent="0.2">
      <c r="A1334" s="206"/>
      <c r="B1334" s="207"/>
      <c r="C1334" s="199"/>
      <c r="D1334" s="199"/>
      <c r="E1334" s="201"/>
      <c r="F1334" s="201"/>
      <c r="G1334" s="208"/>
      <c r="H1334" s="208"/>
      <c r="I1334" s="209"/>
      <c r="J1334" s="209"/>
      <c r="K1334" s="209"/>
      <c r="L1334" s="199"/>
      <c r="M1334" s="203"/>
      <c r="N1334" s="209"/>
    </row>
    <row r="1335" spans="1:14" ht="12" customHeight="1" x14ac:dyDescent="0.2">
      <c r="A1335" s="206"/>
      <c r="B1335" s="207"/>
      <c r="C1335" s="199"/>
      <c r="D1335" s="199"/>
      <c r="E1335" s="201"/>
      <c r="F1335" s="201"/>
      <c r="G1335" s="208"/>
      <c r="H1335" s="208"/>
      <c r="I1335" s="209"/>
      <c r="J1335" s="209"/>
      <c r="K1335" s="209"/>
      <c r="L1335" s="199"/>
      <c r="M1335" s="203"/>
      <c r="N1335" s="209"/>
    </row>
    <row r="1336" spans="1:14" ht="12" customHeight="1" x14ac:dyDescent="0.2">
      <c r="A1336" s="206"/>
      <c r="B1336" s="207"/>
      <c r="C1336" s="199"/>
      <c r="D1336" s="199"/>
      <c r="E1336" s="201"/>
      <c r="F1336" s="201"/>
      <c r="G1336" s="208"/>
      <c r="H1336" s="208"/>
      <c r="I1336" s="209"/>
      <c r="J1336" s="209"/>
      <c r="K1336" s="209"/>
      <c r="L1336" s="199"/>
      <c r="M1336" s="203"/>
      <c r="N1336" s="209"/>
    </row>
    <row r="1337" spans="1:14" ht="12" customHeight="1" x14ac:dyDescent="0.2">
      <c r="A1337" s="206"/>
      <c r="B1337" s="207"/>
      <c r="C1337" s="199"/>
      <c r="D1337" s="199"/>
      <c r="E1337" s="201"/>
      <c r="F1337" s="201"/>
      <c r="G1337" s="208"/>
      <c r="H1337" s="208"/>
      <c r="I1337" s="209"/>
      <c r="J1337" s="209"/>
      <c r="K1337" s="209"/>
      <c r="L1337" s="199"/>
      <c r="M1337" s="203"/>
      <c r="N1337" s="209"/>
    </row>
    <row r="1338" spans="1:14" ht="12" customHeight="1" x14ac:dyDescent="0.2">
      <c r="A1338" s="206"/>
      <c r="B1338" s="207"/>
      <c r="C1338" s="199"/>
      <c r="D1338" s="199"/>
      <c r="E1338" s="201"/>
      <c r="F1338" s="201"/>
      <c r="G1338" s="208"/>
      <c r="H1338" s="208"/>
      <c r="I1338" s="209"/>
      <c r="J1338" s="209"/>
      <c r="K1338" s="209"/>
      <c r="L1338" s="199"/>
      <c r="M1338" s="203"/>
      <c r="N1338" s="209"/>
    </row>
    <row r="1339" spans="1:14" ht="12" customHeight="1" x14ac:dyDescent="0.2">
      <c r="A1339" s="206"/>
      <c r="B1339" s="207"/>
      <c r="C1339" s="199"/>
      <c r="D1339" s="199"/>
      <c r="E1339" s="201"/>
      <c r="F1339" s="201"/>
      <c r="G1339" s="208"/>
      <c r="H1339" s="208"/>
      <c r="I1339" s="209"/>
      <c r="J1339" s="209"/>
      <c r="K1339" s="209"/>
      <c r="L1339" s="199"/>
      <c r="M1339" s="203"/>
      <c r="N1339" s="209"/>
    </row>
    <row r="1340" spans="1:14" ht="12" customHeight="1" x14ac:dyDescent="0.2">
      <c r="A1340" s="206"/>
      <c r="B1340" s="207"/>
      <c r="C1340" s="199"/>
      <c r="D1340" s="199"/>
      <c r="E1340" s="201"/>
      <c r="F1340" s="201"/>
      <c r="G1340" s="208"/>
      <c r="H1340" s="208"/>
      <c r="I1340" s="209"/>
      <c r="J1340" s="209"/>
      <c r="K1340" s="209"/>
      <c r="L1340" s="199"/>
      <c r="M1340" s="203"/>
      <c r="N1340" s="209"/>
    </row>
    <row r="1341" spans="1:14" ht="12" customHeight="1" x14ac:dyDescent="0.2">
      <c r="A1341" s="206"/>
      <c r="B1341" s="207"/>
      <c r="C1341" s="199"/>
      <c r="D1341" s="199"/>
      <c r="E1341" s="201"/>
      <c r="F1341" s="201"/>
      <c r="G1341" s="208"/>
      <c r="H1341" s="208"/>
      <c r="I1341" s="209"/>
      <c r="J1341" s="209"/>
      <c r="K1341" s="209"/>
      <c r="L1341" s="199"/>
      <c r="M1341" s="203"/>
      <c r="N1341" s="209"/>
    </row>
    <row r="1342" spans="1:14" ht="12" customHeight="1" x14ac:dyDescent="0.2">
      <c r="A1342" s="206"/>
      <c r="B1342" s="207"/>
      <c r="C1342" s="199"/>
      <c r="D1342" s="199"/>
      <c r="E1342" s="201"/>
      <c r="F1342" s="201"/>
      <c r="G1342" s="208"/>
      <c r="H1342" s="208"/>
      <c r="I1342" s="209"/>
      <c r="J1342" s="209"/>
      <c r="K1342" s="209"/>
      <c r="L1342" s="199"/>
      <c r="M1342" s="203"/>
      <c r="N1342" s="209"/>
    </row>
    <row r="1343" spans="1:14" ht="12" customHeight="1" x14ac:dyDescent="0.2">
      <c r="A1343" s="206"/>
      <c r="B1343" s="207"/>
      <c r="C1343" s="199"/>
      <c r="D1343" s="199"/>
      <c r="E1343" s="201"/>
      <c r="F1343" s="201"/>
      <c r="G1343" s="208"/>
      <c r="H1343" s="208"/>
      <c r="I1343" s="209"/>
      <c r="J1343" s="209"/>
      <c r="K1343" s="209"/>
      <c r="L1343" s="199"/>
      <c r="M1343" s="203"/>
      <c r="N1343" s="209"/>
    </row>
    <row r="1344" spans="1:14" ht="12" customHeight="1" x14ac:dyDescent="0.2">
      <c r="A1344" s="206"/>
      <c r="B1344" s="207"/>
      <c r="C1344" s="199"/>
      <c r="D1344" s="199"/>
      <c r="E1344" s="201"/>
      <c r="F1344" s="201"/>
      <c r="G1344" s="208"/>
      <c r="H1344" s="208"/>
      <c r="I1344" s="209"/>
      <c r="J1344" s="209"/>
      <c r="K1344" s="209"/>
      <c r="L1344" s="199"/>
      <c r="M1344" s="203"/>
      <c r="N1344" s="209"/>
    </row>
    <row r="1345" spans="1:14" ht="12" customHeight="1" x14ac:dyDescent="0.2">
      <c r="A1345" s="206"/>
      <c r="B1345" s="207"/>
      <c r="C1345" s="199"/>
      <c r="D1345" s="199"/>
      <c r="E1345" s="201"/>
      <c r="F1345" s="201"/>
      <c r="G1345" s="208"/>
      <c r="H1345" s="208"/>
      <c r="I1345" s="209"/>
      <c r="J1345" s="209"/>
      <c r="K1345" s="209"/>
      <c r="L1345" s="199"/>
      <c r="M1345" s="203"/>
      <c r="N1345" s="209"/>
    </row>
    <row r="1346" spans="1:14" ht="12" customHeight="1" x14ac:dyDescent="0.2">
      <c r="A1346" s="206"/>
      <c r="B1346" s="207"/>
      <c r="C1346" s="199"/>
      <c r="D1346" s="199"/>
      <c r="E1346" s="201"/>
      <c r="F1346" s="201"/>
      <c r="G1346" s="208"/>
      <c r="H1346" s="208"/>
      <c r="I1346" s="209"/>
      <c r="J1346" s="209"/>
      <c r="K1346" s="209"/>
      <c r="L1346" s="199"/>
      <c r="M1346" s="203"/>
      <c r="N1346" s="209"/>
    </row>
    <row r="1347" spans="1:14" ht="12" customHeight="1" x14ac:dyDescent="0.2">
      <c r="A1347" s="206"/>
      <c r="B1347" s="207"/>
      <c r="C1347" s="199"/>
      <c r="D1347" s="199"/>
      <c r="E1347" s="201"/>
      <c r="F1347" s="201"/>
      <c r="G1347" s="208"/>
      <c r="H1347" s="208"/>
      <c r="I1347" s="209"/>
      <c r="J1347" s="209"/>
      <c r="K1347" s="209"/>
      <c r="L1347" s="199"/>
      <c r="M1347" s="203"/>
      <c r="N1347" s="209"/>
    </row>
    <row r="1348" spans="1:14" ht="12" customHeight="1" x14ac:dyDescent="0.2">
      <c r="A1348" s="206"/>
      <c r="B1348" s="207"/>
      <c r="C1348" s="199"/>
      <c r="D1348" s="199"/>
      <c r="E1348" s="201"/>
      <c r="F1348" s="201"/>
      <c r="G1348" s="208"/>
      <c r="H1348" s="208"/>
      <c r="I1348" s="209"/>
      <c r="J1348" s="209"/>
      <c r="K1348" s="209"/>
      <c r="L1348" s="199"/>
      <c r="M1348" s="203"/>
      <c r="N1348" s="209"/>
    </row>
    <row r="1349" spans="1:14" ht="12" customHeight="1" x14ac:dyDescent="0.2">
      <c r="A1349" s="206"/>
      <c r="B1349" s="207"/>
      <c r="C1349" s="199"/>
      <c r="D1349" s="199"/>
      <c r="E1349" s="201"/>
      <c r="F1349" s="201"/>
      <c r="G1349" s="208"/>
      <c r="H1349" s="208"/>
      <c r="I1349" s="209"/>
      <c r="J1349" s="209"/>
      <c r="K1349" s="209"/>
      <c r="L1349" s="199"/>
      <c r="M1349" s="203"/>
      <c r="N1349" s="209"/>
    </row>
    <row r="1350" spans="1:14" ht="12" customHeight="1" x14ac:dyDescent="0.2">
      <c r="A1350" s="206"/>
      <c r="B1350" s="207"/>
      <c r="C1350" s="199"/>
      <c r="D1350" s="199"/>
      <c r="E1350" s="201"/>
      <c r="F1350" s="201"/>
      <c r="G1350" s="208"/>
      <c r="H1350" s="208"/>
      <c r="I1350" s="209"/>
      <c r="J1350" s="209"/>
      <c r="K1350" s="209"/>
      <c r="L1350" s="199"/>
      <c r="M1350" s="203"/>
      <c r="N1350" s="209"/>
    </row>
    <row r="1351" spans="1:14" ht="12" customHeight="1" x14ac:dyDescent="0.2">
      <c r="A1351" s="206"/>
      <c r="B1351" s="207"/>
      <c r="C1351" s="199"/>
      <c r="D1351" s="199"/>
      <c r="E1351" s="201"/>
      <c r="F1351" s="201"/>
      <c r="G1351" s="208"/>
      <c r="H1351" s="208"/>
      <c r="I1351" s="209"/>
      <c r="J1351" s="209"/>
      <c r="K1351" s="209"/>
      <c r="L1351" s="199"/>
      <c r="M1351" s="203"/>
      <c r="N1351" s="209"/>
    </row>
    <row r="1352" spans="1:14" ht="12" customHeight="1" x14ac:dyDescent="0.2">
      <c r="A1352" s="206"/>
      <c r="B1352" s="207"/>
      <c r="C1352" s="199"/>
      <c r="D1352" s="199"/>
      <c r="E1352" s="201"/>
      <c r="F1352" s="201"/>
      <c r="G1352" s="208"/>
      <c r="H1352" s="208"/>
      <c r="I1352" s="209"/>
      <c r="J1352" s="209"/>
      <c r="K1352" s="209"/>
      <c r="L1352" s="199"/>
      <c r="M1352" s="203"/>
      <c r="N1352" s="209"/>
    </row>
    <row r="1353" spans="1:14" ht="12" customHeight="1" x14ac:dyDescent="0.2">
      <c r="A1353" s="206"/>
      <c r="B1353" s="207"/>
      <c r="C1353" s="199"/>
      <c r="D1353" s="199"/>
      <c r="E1353" s="201"/>
      <c r="F1353" s="201"/>
      <c r="G1353" s="208"/>
      <c r="H1353" s="208"/>
      <c r="I1353" s="209"/>
      <c r="J1353" s="209"/>
      <c r="K1353" s="209"/>
      <c r="L1353" s="199"/>
      <c r="M1353" s="203"/>
      <c r="N1353" s="209"/>
    </row>
    <row r="1354" spans="1:14" ht="12" customHeight="1" x14ac:dyDescent="0.2">
      <c r="A1354" s="206"/>
      <c r="B1354" s="207"/>
      <c r="C1354" s="199"/>
      <c r="D1354" s="199"/>
      <c r="E1354" s="201"/>
      <c r="F1354" s="201"/>
      <c r="G1354" s="208"/>
      <c r="H1354" s="208"/>
      <c r="I1354" s="209"/>
      <c r="J1354" s="209"/>
      <c r="K1354" s="209"/>
      <c r="L1354" s="199"/>
      <c r="M1354" s="203"/>
      <c r="N1354" s="209"/>
    </row>
    <row r="1355" spans="1:14" ht="12" customHeight="1" x14ac:dyDescent="0.2">
      <c r="A1355" s="206"/>
      <c r="B1355" s="207"/>
      <c r="C1355" s="199"/>
      <c r="D1355" s="199"/>
      <c r="E1355" s="201"/>
      <c r="F1355" s="201"/>
      <c r="G1355" s="208"/>
      <c r="H1355" s="208"/>
      <c r="I1355" s="209"/>
      <c r="J1355" s="209"/>
      <c r="K1355" s="209"/>
      <c r="L1355" s="199"/>
      <c r="M1355" s="203"/>
      <c r="N1355" s="209"/>
    </row>
    <row r="1356" spans="1:14" ht="12" customHeight="1" x14ac:dyDescent="0.2">
      <c r="A1356" s="206"/>
      <c r="B1356" s="207"/>
      <c r="C1356" s="199"/>
      <c r="D1356" s="199"/>
      <c r="E1356" s="201"/>
      <c r="F1356" s="201"/>
      <c r="G1356" s="208"/>
      <c r="H1356" s="208"/>
      <c r="I1356" s="209"/>
      <c r="J1356" s="209"/>
      <c r="K1356" s="209"/>
      <c r="L1356" s="199"/>
      <c r="M1356" s="203"/>
      <c r="N1356" s="209"/>
    </row>
    <row r="1357" spans="1:14" ht="12" customHeight="1" x14ac:dyDescent="0.2">
      <c r="A1357" s="206"/>
      <c r="B1357" s="207"/>
      <c r="C1357" s="199"/>
      <c r="D1357" s="199"/>
      <c r="E1357" s="201"/>
      <c r="F1357" s="201"/>
      <c r="G1357" s="208"/>
      <c r="H1357" s="208"/>
      <c r="I1357" s="209"/>
      <c r="J1357" s="209"/>
      <c r="K1357" s="209"/>
      <c r="L1357" s="199"/>
      <c r="M1357" s="203"/>
      <c r="N1357" s="209"/>
    </row>
    <row r="1358" spans="1:14" ht="12" customHeight="1" x14ac:dyDescent="0.2">
      <c r="A1358" s="206"/>
      <c r="B1358" s="207"/>
      <c r="C1358" s="199"/>
      <c r="D1358" s="199"/>
      <c r="E1358" s="201"/>
      <c r="F1358" s="201"/>
      <c r="G1358" s="208"/>
      <c r="H1358" s="208"/>
      <c r="I1358" s="209"/>
      <c r="J1358" s="209"/>
      <c r="K1358" s="209"/>
      <c r="L1358" s="199"/>
      <c r="M1358" s="203"/>
      <c r="N1358" s="209"/>
    </row>
    <row r="1359" spans="1:14" ht="12" customHeight="1" x14ac:dyDescent="0.2">
      <c r="A1359" s="206"/>
      <c r="B1359" s="207"/>
      <c r="C1359" s="199"/>
      <c r="D1359" s="199"/>
      <c r="E1359" s="201"/>
      <c r="F1359" s="201"/>
      <c r="G1359" s="208"/>
      <c r="H1359" s="208"/>
      <c r="I1359" s="209"/>
      <c r="J1359" s="209"/>
      <c r="K1359" s="209"/>
      <c r="L1359" s="199"/>
      <c r="M1359" s="203"/>
      <c r="N1359" s="209"/>
    </row>
    <row r="1360" spans="1:14" ht="12" customHeight="1" x14ac:dyDescent="0.2">
      <c r="A1360" s="206"/>
      <c r="B1360" s="207"/>
      <c r="C1360" s="199"/>
      <c r="D1360" s="199"/>
      <c r="E1360" s="201"/>
      <c r="F1360" s="201"/>
      <c r="G1360" s="208"/>
      <c r="H1360" s="208"/>
      <c r="I1360" s="209"/>
      <c r="J1360" s="209"/>
      <c r="K1360" s="209"/>
      <c r="L1360" s="199"/>
      <c r="M1360" s="203"/>
      <c r="N1360" s="209"/>
    </row>
    <row r="1361" spans="1:14" ht="12" customHeight="1" x14ac:dyDescent="0.2">
      <c r="A1361" s="206"/>
      <c r="B1361" s="207"/>
      <c r="C1361" s="199"/>
      <c r="D1361" s="199"/>
      <c r="E1361" s="201"/>
      <c r="F1361" s="201"/>
      <c r="G1361" s="208"/>
      <c r="H1361" s="208"/>
      <c r="I1361" s="209"/>
      <c r="J1361" s="209"/>
      <c r="K1361" s="209"/>
      <c r="L1361" s="199"/>
      <c r="M1361" s="203"/>
      <c r="N1361" s="209"/>
    </row>
    <row r="1362" spans="1:14" ht="12" customHeight="1" x14ac:dyDescent="0.2">
      <c r="A1362" s="206"/>
      <c r="B1362" s="207"/>
      <c r="C1362" s="199"/>
      <c r="D1362" s="199"/>
      <c r="E1362" s="201"/>
      <c r="F1362" s="201"/>
      <c r="G1362" s="208"/>
      <c r="H1362" s="208"/>
      <c r="I1362" s="209"/>
      <c r="J1362" s="209"/>
      <c r="K1362" s="209"/>
      <c r="L1362" s="199"/>
      <c r="M1362" s="203"/>
      <c r="N1362" s="209"/>
    </row>
    <row r="1363" spans="1:14" ht="12" customHeight="1" x14ac:dyDescent="0.2">
      <c r="A1363" s="206"/>
      <c r="B1363" s="207"/>
      <c r="C1363" s="199"/>
      <c r="D1363" s="199"/>
      <c r="E1363" s="201"/>
      <c r="F1363" s="201"/>
      <c r="G1363" s="208"/>
      <c r="H1363" s="208"/>
      <c r="I1363" s="209"/>
      <c r="J1363" s="209"/>
      <c r="K1363" s="209"/>
      <c r="L1363" s="199"/>
      <c r="M1363" s="203"/>
      <c r="N1363" s="209"/>
    </row>
    <row r="1364" spans="1:14" ht="12" customHeight="1" x14ac:dyDescent="0.2">
      <c r="A1364" s="206"/>
      <c r="B1364" s="207"/>
      <c r="C1364" s="199"/>
      <c r="D1364" s="199"/>
      <c r="E1364" s="201"/>
      <c r="F1364" s="201"/>
      <c r="G1364" s="208"/>
      <c r="H1364" s="208"/>
      <c r="I1364" s="209"/>
      <c r="J1364" s="209"/>
      <c r="K1364" s="209"/>
      <c r="L1364" s="199"/>
      <c r="M1364" s="203"/>
      <c r="N1364" s="209"/>
    </row>
    <row r="1365" spans="1:14" ht="12" customHeight="1" x14ac:dyDescent="0.2">
      <c r="A1365" s="206"/>
      <c r="B1365" s="207"/>
      <c r="C1365" s="199"/>
      <c r="D1365" s="199"/>
      <c r="E1365" s="201"/>
      <c r="F1365" s="201"/>
      <c r="G1365" s="208"/>
      <c r="H1365" s="208"/>
      <c r="I1365" s="209"/>
      <c r="J1365" s="209"/>
      <c r="K1365" s="209"/>
      <c r="L1365" s="199"/>
      <c r="M1365" s="203"/>
      <c r="N1365" s="209"/>
    </row>
    <row r="1366" spans="1:14" ht="12" customHeight="1" x14ac:dyDescent="0.2">
      <c r="A1366" s="206"/>
      <c r="B1366" s="207"/>
      <c r="C1366" s="199"/>
      <c r="D1366" s="199"/>
      <c r="E1366" s="201"/>
      <c r="F1366" s="201"/>
      <c r="G1366" s="208"/>
      <c r="H1366" s="208"/>
      <c r="I1366" s="209"/>
      <c r="J1366" s="209"/>
      <c r="K1366" s="209"/>
      <c r="L1366" s="199"/>
      <c r="M1366" s="203"/>
      <c r="N1366" s="209"/>
    </row>
    <row r="1367" spans="1:14" ht="12" customHeight="1" x14ac:dyDescent="0.2">
      <c r="A1367" s="206"/>
      <c r="B1367" s="207"/>
      <c r="C1367" s="199"/>
      <c r="D1367" s="199"/>
      <c r="E1367" s="201"/>
      <c r="F1367" s="201"/>
      <c r="G1367" s="208"/>
      <c r="H1367" s="208"/>
      <c r="I1367" s="209"/>
      <c r="J1367" s="209"/>
      <c r="K1367" s="209"/>
      <c r="L1367" s="199"/>
      <c r="M1367" s="203"/>
      <c r="N1367" s="209"/>
    </row>
    <row r="1368" spans="1:14" ht="12" customHeight="1" x14ac:dyDescent="0.2">
      <c r="A1368" s="206"/>
      <c r="B1368" s="207"/>
      <c r="C1368" s="199"/>
      <c r="D1368" s="199"/>
      <c r="E1368" s="201"/>
      <c r="F1368" s="201"/>
      <c r="G1368" s="208"/>
      <c r="H1368" s="208"/>
      <c r="I1368" s="209"/>
      <c r="J1368" s="209"/>
      <c r="K1368" s="209"/>
      <c r="L1368" s="199"/>
      <c r="M1368" s="203"/>
      <c r="N1368" s="209"/>
    </row>
    <row r="1369" spans="1:14" ht="12" customHeight="1" x14ac:dyDescent="0.2">
      <c r="A1369" s="206"/>
      <c r="B1369" s="207"/>
      <c r="C1369" s="199"/>
      <c r="D1369" s="199"/>
      <c r="E1369" s="201"/>
      <c r="F1369" s="201"/>
      <c r="G1369" s="208"/>
      <c r="H1369" s="208"/>
      <c r="I1369" s="209"/>
      <c r="J1369" s="209"/>
      <c r="K1369" s="209"/>
      <c r="L1369" s="199"/>
      <c r="M1369" s="203"/>
      <c r="N1369" s="209"/>
    </row>
    <row r="1370" spans="1:14" ht="12" customHeight="1" x14ac:dyDescent="0.2">
      <c r="A1370" s="206"/>
      <c r="B1370" s="207"/>
      <c r="C1370" s="199"/>
      <c r="D1370" s="199"/>
      <c r="E1370" s="201"/>
      <c r="F1370" s="201"/>
      <c r="G1370" s="208"/>
      <c r="H1370" s="208"/>
      <c r="I1370" s="209"/>
      <c r="J1370" s="209"/>
      <c r="K1370" s="209"/>
      <c r="L1370" s="199"/>
      <c r="M1370" s="203"/>
      <c r="N1370" s="209"/>
    </row>
    <row r="1371" spans="1:14" ht="12" customHeight="1" x14ac:dyDescent="0.2">
      <c r="A1371" s="206"/>
      <c r="B1371" s="207"/>
      <c r="C1371" s="199"/>
      <c r="D1371" s="199"/>
      <c r="E1371" s="201"/>
      <c r="F1371" s="201"/>
      <c r="G1371" s="208"/>
      <c r="H1371" s="208"/>
      <c r="I1371" s="209"/>
      <c r="J1371" s="209"/>
      <c r="K1371" s="209"/>
      <c r="L1371" s="199"/>
      <c r="M1371" s="203"/>
      <c r="N1371" s="209"/>
    </row>
    <row r="1372" spans="1:14" ht="12" customHeight="1" x14ac:dyDescent="0.2">
      <c r="A1372" s="206"/>
      <c r="B1372" s="207"/>
      <c r="C1372" s="199"/>
      <c r="D1372" s="199"/>
      <c r="E1372" s="201"/>
      <c r="F1372" s="201"/>
      <c r="G1372" s="208"/>
      <c r="H1372" s="208"/>
      <c r="I1372" s="209"/>
      <c r="J1372" s="209"/>
      <c r="K1372" s="209"/>
      <c r="L1372" s="199"/>
      <c r="M1372" s="203"/>
      <c r="N1372" s="209"/>
    </row>
    <row r="1373" spans="1:14" ht="12" customHeight="1" x14ac:dyDescent="0.2">
      <c r="A1373" s="206"/>
      <c r="B1373" s="207"/>
      <c r="C1373" s="199"/>
      <c r="D1373" s="199"/>
      <c r="E1373" s="201"/>
      <c r="F1373" s="201"/>
      <c r="G1373" s="208"/>
      <c r="H1373" s="208"/>
      <c r="I1373" s="209"/>
      <c r="J1373" s="209"/>
      <c r="K1373" s="209"/>
      <c r="L1373" s="199"/>
      <c r="M1373" s="203"/>
      <c r="N1373" s="209"/>
    </row>
    <row r="1374" spans="1:14" ht="12" customHeight="1" x14ac:dyDescent="0.2">
      <c r="A1374" s="206"/>
      <c r="B1374" s="207"/>
      <c r="C1374" s="199"/>
      <c r="D1374" s="199"/>
      <c r="E1374" s="201"/>
      <c r="F1374" s="201"/>
      <c r="G1374" s="208"/>
      <c r="H1374" s="208"/>
      <c r="I1374" s="209"/>
      <c r="J1374" s="209"/>
      <c r="K1374" s="209"/>
      <c r="L1374" s="199"/>
      <c r="M1374" s="203"/>
      <c r="N1374" s="209"/>
    </row>
    <row r="1375" spans="1:14" ht="12" customHeight="1" x14ac:dyDescent="0.2">
      <c r="A1375" s="206"/>
      <c r="B1375" s="207"/>
      <c r="C1375" s="199"/>
      <c r="D1375" s="199"/>
      <c r="E1375" s="201"/>
      <c r="F1375" s="201"/>
      <c r="G1375" s="208"/>
      <c r="H1375" s="208"/>
      <c r="I1375" s="209"/>
      <c r="J1375" s="209"/>
      <c r="K1375" s="209"/>
      <c r="L1375" s="199"/>
      <c r="M1375" s="203"/>
      <c r="N1375" s="209"/>
    </row>
    <row r="1376" spans="1:14" ht="12" customHeight="1" x14ac:dyDescent="0.2">
      <c r="A1376" s="206"/>
      <c r="B1376" s="207"/>
      <c r="C1376" s="199"/>
      <c r="D1376" s="199"/>
      <c r="E1376" s="201"/>
      <c r="F1376" s="201"/>
      <c r="G1376" s="208"/>
      <c r="H1376" s="208"/>
      <c r="I1376" s="209"/>
      <c r="J1376" s="209"/>
      <c r="K1376" s="209"/>
      <c r="L1376" s="199"/>
      <c r="M1376" s="203"/>
      <c r="N1376" s="209"/>
    </row>
    <row r="1377" spans="1:14" ht="12" customHeight="1" x14ac:dyDescent="0.2">
      <c r="A1377" s="206"/>
      <c r="B1377" s="207"/>
      <c r="C1377" s="199"/>
      <c r="D1377" s="199"/>
      <c r="E1377" s="201"/>
      <c r="F1377" s="201"/>
      <c r="G1377" s="208"/>
      <c r="H1377" s="208"/>
      <c r="I1377" s="209"/>
      <c r="J1377" s="209"/>
      <c r="K1377" s="209"/>
      <c r="L1377" s="199"/>
      <c r="M1377" s="203"/>
      <c r="N1377" s="209"/>
    </row>
    <row r="1378" spans="1:14" ht="12" customHeight="1" x14ac:dyDescent="0.2">
      <c r="A1378" s="206"/>
      <c r="B1378" s="207"/>
      <c r="C1378" s="199"/>
      <c r="D1378" s="199"/>
      <c r="E1378" s="201"/>
      <c r="F1378" s="201"/>
      <c r="G1378" s="208"/>
      <c r="H1378" s="208"/>
      <c r="I1378" s="209"/>
      <c r="J1378" s="209"/>
      <c r="K1378" s="209"/>
      <c r="L1378" s="199"/>
      <c r="M1378" s="203"/>
      <c r="N1378" s="209"/>
    </row>
    <row r="1379" spans="1:14" ht="12" customHeight="1" x14ac:dyDescent="0.2">
      <c r="A1379" s="206"/>
      <c r="B1379" s="207"/>
      <c r="C1379" s="199"/>
      <c r="D1379" s="199"/>
      <c r="E1379" s="201"/>
      <c r="F1379" s="201"/>
      <c r="G1379" s="208"/>
      <c r="H1379" s="208"/>
      <c r="I1379" s="209"/>
      <c r="J1379" s="209"/>
      <c r="K1379" s="209"/>
      <c r="L1379" s="199"/>
      <c r="M1379" s="203"/>
      <c r="N1379" s="209"/>
    </row>
    <row r="1380" spans="1:14" ht="12" customHeight="1" x14ac:dyDescent="0.2">
      <c r="A1380" s="206"/>
      <c r="B1380" s="207"/>
      <c r="C1380" s="199"/>
      <c r="D1380" s="199"/>
      <c r="E1380" s="201"/>
      <c r="F1380" s="201"/>
      <c r="G1380" s="208"/>
      <c r="H1380" s="208"/>
      <c r="I1380" s="209"/>
      <c r="J1380" s="209"/>
      <c r="K1380" s="209"/>
      <c r="L1380" s="199"/>
      <c r="M1380" s="203"/>
      <c r="N1380" s="209"/>
    </row>
    <row r="1381" spans="1:14" ht="12" customHeight="1" x14ac:dyDescent="0.2">
      <c r="A1381" s="206"/>
      <c r="B1381" s="207"/>
      <c r="C1381" s="199"/>
      <c r="D1381" s="199"/>
      <c r="E1381" s="201"/>
      <c r="F1381" s="201"/>
      <c r="G1381" s="208"/>
      <c r="H1381" s="208"/>
      <c r="I1381" s="209"/>
      <c r="J1381" s="209"/>
      <c r="K1381" s="209"/>
      <c r="L1381" s="199"/>
      <c r="M1381" s="203"/>
      <c r="N1381" s="209"/>
    </row>
    <row r="1382" spans="1:14" ht="12" customHeight="1" x14ac:dyDescent="0.2">
      <c r="A1382" s="206"/>
      <c r="B1382" s="207"/>
      <c r="C1382" s="199"/>
      <c r="D1382" s="199"/>
      <c r="E1382" s="201"/>
      <c r="F1382" s="201"/>
      <c r="G1382" s="208"/>
      <c r="H1382" s="208"/>
      <c r="I1382" s="209"/>
      <c r="J1382" s="209"/>
      <c r="K1382" s="209"/>
      <c r="L1382" s="199"/>
      <c r="M1382" s="203"/>
      <c r="N1382" s="209"/>
    </row>
    <row r="1383" spans="1:14" ht="12" customHeight="1" x14ac:dyDescent="0.2">
      <c r="A1383" s="206"/>
      <c r="B1383" s="207"/>
      <c r="C1383" s="199"/>
      <c r="D1383" s="199"/>
      <c r="E1383" s="201"/>
      <c r="F1383" s="201"/>
      <c r="G1383" s="208"/>
      <c r="H1383" s="208"/>
      <c r="I1383" s="209"/>
      <c r="J1383" s="209"/>
      <c r="K1383" s="209"/>
      <c r="L1383" s="199"/>
      <c r="M1383" s="203"/>
      <c r="N1383" s="209"/>
    </row>
    <row r="1384" spans="1:14" ht="12" customHeight="1" x14ac:dyDescent="0.2">
      <c r="A1384" s="206"/>
      <c r="B1384" s="207"/>
      <c r="C1384" s="199"/>
      <c r="D1384" s="199"/>
      <c r="E1384" s="201"/>
      <c r="F1384" s="201"/>
      <c r="G1384" s="208"/>
      <c r="H1384" s="208"/>
      <c r="I1384" s="209"/>
      <c r="J1384" s="209"/>
      <c r="K1384" s="209"/>
      <c r="L1384" s="199"/>
      <c r="M1384" s="203"/>
      <c r="N1384" s="209"/>
    </row>
    <row r="1385" spans="1:14" ht="12" customHeight="1" x14ac:dyDescent="0.2">
      <c r="A1385" s="206"/>
      <c r="B1385" s="207"/>
      <c r="C1385" s="199"/>
      <c r="D1385" s="199"/>
      <c r="E1385" s="201"/>
      <c r="F1385" s="201"/>
      <c r="G1385" s="208"/>
      <c r="H1385" s="208"/>
      <c r="I1385" s="209"/>
      <c r="J1385" s="209"/>
      <c r="K1385" s="209"/>
      <c r="L1385" s="199"/>
      <c r="M1385" s="203"/>
      <c r="N1385" s="209"/>
    </row>
    <row r="1386" spans="1:14" ht="12" customHeight="1" x14ac:dyDescent="0.2">
      <c r="A1386" s="206"/>
      <c r="B1386" s="207"/>
      <c r="C1386" s="199"/>
      <c r="D1386" s="199"/>
      <c r="E1386" s="201"/>
      <c r="F1386" s="201"/>
      <c r="G1386" s="208"/>
      <c r="H1386" s="208"/>
      <c r="I1386" s="209"/>
      <c r="J1386" s="209"/>
      <c r="K1386" s="209"/>
      <c r="L1386" s="199"/>
      <c r="M1386" s="203"/>
      <c r="N1386" s="209"/>
    </row>
    <row r="1387" spans="1:14" ht="12" customHeight="1" x14ac:dyDescent="0.2">
      <c r="A1387" s="206"/>
      <c r="B1387" s="207"/>
      <c r="C1387" s="199"/>
      <c r="D1387" s="199"/>
      <c r="E1387" s="201"/>
      <c r="F1387" s="201"/>
      <c r="G1387" s="208"/>
      <c r="H1387" s="208"/>
      <c r="I1387" s="209"/>
      <c r="J1387" s="209"/>
      <c r="K1387" s="209"/>
      <c r="L1387" s="199"/>
      <c r="M1387" s="203"/>
      <c r="N1387" s="209"/>
    </row>
    <row r="1388" spans="1:14" ht="12" customHeight="1" x14ac:dyDescent="0.2">
      <c r="A1388" s="206"/>
      <c r="B1388" s="207"/>
      <c r="C1388" s="199"/>
      <c r="D1388" s="199"/>
      <c r="E1388" s="201"/>
      <c r="F1388" s="201"/>
      <c r="G1388" s="208"/>
      <c r="H1388" s="208"/>
      <c r="I1388" s="209"/>
      <c r="J1388" s="209"/>
      <c r="K1388" s="209"/>
      <c r="L1388" s="199"/>
      <c r="M1388" s="203"/>
      <c r="N1388" s="209"/>
    </row>
    <row r="1389" spans="1:14" ht="12" customHeight="1" x14ac:dyDescent="0.2">
      <c r="A1389" s="206"/>
      <c r="B1389" s="207"/>
      <c r="C1389" s="199"/>
      <c r="D1389" s="199"/>
      <c r="E1389" s="201"/>
      <c r="F1389" s="201"/>
      <c r="G1389" s="208"/>
      <c r="H1389" s="208"/>
      <c r="I1389" s="209"/>
      <c r="J1389" s="209"/>
      <c r="K1389" s="209"/>
      <c r="L1389" s="199"/>
      <c r="M1389" s="203"/>
      <c r="N1389" s="209"/>
    </row>
    <row r="1390" spans="1:14" ht="12" customHeight="1" x14ac:dyDescent="0.2">
      <c r="A1390" s="206"/>
      <c r="B1390" s="207"/>
      <c r="C1390" s="199"/>
      <c r="D1390" s="199"/>
      <c r="E1390" s="201"/>
      <c r="F1390" s="201"/>
      <c r="G1390" s="208"/>
      <c r="H1390" s="208"/>
      <c r="I1390" s="209"/>
      <c r="J1390" s="209"/>
      <c r="K1390" s="209"/>
      <c r="L1390" s="199"/>
      <c r="M1390" s="203"/>
      <c r="N1390" s="209"/>
    </row>
    <row r="1391" spans="1:14" ht="12" customHeight="1" x14ac:dyDescent="0.2">
      <c r="A1391" s="206"/>
      <c r="B1391" s="207"/>
      <c r="C1391" s="199"/>
      <c r="D1391" s="199"/>
      <c r="E1391" s="201"/>
      <c r="F1391" s="201"/>
      <c r="G1391" s="208"/>
      <c r="H1391" s="208"/>
      <c r="I1391" s="209"/>
      <c r="J1391" s="209"/>
      <c r="K1391" s="209"/>
      <c r="L1391" s="199"/>
      <c r="M1391" s="203"/>
      <c r="N1391" s="209"/>
    </row>
    <row r="1392" spans="1:14" ht="12" customHeight="1" x14ac:dyDescent="0.2">
      <c r="A1392" s="206"/>
      <c r="B1392" s="207"/>
      <c r="C1392" s="199"/>
      <c r="D1392" s="199"/>
      <c r="E1392" s="201"/>
      <c r="F1392" s="201"/>
      <c r="G1392" s="208"/>
      <c r="H1392" s="208"/>
      <c r="I1392" s="209"/>
      <c r="J1392" s="209"/>
      <c r="K1392" s="209"/>
      <c r="L1392" s="199"/>
      <c r="M1392" s="203"/>
      <c r="N1392" s="209"/>
    </row>
    <row r="1393" spans="1:14" ht="12" customHeight="1" x14ac:dyDescent="0.2">
      <c r="A1393" s="206"/>
      <c r="B1393" s="207"/>
      <c r="C1393" s="199"/>
      <c r="D1393" s="199"/>
      <c r="E1393" s="201"/>
      <c r="F1393" s="201"/>
      <c r="G1393" s="208"/>
      <c r="H1393" s="208"/>
      <c r="I1393" s="209"/>
      <c r="J1393" s="209"/>
      <c r="K1393" s="209"/>
      <c r="L1393" s="199"/>
      <c r="M1393" s="203"/>
      <c r="N1393" s="209"/>
    </row>
    <row r="1394" spans="1:14" ht="12" customHeight="1" x14ac:dyDescent="0.2">
      <c r="A1394" s="206"/>
      <c r="B1394" s="207"/>
      <c r="C1394" s="199"/>
      <c r="D1394" s="199"/>
      <c r="E1394" s="201"/>
      <c r="F1394" s="201"/>
      <c r="G1394" s="208"/>
      <c r="H1394" s="208"/>
      <c r="I1394" s="209"/>
      <c r="J1394" s="209"/>
      <c r="K1394" s="209"/>
      <c r="L1394" s="199"/>
      <c r="M1394" s="203"/>
      <c r="N1394" s="209"/>
    </row>
    <row r="1395" spans="1:14" ht="12" customHeight="1" x14ac:dyDescent="0.2">
      <c r="A1395" s="206"/>
      <c r="B1395" s="207"/>
      <c r="C1395" s="199"/>
      <c r="D1395" s="199"/>
      <c r="E1395" s="201"/>
      <c r="F1395" s="201"/>
      <c r="G1395" s="208"/>
      <c r="H1395" s="208"/>
      <c r="I1395" s="209"/>
      <c r="J1395" s="209"/>
      <c r="K1395" s="209"/>
      <c r="L1395" s="199"/>
      <c r="M1395" s="203"/>
      <c r="N1395" s="209"/>
    </row>
    <row r="1396" spans="1:14" ht="12" customHeight="1" x14ac:dyDescent="0.2">
      <c r="A1396" s="206"/>
      <c r="B1396" s="207"/>
      <c r="C1396" s="199"/>
      <c r="D1396" s="199"/>
      <c r="E1396" s="201"/>
      <c r="F1396" s="201"/>
      <c r="G1396" s="208"/>
      <c r="H1396" s="208"/>
      <c r="I1396" s="209"/>
      <c r="J1396" s="209"/>
      <c r="K1396" s="209"/>
      <c r="L1396" s="199"/>
      <c r="M1396" s="203"/>
      <c r="N1396" s="209"/>
    </row>
    <row r="1397" spans="1:14" ht="12" customHeight="1" x14ac:dyDescent="0.2">
      <c r="A1397" s="206"/>
      <c r="B1397" s="207"/>
      <c r="C1397" s="199"/>
      <c r="D1397" s="199"/>
      <c r="E1397" s="201"/>
      <c r="F1397" s="201"/>
      <c r="G1397" s="208"/>
      <c r="H1397" s="208"/>
      <c r="I1397" s="209"/>
      <c r="J1397" s="209"/>
      <c r="K1397" s="209"/>
      <c r="L1397" s="199"/>
      <c r="M1397" s="203"/>
      <c r="N1397" s="209"/>
    </row>
    <row r="1398" spans="1:14" ht="12" customHeight="1" x14ac:dyDescent="0.2">
      <c r="A1398" s="206"/>
      <c r="B1398" s="207"/>
      <c r="C1398" s="199"/>
      <c r="D1398" s="199"/>
      <c r="E1398" s="201"/>
      <c r="F1398" s="201"/>
      <c r="G1398" s="208"/>
      <c r="H1398" s="208"/>
      <c r="I1398" s="209"/>
      <c r="J1398" s="209"/>
      <c r="K1398" s="209"/>
      <c r="L1398" s="199"/>
      <c r="M1398" s="203"/>
      <c r="N1398" s="209"/>
    </row>
    <row r="1399" spans="1:14" ht="12" customHeight="1" x14ac:dyDescent="0.2">
      <c r="A1399" s="206"/>
      <c r="B1399" s="207"/>
      <c r="C1399" s="199"/>
      <c r="D1399" s="199"/>
      <c r="E1399" s="201"/>
      <c r="F1399" s="201"/>
      <c r="G1399" s="208"/>
      <c r="H1399" s="208"/>
      <c r="I1399" s="209"/>
      <c r="J1399" s="209"/>
      <c r="K1399" s="209"/>
      <c r="L1399" s="199"/>
      <c r="M1399" s="203"/>
      <c r="N1399" s="209"/>
    </row>
    <row r="1400" spans="1:14" ht="12" customHeight="1" x14ac:dyDescent="0.2">
      <c r="A1400" s="206"/>
      <c r="B1400" s="207"/>
      <c r="C1400" s="199"/>
      <c r="D1400" s="199"/>
      <c r="E1400" s="201"/>
      <c r="F1400" s="201"/>
      <c r="G1400" s="208"/>
      <c r="H1400" s="208"/>
      <c r="I1400" s="209"/>
      <c r="J1400" s="209"/>
      <c r="K1400" s="209"/>
      <c r="L1400" s="199"/>
      <c r="M1400" s="203"/>
      <c r="N1400" s="209"/>
    </row>
    <row r="1401" spans="1:14" ht="12" customHeight="1" x14ac:dyDescent="0.2">
      <c r="A1401" s="206"/>
      <c r="B1401" s="207"/>
      <c r="C1401" s="199"/>
      <c r="D1401" s="199"/>
      <c r="E1401" s="201"/>
      <c r="F1401" s="201"/>
      <c r="G1401" s="208"/>
      <c r="H1401" s="208"/>
      <c r="I1401" s="209"/>
      <c r="J1401" s="209"/>
      <c r="K1401" s="209"/>
      <c r="L1401" s="199"/>
      <c r="M1401" s="203"/>
      <c r="N1401" s="209"/>
    </row>
    <row r="1402" spans="1:14" ht="12" customHeight="1" x14ac:dyDescent="0.2">
      <c r="A1402" s="206"/>
      <c r="B1402" s="207"/>
      <c r="C1402" s="199"/>
      <c r="D1402" s="199"/>
      <c r="E1402" s="201"/>
      <c r="F1402" s="201"/>
      <c r="G1402" s="208"/>
      <c r="H1402" s="208"/>
      <c r="I1402" s="209"/>
      <c r="J1402" s="209"/>
      <c r="K1402" s="209"/>
      <c r="L1402" s="199"/>
      <c r="M1402" s="203"/>
      <c r="N1402" s="209"/>
    </row>
    <row r="1403" spans="1:14" ht="12" customHeight="1" x14ac:dyDescent="0.2">
      <c r="A1403" s="206"/>
      <c r="B1403" s="207"/>
      <c r="C1403" s="199"/>
      <c r="D1403" s="199"/>
      <c r="E1403" s="201"/>
      <c r="F1403" s="201"/>
      <c r="G1403" s="208"/>
      <c r="H1403" s="208"/>
      <c r="I1403" s="209"/>
      <c r="J1403" s="209"/>
      <c r="K1403" s="209"/>
      <c r="L1403" s="199"/>
      <c r="M1403" s="203"/>
      <c r="N1403" s="209"/>
    </row>
    <row r="1404" spans="1:14" ht="12" customHeight="1" x14ac:dyDescent="0.2">
      <c r="A1404" s="206"/>
      <c r="B1404" s="207"/>
      <c r="C1404" s="199"/>
      <c r="D1404" s="199"/>
      <c r="E1404" s="201"/>
      <c r="F1404" s="201"/>
      <c r="G1404" s="208"/>
      <c r="H1404" s="208"/>
      <c r="I1404" s="209"/>
      <c r="J1404" s="209"/>
      <c r="K1404" s="209"/>
      <c r="L1404" s="199"/>
      <c r="M1404" s="203"/>
      <c r="N1404" s="209"/>
    </row>
    <row r="1405" spans="1:14" ht="12" customHeight="1" x14ac:dyDescent="0.2">
      <c r="A1405" s="206"/>
      <c r="B1405" s="207"/>
      <c r="C1405" s="199"/>
      <c r="D1405" s="199"/>
      <c r="E1405" s="201"/>
      <c r="F1405" s="201"/>
      <c r="G1405" s="208"/>
      <c r="H1405" s="208"/>
      <c r="I1405" s="209"/>
      <c r="J1405" s="209"/>
      <c r="K1405" s="209"/>
      <c r="L1405" s="199"/>
      <c r="M1405" s="203"/>
      <c r="N1405" s="209"/>
    </row>
    <row r="1406" spans="1:14" ht="12" customHeight="1" x14ac:dyDescent="0.2">
      <c r="A1406" s="206"/>
      <c r="B1406" s="207"/>
      <c r="C1406" s="199"/>
      <c r="D1406" s="199"/>
      <c r="E1406" s="201"/>
      <c r="F1406" s="201"/>
      <c r="G1406" s="208"/>
      <c r="H1406" s="208"/>
      <c r="I1406" s="209"/>
      <c r="J1406" s="209"/>
      <c r="K1406" s="209"/>
      <c r="L1406" s="199"/>
      <c r="M1406" s="203"/>
      <c r="N1406" s="209"/>
    </row>
    <row r="1407" spans="1:14" ht="12" customHeight="1" x14ac:dyDescent="0.2">
      <c r="A1407" s="206"/>
      <c r="B1407" s="207"/>
      <c r="C1407" s="199"/>
      <c r="D1407" s="199"/>
      <c r="E1407" s="201"/>
      <c r="F1407" s="201"/>
      <c r="G1407" s="208"/>
      <c r="H1407" s="208"/>
      <c r="I1407" s="209"/>
      <c r="J1407" s="209"/>
      <c r="K1407" s="209"/>
      <c r="L1407" s="199"/>
      <c r="M1407" s="203"/>
      <c r="N1407" s="209"/>
    </row>
    <row r="1408" spans="1:14" ht="12" customHeight="1" x14ac:dyDescent="0.2">
      <c r="A1408" s="206"/>
      <c r="B1408" s="207"/>
      <c r="C1408" s="199"/>
      <c r="D1408" s="199"/>
      <c r="E1408" s="201"/>
      <c r="F1408" s="201"/>
      <c r="G1408" s="208"/>
      <c r="H1408" s="208"/>
      <c r="I1408" s="209"/>
      <c r="J1408" s="209"/>
      <c r="K1408" s="209"/>
      <c r="L1408" s="199"/>
      <c r="M1408" s="203"/>
      <c r="N1408" s="209"/>
    </row>
    <row r="1409" spans="1:14" ht="12" customHeight="1" x14ac:dyDescent="0.2">
      <c r="A1409" s="206"/>
      <c r="B1409" s="207"/>
      <c r="C1409" s="199"/>
      <c r="D1409" s="199"/>
      <c r="E1409" s="201"/>
      <c r="F1409" s="201"/>
      <c r="G1409" s="208"/>
      <c r="H1409" s="208"/>
      <c r="I1409" s="209"/>
      <c r="J1409" s="209"/>
      <c r="K1409" s="209"/>
      <c r="L1409" s="199"/>
      <c r="M1409" s="203"/>
      <c r="N1409" s="209"/>
    </row>
    <row r="1410" spans="1:14" ht="12" customHeight="1" x14ac:dyDescent="0.2">
      <c r="A1410" s="206"/>
      <c r="B1410" s="207"/>
      <c r="C1410" s="199"/>
      <c r="D1410" s="199"/>
      <c r="E1410" s="201"/>
      <c r="F1410" s="201"/>
      <c r="G1410" s="208"/>
      <c r="H1410" s="208"/>
      <c r="I1410" s="209"/>
      <c r="J1410" s="209"/>
      <c r="K1410" s="209"/>
      <c r="L1410" s="199"/>
      <c r="M1410" s="203"/>
      <c r="N1410" s="209"/>
    </row>
    <row r="1411" spans="1:14" ht="12" customHeight="1" x14ac:dyDescent="0.2">
      <c r="A1411" s="206"/>
      <c r="B1411" s="207"/>
      <c r="C1411" s="199"/>
      <c r="D1411" s="199"/>
      <c r="E1411" s="201"/>
      <c r="F1411" s="201"/>
      <c r="G1411" s="208"/>
      <c r="H1411" s="208"/>
      <c r="I1411" s="209"/>
      <c r="J1411" s="209"/>
      <c r="K1411" s="209"/>
      <c r="L1411" s="199"/>
      <c r="M1411" s="203"/>
      <c r="N1411" s="209"/>
    </row>
    <row r="1412" spans="1:14" ht="12" customHeight="1" x14ac:dyDescent="0.2">
      <c r="A1412" s="206"/>
      <c r="B1412" s="207"/>
      <c r="C1412" s="199"/>
      <c r="D1412" s="199"/>
      <c r="E1412" s="201"/>
      <c r="F1412" s="201"/>
      <c r="G1412" s="208"/>
      <c r="H1412" s="208"/>
      <c r="I1412" s="209"/>
      <c r="J1412" s="209"/>
      <c r="K1412" s="209"/>
      <c r="L1412" s="199"/>
      <c r="M1412" s="203"/>
      <c r="N1412" s="209"/>
    </row>
    <row r="1413" spans="1:14" ht="12" customHeight="1" x14ac:dyDescent="0.2">
      <c r="A1413" s="206"/>
      <c r="B1413" s="207"/>
      <c r="C1413" s="199"/>
      <c r="D1413" s="199"/>
      <c r="E1413" s="201"/>
      <c r="F1413" s="201"/>
      <c r="G1413" s="208"/>
      <c r="H1413" s="208"/>
      <c r="I1413" s="209"/>
      <c r="J1413" s="209"/>
      <c r="K1413" s="209"/>
      <c r="L1413" s="199"/>
      <c r="M1413" s="203"/>
      <c r="N1413" s="209"/>
    </row>
    <row r="1414" spans="1:14" ht="12" customHeight="1" x14ac:dyDescent="0.2">
      <c r="A1414" s="206"/>
      <c r="B1414" s="207"/>
      <c r="C1414" s="199"/>
      <c r="D1414" s="199"/>
      <c r="E1414" s="201"/>
      <c r="F1414" s="201"/>
      <c r="G1414" s="208"/>
      <c r="H1414" s="208"/>
      <c r="I1414" s="209"/>
      <c r="J1414" s="209"/>
      <c r="K1414" s="209"/>
      <c r="L1414" s="199"/>
      <c r="M1414" s="203"/>
      <c r="N1414" s="209"/>
    </row>
    <row r="1415" spans="1:14" ht="12" customHeight="1" x14ac:dyDescent="0.2">
      <c r="A1415" s="206"/>
      <c r="B1415" s="207"/>
      <c r="C1415" s="199"/>
      <c r="D1415" s="199"/>
      <c r="E1415" s="201"/>
      <c r="F1415" s="201"/>
      <c r="G1415" s="208"/>
      <c r="H1415" s="208"/>
      <c r="I1415" s="209"/>
      <c r="J1415" s="209"/>
      <c r="K1415" s="209"/>
      <c r="L1415" s="199"/>
      <c r="M1415" s="203"/>
      <c r="N1415" s="209"/>
    </row>
    <row r="1416" spans="1:14" ht="12" customHeight="1" x14ac:dyDescent="0.2">
      <c r="A1416" s="206"/>
      <c r="B1416" s="207"/>
      <c r="C1416" s="199"/>
      <c r="D1416" s="199"/>
      <c r="E1416" s="201"/>
      <c r="F1416" s="201"/>
      <c r="G1416" s="208"/>
      <c r="H1416" s="208"/>
      <c r="I1416" s="209"/>
      <c r="J1416" s="209"/>
      <c r="K1416" s="209"/>
      <c r="L1416" s="199"/>
      <c r="M1416" s="203"/>
      <c r="N1416" s="209"/>
    </row>
    <row r="1417" spans="1:14" ht="12" customHeight="1" x14ac:dyDescent="0.2">
      <c r="A1417" s="206"/>
      <c r="B1417" s="207"/>
      <c r="C1417" s="199"/>
      <c r="D1417" s="199"/>
      <c r="E1417" s="201"/>
      <c r="F1417" s="201"/>
      <c r="G1417" s="208"/>
      <c r="H1417" s="208"/>
      <c r="I1417" s="209"/>
      <c r="J1417" s="209"/>
      <c r="K1417" s="209"/>
      <c r="L1417" s="199"/>
      <c r="M1417" s="203"/>
      <c r="N1417" s="209"/>
    </row>
    <row r="1418" spans="1:14" ht="12" customHeight="1" x14ac:dyDescent="0.2">
      <c r="A1418" s="206"/>
      <c r="B1418" s="207"/>
      <c r="C1418" s="199"/>
      <c r="D1418" s="199"/>
      <c r="E1418" s="201"/>
      <c r="F1418" s="201"/>
      <c r="G1418" s="208"/>
      <c r="H1418" s="208"/>
      <c r="I1418" s="209"/>
      <c r="J1418" s="209"/>
      <c r="K1418" s="209"/>
      <c r="L1418" s="199"/>
      <c r="M1418" s="203"/>
      <c r="N1418" s="209"/>
    </row>
    <row r="1419" spans="1:14" ht="12" customHeight="1" x14ac:dyDescent="0.2">
      <c r="A1419" s="206"/>
      <c r="B1419" s="207"/>
      <c r="C1419" s="199"/>
      <c r="D1419" s="199"/>
      <c r="E1419" s="201"/>
      <c r="F1419" s="201"/>
      <c r="G1419" s="208"/>
      <c r="H1419" s="208"/>
      <c r="I1419" s="209"/>
      <c r="J1419" s="209"/>
      <c r="K1419" s="209"/>
      <c r="L1419" s="199"/>
      <c r="M1419" s="203"/>
      <c r="N1419" s="209"/>
    </row>
    <row r="1420" spans="1:14" ht="12" customHeight="1" x14ac:dyDescent="0.2">
      <c r="A1420" s="206"/>
      <c r="B1420" s="207"/>
      <c r="C1420" s="199"/>
      <c r="D1420" s="199"/>
      <c r="E1420" s="201"/>
      <c r="F1420" s="201"/>
      <c r="G1420" s="208"/>
      <c r="H1420" s="208"/>
      <c r="I1420" s="209"/>
      <c r="J1420" s="209"/>
      <c r="K1420" s="209"/>
      <c r="L1420" s="199"/>
      <c r="M1420" s="203"/>
      <c r="N1420" s="209"/>
    </row>
    <row r="1421" spans="1:14" ht="12" customHeight="1" x14ac:dyDescent="0.2">
      <c r="A1421" s="206"/>
      <c r="B1421" s="207"/>
      <c r="C1421" s="199"/>
      <c r="D1421" s="199"/>
      <c r="E1421" s="201"/>
      <c r="F1421" s="201"/>
      <c r="G1421" s="208"/>
      <c r="H1421" s="208"/>
      <c r="I1421" s="209"/>
      <c r="J1421" s="209"/>
      <c r="K1421" s="209"/>
      <c r="L1421" s="199"/>
      <c r="M1421" s="203"/>
      <c r="N1421" s="209"/>
    </row>
    <row r="1422" spans="1:14" ht="12" customHeight="1" x14ac:dyDescent="0.2">
      <c r="A1422" s="206"/>
      <c r="B1422" s="207"/>
      <c r="C1422" s="199"/>
      <c r="D1422" s="199"/>
      <c r="E1422" s="201"/>
      <c r="F1422" s="201"/>
      <c r="G1422" s="208"/>
      <c r="H1422" s="208"/>
      <c r="I1422" s="209"/>
      <c r="J1422" s="209"/>
      <c r="K1422" s="209"/>
      <c r="L1422" s="199"/>
      <c r="M1422" s="203"/>
      <c r="N1422" s="209"/>
    </row>
    <row r="1423" spans="1:14" ht="12" customHeight="1" x14ac:dyDescent="0.2">
      <c r="A1423" s="206"/>
      <c r="B1423" s="207"/>
      <c r="C1423" s="199"/>
      <c r="D1423" s="199"/>
      <c r="E1423" s="201"/>
      <c r="F1423" s="201"/>
      <c r="G1423" s="208"/>
      <c r="H1423" s="208"/>
      <c r="I1423" s="209"/>
      <c r="J1423" s="209"/>
      <c r="K1423" s="209"/>
      <c r="L1423" s="199"/>
      <c r="M1423" s="203"/>
      <c r="N1423" s="209"/>
    </row>
    <row r="1424" spans="1:14" ht="12" customHeight="1" x14ac:dyDescent="0.2">
      <c r="A1424" s="206"/>
      <c r="B1424" s="207"/>
      <c r="C1424" s="199"/>
      <c r="D1424" s="199"/>
      <c r="E1424" s="201"/>
      <c r="F1424" s="201"/>
      <c r="G1424" s="208"/>
      <c r="H1424" s="208"/>
      <c r="I1424" s="209"/>
      <c r="J1424" s="209"/>
      <c r="K1424" s="209"/>
      <c r="L1424" s="199"/>
      <c r="M1424" s="203"/>
      <c r="N1424" s="209"/>
    </row>
    <row r="1425" spans="1:14" ht="12" customHeight="1" x14ac:dyDescent="0.2">
      <c r="A1425" s="206"/>
      <c r="B1425" s="207"/>
      <c r="C1425" s="199"/>
      <c r="D1425" s="199"/>
      <c r="E1425" s="201"/>
      <c r="F1425" s="201"/>
      <c r="G1425" s="208"/>
      <c r="H1425" s="208"/>
      <c r="I1425" s="209"/>
      <c r="J1425" s="209"/>
      <c r="K1425" s="209"/>
      <c r="L1425" s="199"/>
      <c r="M1425" s="203"/>
      <c r="N1425" s="209"/>
    </row>
    <row r="1426" spans="1:14" ht="12" customHeight="1" x14ac:dyDescent="0.2">
      <c r="A1426" s="206"/>
      <c r="B1426" s="207"/>
      <c r="C1426" s="199"/>
      <c r="D1426" s="199"/>
      <c r="E1426" s="201"/>
      <c r="F1426" s="201"/>
      <c r="G1426" s="208"/>
      <c r="H1426" s="208"/>
      <c r="I1426" s="209"/>
      <c r="J1426" s="209"/>
      <c r="K1426" s="209"/>
      <c r="L1426" s="199"/>
      <c r="M1426" s="203"/>
      <c r="N1426" s="209"/>
    </row>
    <row r="1427" spans="1:14" ht="12" customHeight="1" x14ac:dyDescent="0.2">
      <c r="A1427" s="206"/>
      <c r="B1427" s="207"/>
      <c r="C1427" s="199"/>
      <c r="D1427" s="199"/>
      <c r="E1427" s="201"/>
      <c r="F1427" s="201"/>
      <c r="G1427" s="208"/>
      <c r="H1427" s="208"/>
      <c r="I1427" s="209"/>
      <c r="J1427" s="209"/>
      <c r="K1427" s="209"/>
      <c r="L1427" s="199"/>
      <c r="M1427" s="203"/>
      <c r="N1427" s="209"/>
    </row>
    <row r="1428" spans="1:14" ht="12" customHeight="1" x14ac:dyDescent="0.2">
      <c r="A1428" s="206"/>
      <c r="B1428" s="207"/>
      <c r="C1428" s="199"/>
      <c r="D1428" s="199"/>
      <c r="E1428" s="201"/>
      <c r="F1428" s="201"/>
      <c r="G1428" s="208"/>
      <c r="H1428" s="208"/>
      <c r="I1428" s="209"/>
      <c r="J1428" s="209"/>
      <c r="K1428" s="209"/>
      <c r="L1428" s="199"/>
      <c r="M1428" s="203"/>
      <c r="N1428" s="209"/>
    </row>
    <row r="1429" spans="1:14" ht="12" customHeight="1" x14ac:dyDescent="0.2">
      <c r="A1429" s="206"/>
      <c r="B1429" s="207"/>
      <c r="C1429" s="199"/>
      <c r="D1429" s="199"/>
      <c r="E1429" s="201"/>
      <c r="F1429" s="201"/>
      <c r="G1429" s="208"/>
      <c r="H1429" s="208"/>
      <c r="I1429" s="209"/>
      <c r="J1429" s="209"/>
      <c r="K1429" s="209"/>
      <c r="L1429" s="199"/>
      <c r="M1429" s="203"/>
      <c r="N1429" s="209"/>
    </row>
    <row r="1430" spans="1:14" ht="12" customHeight="1" x14ac:dyDescent="0.2">
      <c r="A1430" s="206"/>
      <c r="B1430" s="207"/>
      <c r="C1430" s="199"/>
      <c r="D1430" s="199"/>
      <c r="E1430" s="201"/>
      <c r="F1430" s="201"/>
      <c r="G1430" s="208"/>
      <c r="H1430" s="208"/>
      <c r="I1430" s="209"/>
      <c r="J1430" s="209"/>
      <c r="K1430" s="209"/>
      <c r="L1430" s="199"/>
      <c r="M1430" s="203"/>
      <c r="N1430" s="209"/>
    </row>
    <row r="1431" spans="1:14" ht="12" customHeight="1" x14ac:dyDescent="0.2">
      <c r="A1431" s="206"/>
      <c r="B1431" s="207"/>
      <c r="C1431" s="199"/>
      <c r="D1431" s="199"/>
      <c r="E1431" s="201"/>
      <c r="F1431" s="201"/>
      <c r="G1431" s="208"/>
      <c r="H1431" s="208"/>
      <c r="I1431" s="209"/>
      <c r="J1431" s="209"/>
      <c r="K1431" s="209"/>
      <c r="L1431" s="199"/>
      <c r="M1431" s="203"/>
      <c r="N1431" s="209"/>
    </row>
    <row r="1432" spans="1:14" ht="12" customHeight="1" x14ac:dyDescent="0.2">
      <c r="A1432" s="206"/>
      <c r="B1432" s="207"/>
      <c r="C1432" s="199"/>
      <c r="D1432" s="199"/>
      <c r="E1432" s="201"/>
      <c r="F1432" s="201"/>
      <c r="G1432" s="208"/>
      <c r="H1432" s="208"/>
      <c r="I1432" s="209"/>
      <c r="J1432" s="209"/>
      <c r="K1432" s="209"/>
      <c r="L1432" s="199"/>
      <c r="M1432" s="203"/>
      <c r="N1432" s="209"/>
    </row>
    <row r="1433" spans="1:14" ht="12" customHeight="1" x14ac:dyDescent="0.2">
      <c r="A1433" s="206"/>
      <c r="B1433" s="207"/>
      <c r="C1433" s="199"/>
      <c r="D1433" s="199"/>
      <c r="E1433" s="201"/>
      <c r="F1433" s="201"/>
      <c r="G1433" s="208"/>
      <c r="H1433" s="208"/>
      <c r="I1433" s="209"/>
      <c r="J1433" s="209"/>
      <c r="K1433" s="209"/>
      <c r="L1433" s="199"/>
      <c r="M1433" s="203"/>
      <c r="N1433" s="209"/>
    </row>
    <row r="1434" spans="1:14" ht="12" customHeight="1" x14ac:dyDescent="0.2">
      <c r="A1434" s="206"/>
      <c r="B1434" s="207"/>
      <c r="C1434" s="199"/>
      <c r="D1434" s="199"/>
      <c r="E1434" s="201"/>
      <c r="F1434" s="201"/>
      <c r="G1434" s="208"/>
      <c r="H1434" s="208"/>
      <c r="I1434" s="209"/>
      <c r="J1434" s="209"/>
      <c r="K1434" s="209"/>
      <c r="L1434" s="199"/>
      <c r="M1434" s="203"/>
      <c r="N1434" s="209"/>
    </row>
    <row r="1435" spans="1:14" ht="12" customHeight="1" x14ac:dyDescent="0.2">
      <c r="A1435" s="206"/>
      <c r="B1435" s="207"/>
      <c r="C1435" s="199"/>
      <c r="D1435" s="199"/>
      <c r="E1435" s="201"/>
      <c r="F1435" s="201"/>
      <c r="G1435" s="208"/>
      <c r="H1435" s="208"/>
      <c r="I1435" s="209"/>
      <c r="J1435" s="209"/>
      <c r="K1435" s="209"/>
      <c r="L1435" s="199"/>
      <c r="M1435" s="203"/>
      <c r="N1435" s="209"/>
    </row>
    <row r="1436" spans="1:14" ht="12" customHeight="1" x14ac:dyDescent="0.2">
      <c r="A1436" s="206"/>
      <c r="B1436" s="207"/>
      <c r="C1436" s="199"/>
      <c r="D1436" s="199"/>
      <c r="E1436" s="201"/>
      <c r="F1436" s="201"/>
      <c r="G1436" s="208"/>
      <c r="H1436" s="208"/>
      <c r="I1436" s="209"/>
      <c r="J1436" s="209"/>
      <c r="K1436" s="209"/>
      <c r="L1436" s="199"/>
      <c r="M1436" s="203"/>
      <c r="N1436" s="209"/>
    </row>
    <row r="1437" spans="1:14" ht="12" customHeight="1" x14ac:dyDescent="0.2">
      <c r="A1437" s="206"/>
      <c r="B1437" s="207"/>
      <c r="C1437" s="199"/>
      <c r="D1437" s="199"/>
      <c r="E1437" s="201"/>
      <c r="F1437" s="201"/>
      <c r="G1437" s="208"/>
      <c r="H1437" s="208"/>
      <c r="I1437" s="209"/>
      <c r="J1437" s="209"/>
      <c r="K1437" s="209"/>
      <c r="L1437" s="199"/>
      <c r="M1437" s="203"/>
      <c r="N1437" s="209"/>
    </row>
    <row r="1438" spans="1:14" ht="12" customHeight="1" x14ac:dyDescent="0.2">
      <c r="A1438" s="206"/>
      <c r="B1438" s="207"/>
      <c r="C1438" s="199"/>
      <c r="D1438" s="199"/>
      <c r="E1438" s="201"/>
      <c r="F1438" s="201"/>
      <c r="G1438" s="208"/>
      <c r="H1438" s="208"/>
      <c r="I1438" s="209"/>
      <c r="J1438" s="209"/>
      <c r="K1438" s="209"/>
      <c r="L1438" s="199"/>
      <c r="M1438" s="203"/>
      <c r="N1438" s="209"/>
    </row>
    <row r="1439" spans="1:14" ht="12" customHeight="1" x14ac:dyDescent="0.2">
      <c r="A1439" s="206"/>
      <c r="B1439" s="207"/>
      <c r="C1439" s="199"/>
      <c r="D1439" s="199"/>
      <c r="E1439" s="201"/>
      <c r="F1439" s="201"/>
      <c r="G1439" s="208"/>
      <c r="H1439" s="208"/>
      <c r="I1439" s="209"/>
      <c r="J1439" s="209"/>
      <c r="K1439" s="209"/>
      <c r="L1439" s="199"/>
      <c r="M1439" s="203"/>
      <c r="N1439" s="209"/>
    </row>
    <row r="1440" spans="1:14" ht="12" customHeight="1" x14ac:dyDescent="0.2">
      <c r="A1440" s="206"/>
      <c r="B1440" s="207"/>
      <c r="C1440" s="199"/>
      <c r="D1440" s="199"/>
      <c r="E1440" s="201"/>
      <c r="F1440" s="201"/>
      <c r="G1440" s="208"/>
      <c r="H1440" s="208"/>
      <c r="I1440" s="209"/>
      <c r="J1440" s="209"/>
      <c r="K1440" s="209"/>
      <c r="L1440" s="199"/>
      <c r="M1440" s="203"/>
      <c r="N1440" s="209"/>
    </row>
    <row r="1441" spans="1:14" ht="12" customHeight="1" x14ac:dyDescent="0.2">
      <c r="A1441" s="206"/>
      <c r="B1441" s="207"/>
      <c r="C1441" s="199"/>
      <c r="D1441" s="199"/>
      <c r="E1441" s="201"/>
      <c r="F1441" s="201"/>
      <c r="G1441" s="208"/>
      <c r="H1441" s="208"/>
      <c r="I1441" s="209"/>
      <c r="J1441" s="209"/>
      <c r="K1441" s="209"/>
      <c r="L1441" s="199"/>
      <c r="M1441" s="203"/>
      <c r="N1441" s="209"/>
    </row>
    <row r="1442" spans="1:14" ht="12" customHeight="1" x14ac:dyDescent="0.2">
      <c r="A1442" s="206"/>
      <c r="B1442" s="207"/>
      <c r="C1442" s="199"/>
      <c r="D1442" s="199"/>
      <c r="E1442" s="201"/>
      <c r="F1442" s="201"/>
      <c r="G1442" s="208"/>
      <c r="H1442" s="208"/>
      <c r="I1442" s="209"/>
      <c r="J1442" s="209"/>
      <c r="K1442" s="209"/>
      <c r="L1442" s="199"/>
      <c r="M1442" s="203"/>
      <c r="N1442" s="209"/>
    </row>
    <row r="1443" spans="1:14" ht="12" customHeight="1" x14ac:dyDescent="0.2">
      <c r="A1443" s="206"/>
      <c r="B1443" s="207"/>
      <c r="C1443" s="199"/>
      <c r="D1443" s="199"/>
      <c r="E1443" s="201"/>
      <c r="F1443" s="201"/>
      <c r="G1443" s="208"/>
      <c r="H1443" s="208"/>
      <c r="I1443" s="209"/>
      <c r="J1443" s="209"/>
      <c r="K1443" s="209"/>
      <c r="L1443" s="199"/>
      <c r="M1443" s="203"/>
      <c r="N1443" s="209"/>
    </row>
    <row r="1444" spans="1:14" ht="12" customHeight="1" x14ac:dyDescent="0.2">
      <c r="A1444" s="206"/>
      <c r="B1444" s="207"/>
      <c r="C1444" s="199"/>
      <c r="D1444" s="199"/>
      <c r="E1444" s="201"/>
      <c r="F1444" s="201"/>
      <c r="G1444" s="208"/>
      <c r="H1444" s="208"/>
      <c r="I1444" s="209"/>
      <c r="J1444" s="209"/>
      <c r="K1444" s="209"/>
      <c r="L1444" s="199"/>
      <c r="M1444" s="203"/>
      <c r="N1444" s="209"/>
    </row>
    <row r="1445" spans="1:14" ht="12" customHeight="1" x14ac:dyDescent="0.2">
      <c r="A1445" s="206"/>
      <c r="B1445" s="207"/>
      <c r="C1445" s="199"/>
      <c r="D1445" s="199"/>
      <c r="E1445" s="201"/>
      <c r="F1445" s="201"/>
      <c r="G1445" s="208"/>
      <c r="H1445" s="208"/>
      <c r="I1445" s="209"/>
      <c r="J1445" s="209"/>
      <c r="K1445" s="209"/>
      <c r="L1445" s="199"/>
      <c r="M1445" s="203"/>
      <c r="N1445" s="209"/>
    </row>
    <row r="1446" spans="1:14" ht="12" customHeight="1" x14ac:dyDescent="0.2">
      <c r="A1446" s="206"/>
      <c r="B1446" s="207"/>
      <c r="C1446" s="199"/>
      <c r="D1446" s="199"/>
      <c r="E1446" s="201"/>
      <c r="F1446" s="201"/>
      <c r="G1446" s="208"/>
      <c r="H1446" s="208"/>
      <c r="I1446" s="209"/>
      <c r="J1446" s="209"/>
      <c r="K1446" s="209"/>
      <c r="L1446" s="199"/>
      <c r="M1446" s="203"/>
      <c r="N1446" s="209"/>
    </row>
    <row r="1447" spans="1:14" ht="12" customHeight="1" x14ac:dyDescent="0.2">
      <c r="A1447" s="206"/>
      <c r="B1447" s="207"/>
      <c r="C1447" s="199"/>
      <c r="D1447" s="199"/>
      <c r="E1447" s="201"/>
      <c r="F1447" s="201"/>
      <c r="G1447" s="208"/>
      <c r="H1447" s="208"/>
      <c r="I1447" s="209"/>
      <c r="J1447" s="209"/>
      <c r="K1447" s="209"/>
      <c r="L1447" s="199"/>
      <c r="M1447" s="203"/>
      <c r="N1447" s="209"/>
    </row>
    <row r="1448" spans="1:14" ht="12" customHeight="1" x14ac:dyDescent="0.2">
      <c r="A1448" s="206"/>
      <c r="B1448" s="207"/>
      <c r="C1448" s="199"/>
      <c r="D1448" s="199"/>
      <c r="E1448" s="201"/>
      <c r="F1448" s="201"/>
      <c r="G1448" s="208"/>
      <c r="H1448" s="208"/>
      <c r="I1448" s="209"/>
      <c r="J1448" s="209"/>
      <c r="K1448" s="209"/>
      <c r="L1448" s="199"/>
      <c r="M1448" s="203"/>
      <c r="N1448" s="209"/>
    </row>
    <row r="1449" spans="1:14" ht="12" customHeight="1" x14ac:dyDescent="0.2">
      <c r="A1449" s="206"/>
      <c r="B1449" s="207"/>
      <c r="C1449" s="199"/>
      <c r="D1449" s="199"/>
      <c r="E1449" s="201"/>
      <c r="F1449" s="201"/>
      <c r="G1449" s="208"/>
      <c r="H1449" s="208"/>
      <c r="I1449" s="209"/>
      <c r="J1449" s="209"/>
      <c r="K1449" s="209"/>
      <c r="L1449" s="199"/>
      <c r="M1449" s="203"/>
      <c r="N1449" s="209"/>
    </row>
    <row r="1450" spans="1:14" ht="12" customHeight="1" x14ac:dyDescent="0.2">
      <c r="A1450" s="206"/>
      <c r="B1450" s="207"/>
      <c r="C1450" s="199"/>
      <c r="D1450" s="199"/>
      <c r="E1450" s="201"/>
      <c r="F1450" s="201"/>
      <c r="G1450" s="208"/>
      <c r="H1450" s="208"/>
      <c r="I1450" s="209"/>
      <c r="J1450" s="209"/>
      <c r="K1450" s="209"/>
      <c r="L1450" s="199"/>
      <c r="M1450" s="203"/>
      <c r="N1450" s="209"/>
    </row>
    <row r="1451" spans="1:14" ht="12" customHeight="1" x14ac:dyDescent="0.2">
      <c r="A1451" s="206"/>
      <c r="B1451" s="207"/>
      <c r="C1451" s="199"/>
      <c r="D1451" s="199"/>
      <c r="E1451" s="201"/>
      <c r="F1451" s="201"/>
      <c r="G1451" s="208"/>
      <c r="H1451" s="208"/>
      <c r="I1451" s="209"/>
      <c r="J1451" s="209"/>
      <c r="K1451" s="209"/>
      <c r="L1451" s="199"/>
      <c r="M1451" s="203"/>
      <c r="N1451" s="209"/>
    </row>
    <row r="1452" spans="1:14" ht="12" customHeight="1" x14ac:dyDescent="0.2">
      <c r="A1452" s="206"/>
      <c r="B1452" s="207"/>
      <c r="C1452" s="199"/>
      <c r="D1452" s="199"/>
      <c r="E1452" s="201"/>
      <c r="F1452" s="201"/>
      <c r="G1452" s="208"/>
      <c r="H1452" s="208"/>
      <c r="I1452" s="209"/>
      <c r="J1452" s="209"/>
      <c r="K1452" s="209"/>
      <c r="L1452" s="199"/>
      <c r="M1452" s="203"/>
      <c r="N1452" s="209"/>
    </row>
    <row r="1453" spans="1:14" ht="12" customHeight="1" x14ac:dyDescent="0.2">
      <c r="A1453" s="206"/>
      <c r="B1453" s="207"/>
      <c r="C1453" s="199"/>
      <c r="D1453" s="199"/>
      <c r="E1453" s="201"/>
      <c r="F1453" s="201"/>
      <c r="G1453" s="208"/>
      <c r="H1453" s="208"/>
      <c r="I1453" s="209"/>
      <c r="J1453" s="209"/>
      <c r="K1453" s="209"/>
      <c r="L1453" s="199"/>
      <c r="M1453" s="203"/>
      <c r="N1453" s="209"/>
    </row>
    <row r="1454" spans="1:14" ht="12" customHeight="1" x14ac:dyDescent="0.2">
      <c r="A1454" s="206"/>
      <c r="B1454" s="207"/>
      <c r="C1454" s="199"/>
      <c r="D1454" s="199"/>
      <c r="E1454" s="201"/>
      <c r="F1454" s="201"/>
      <c r="G1454" s="208"/>
      <c r="H1454" s="208"/>
      <c r="I1454" s="209"/>
      <c r="J1454" s="209"/>
      <c r="K1454" s="209"/>
      <c r="L1454" s="199"/>
      <c r="M1454" s="203"/>
      <c r="N1454" s="209"/>
    </row>
    <row r="1455" spans="1:14" ht="12" customHeight="1" x14ac:dyDescent="0.2">
      <c r="A1455" s="206"/>
      <c r="B1455" s="207"/>
      <c r="C1455" s="199"/>
      <c r="D1455" s="199"/>
      <c r="E1455" s="201"/>
      <c r="F1455" s="201"/>
      <c r="G1455" s="208"/>
      <c r="H1455" s="208"/>
      <c r="I1455" s="209"/>
      <c r="J1455" s="209"/>
      <c r="K1455" s="209"/>
      <c r="L1455" s="199"/>
      <c r="M1455" s="203"/>
      <c r="N1455" s="209"/>
    </row>
    <row r="1456" spans="1:14" ht="12" customHeight="1" x14ac:dyDescent="0.2">
      <c r="A1456" s="206"/>
      <c r="B1456" s="207"/>
      <c r="C1456" s="199"/>
      <c r="D1456" s="199"/>
      <c r="E1456" s="201"/>
      <c r="F1456" s="201"/>
      <c r="G1456" s="208"/>
      <c r="H1456" s="208"/>
      <c r="I1456" s="209"/>
      <c r="J1456" s="209"/>
      <c r="K1456" s="209"/>
      <c r="L1456" s="199"/>
      <c r="M1456" s="203"/>
      <c r="N1456" s="209"/>
    </row>
    <row r="1457" spans="1:14" ht="12" customHeight="1" x14ac:dyDescent="0.2">
      <c r="A1457" s="206"/>
      <c r="B1457" s="207"/>
      <c r="C1457" s="199"/>
      <c r="D1457" s="199"/>
      <c r="E1457" s="201"/>
      <c r="F1457" s="201"/>
      <c r="G1457" s="208"/>
      <c r="H1457" s="208"/>
      <c r="I1457" s="209"/>
      <c r="J1457" s="209"/>
      <c r="K1457" s="209"/>
      <c r="L1457" s="199"/>
      <c r="M1457" s="203"/>
      <c r="N1457" s="209"/>
    </row>
    <row r="1458" spans="1:14" ht="12" customHeight="1" x14ac:dyDescent="0.2">
      <c r="A1458" s="206"/>
      <c r="B1458" s="207"/>
      <c r="C1458" s="199"/>
      <c r="D1458" s="199"/>
      <c r="E1458" s="201"/>
      <c r="F1458" s="201"/>
      <c r="G1458" s="208"/>
      <c r="H1458" s="208"/>
      <c r="I1458" s="209"/>
      <c r="J1458" s="209"/>
      <c r="K1458" s="209"/>
      <c r="L1458" s="199"/>
      <c r="M1458" s="203"/>
      <c r="N1458" s="209"/>
    </row>
    <row r="1459" spans="1:14" ht="12" customHeight="1" x14ac:dyDescent="0.2">
      <c r="A1459" s="206"/>
      <c r="B1459" s="207"/>
      <c r="C1459" s="199"/>
      <c r="D1459" s="199"/>
      <c r="E1459" s="201"/>
      <c r="F1459" s="201"/>
      <c r="G1459" s="208"/>
      <c r="H1459" s="208"/>
      <c r="I1459" s="209"/>
      <c r="J1459" s="209"/>
      <c r="K1459" s="209"/>
      <c r="L1459" s="199"/>
      <c r="M1459" s="203"/>
      <c r="N1459" s="209"/>
    </row>
    <row r="1460" spans="1:14" ht="12" customHeight="1" x14ac:dyDescent="0.2">
      <c r="A1460" s="206"/>
      <c r="B1460" s="207"/>
      <c r="C1460" s="199"/>
      <c r="D1460" s="199"/>
      <c r="E1460" s="201"/>
      <c r="F1460" s="201"/>
      <c r="G1460" s="208"/>
      <c r="H1460" s="208"/>
      <c r="I1460" s="209"/>
      <c r="J1460" s="209"/>
      <c r="K1460" s="209"/>
      <c r="L1460" s="199"/>
      <c r="M1460" s="203"/>
      <c r="N1460" s="209"/>
    </row>
    <row r="1461" spans="1:14" ht="12" customHeight="1" x14ac:dyDescent="0.2">
      <c r="A1461" s="206"/>
      <c r="B1461" s="207"/>
      <c r="C1461" s="199"/>
      <c r="D1461" s="199"/>
      <c r="E1461" s="201"/>
      <c r="F1461" s="201"/>
      <c r="G1461" s="208"/>
      <c r="H1461" s="208"/>
      <c r="I1461" s="209"/>
      <c r="J1461" s="209"/>
      <c r="K1461" s="209"/>
      <c r="L1461" s="199"/>
      <c r="M1461" s="203"/>
      <c r="N1461" s="209"/>
    </row>
    <row r="1462" spans="1:14" ht="12" customHeight="1" x14ac:dyDescent="0.2">
      <c r="A1462" s="206"/>
      <c r="B1462" s="207"/>
      <c r="C1462" s="199"/>
      <c r="D1462" s="199"/>
      <c r="E1462" s="201"/>
      <c r="F1462" s="201"/>
      <c r="G1462" s="208"/>
      <c r="H1462" s="208"/>
      <c r="I1462" s="209"/>
      <c r="J1462" s="209"/>
      <c r="K1462" s="209"/>
      <c r="L1462" s="199"/>
      <c r="M1462" s="203"/>
      <c r="N1462" s="209"/>
    </row>
    <row r="1463" spans="1:14" ht="12" customHeight="1" x14ac:dyDescent="0.2">
      <c r="A1463" s="206"/>
      <c r="B1463" s="207"/>
      <c r="C1463" s="199"/>
      <c r="D1463" s="199"/>
      <c r="E1463" s="201"/>
      <c r="F1463" s="201"/>
      <c r="G1463" s="208"/>
      <c r="H1463" s="208"/>
      <c r="I1463" s="209"/>
      <c r="J1463" s="209"/>
      <c r="K1463" s="209"/>
      <c r="L1463" s="199"/>
      <c r="M1463" s="203"/>
      <c r="N1463" s="209"/>
    </row>
    <row r="1464" spans="1:14" ht="12" customHeight="1" x14ac:dyDescent="0.2">
      <c r="A1464" s="206"/>
      <c r="B1464" s="207"/>
      <c r="C1464" s="199"/>
      <c r="D1464" s="199"/>
      <c r="E1464" s="201"/>
      <c r="F1464" s="201"/>
      <c r="G1464" s="208"/>
      <c r="H1464" s="208"/>
      <c r="I1464" s="209"/>
      <c r="J1464" s="209"/>
      <c r="K1464" s="209"/>
      <c r="L1464" s="199"/>
      <c r="M1464" s="203"/>
      <c r="N1464" s="209"/>
    </row>
    <row r="1465" spans="1:14" ht="12" customHeight="1" x14ac:dyDescent="0.2">
      <c r="A1465" s="206"/>
      <c r="B1465" s="207"/>
      <c r="C1465" s="199"/>
      <c r="D1465" s="199"/>
      <c r="E1465" s="201"/>
      <c r="F1465" s="201"/>
      <c r="G1465" s="208"/>
      <c r="H1465" s="208"/>
      <c r="I1465" s="209"/>
      <c r="J1465" s="209"/>
      <c r="K1465" s="209"/>
      <c r="L1465" s="199"/>
      <c r="M1465" s="203"/>
      <c r="N1465" s="209"/>
    </row>
    <row r="1466" spans="1:14" ht="12" customHeight="1" x14ac:dyDescent="0.2">
      <c r="A1466" s="206"/>
      <c r="B1466" s="207"/>
      <c r="C1466" s="199"/>
      <c r="D1466" s="199"/>
      <c r="E1466" s="201"/>
      <c r="F1466" s="201"/>
      <c r="G1466" s="208"/>
      <c r="H1466" s="208"/>
      <c r="I1466" s="209"/>
      <c r="J1466" s="209"/>
      <c r="K1466" s="209"/>
      <c r="L1466" s="199"/>
      <c r="M1466" s="203"/>
      <c r="N1466" s="209"/>
    </row>
    <row r="1467" spans="1:14" ht="12" customHeight="1" x14ac:dyDescent="0.2">
      <c r="A1467" s="206"/>
      <c r="B1467" s="207"/>
      <c r="C1467" s="199"/>
      <c r="D1467" s="199"/>
      <c r="E1467" s="201"/>
      <c r="F1467" s="201"/>
      <c r="G1467" s="208"/>
      <c r="H1467" s="208"/>
      <c r="I1467" s="209"/>
      <c r="J1467" s="209"/>
      <c r="K1467" s="209"/>
      <c r="L1467" s="199"/>
      <c r="M1467" s="203"/>
      <c r="N1467" s="209"/>
    </row>
    <row r="1468" spans="1:14" ht="12" customHeight="1" x14ac:dyDescent="0.2">
      <c r="A1468" s="206"/>
      <c r="B1468" s="207"/>
      <c r="C1468" s="199"/>
      <c r="D1468" s="199"/>
      <c r="E1468" s="201"/>
      <c r="F1468" s="201"/>
      <c r="G1468" s="208"/>
      <c r="H1468" s="208"/>
      <c r="I1468" s="209"/>
      <c r="J1468" s="209"/>
      <c r="K1468" s="209"/>
      <c r="L1468" s="199"/>
      <c r="M1468" s="203"/>
      <c r="N1468" s="209"/>
    </row>
    <row r="1469" spans="1:14" ht="12" customHeight="1" x14ac:dyDescent="0.2">
      <c r="A1469" s="206"/>
      <c r="B1469" s="207"/>
      <c r="C1469" s="199"/>
      <c r="D1469" s="199"/>
      <c r="E1469" s="201"/>
      <c r="F1469" s="201"/>
      <c r="G1469" s="208"/>
      <c r="H1469" s="208"/>
      <c r="I1469" s="209"/>
      <c r="J1469" s="209"/>
      <c r="K1469" s="209"/>
      <c r="L1469" s="199"/>
      <c r="M1469" s="203"/>
      <c r="N1469" s="209"/>
    </row>
    <row r="1470" spans="1:14" ht="12" customHeight="1" x14ac:dyDescent="0.2">
      <c r="A1470" s="206"/>
      <c r="B1470" s="207"/>
      <c r="C1470" s="199"/>
      <c r="D1470" s="199"/>
      <c r="E1470" s="201"/>
      <c r="F1470" s="201"/>
      <c r="G1470" s="208"/>
      <c r="H1470" s="208"/>
      <c r="I1470" s="209"/>
      <c r="J1470" s="209"/>
      <c r="K1470" s="209"/>
      <c r="L1470" s="199"/>
      <c r="M1470" s="203"/>
      <c r="N1470" s="209"/>
    </row>
    <row r="1471" spans="1:14" ht="12" customHeight="1" x14ac:dyDescent="0.2">
      <c r="A1471" s="206"/>
      <c r="B1471" s="207"/>
      <c r="C1471" s="199"/>
      <c r="D1471" s="199"/>
      <c r="E1471" s="201"/>
      <c r="F1471" s="201"/>
      <c r="G1471" s="208"/>
      <c r="H1471" s="208"/>
      <c r="I1471" s="209"/>
      <c r="J1471" s="209"/>
      <c r="K1471" s="209"/>
      <c r="L1471" s="199"/>
      <c r="M1471" s="203"/>
      <c r="N1471" s="209"/>
    </row>
    <row r="1472" spans="1:14" ht="12" customHeight="1" x14ac:dyDescent="0.2">
      <c r="A1472" s="206"/>
      <c r="B1472" s="207"/>
      <c r="C1472" s="199"/>
      <c r="D1472" s="199"/>
      <c r="E1472" s="201"/>
      <c r="F1472" s="201"/>
      <c r="G1472" s="208"/>
      <c r="H1472" s="208"/>
      <c r="I1472" s="209"/>
      <c r="J1472" s="209"/>
      <c r="K1472" s="209"/>
      <c r="L1472" s="199"/>
      <c r="M1472" s="203"/>
      <c r="N1472" s="209"/>
    </row>
    <row r="1473" spans="1:14" ht="12" customHeight="1" x14ac:dyDescent="0.2">
      <c r="A1473" s="206"/>
      <c r="B1473" s="207"/>
      <c r="C1473" s="199"/>
      <c r="D1473" s="199"/>
      <c r="E1473" s="201"/>
      <c r="F1473" s="201"/>
      <c r="G1473" s="208"/>
      <c r="H1473" s="208"/>
      <c r="I1473" s="209"/>
      <c r="J1473" s="209"/>
      <c r="K1473" s="209"/>
      <c r="L1473" s="199"/>
      <c r="M1473" s="203"/>
      <c r="N1473" s="209"/>
    </row>
    <row r="1474" spans="1:14" ht="12" customHeight="1" x14ac:dyDescent="0.2">
      <c r="A1474" s="206"/>
      <c r="B1474" s="207"/>
      <c r="C1474" s="199"/>
      <c r="D1474" s="199"/>
      <c r="E1474" s="201"/>
      <c r="F1474" s="201"/>
      <c r="G1474" s="208"/>
      <c r="H1474" s="208"/>
      <c r="I1474" s="209"/>
      <c r="J1474" s="209"/>
      <c r="K1474" s="209"/>
      <c r="L1474" s="199"/>
      <c r="M1474" s="203"/>
      <c r="N1474" s="209"/>
    </row>
    <row r="1475" spans="1:14" ht="12" customHeight="1" x14ac:dyDescent="0.2">
      <c r="A1475" s="206"/>
      <c r="B1475" s="207"/>
      <c r="C1475" s="199"/>
      <c r="D1475" s="199"/>
      <c r="E1475" s="201"/>
      <c r="F1475" s="201"/>
      <c r="G1475" s="208"/>
      <c r="H1475" s="208"/>
      <c r="I1475" s="209"/>
      <c r="J1475" s="209"/>
      <c r="K1475" s="209"/>
      <c r="L1475" s="199"/>
      <c r="M1475" s="203"/>
      <c r="N1475" s="209"/>
    </row>
    <row r="1476" spans="1:14" ht="12" customHeight="1" x14ac:dyDescent="0.2">
      <c r="A1476" s="206"/>
      <c r="B1476" s="207"/>
      <c r="C1476" s="199"/>
      <c r="D1476" s="199"/>
      <c r="E1476" s="201"/>
      <c r="F1476" s="201"/>
      <c r="G1476" s="208"/>
      <c r="H1476" s="208"/>
      <c r="I1476" s="209"/>
      <c r="J1476" s="209"/>
      <c r="K1476" s="209"/>
      <c r="L1476" s="199"/>
      <c r="M1476" s="203"/>
      <c r="N1476" s="209"/>
    </row>
    <row r="1477" spans="1:14" ht="12" customHeight="1" x14ac:dyDescent="0.2">
      <c r="A1477" s="206"/>
      <c r="B1477" s="207"/>
      <c r="C1477" s="199"/>
      <c r="D1477" s="199"/>
      <c r="E1477" s="201"/>
      <c r="F1477" s="201"/>
      <c r="G1477" s="208"/>
      <c r="H1477" s="208"/>
      <c r="I1477" s="209"/>
      <c r="J1477" s="209"/>
      <c r="K1477" s="209"/>
      <c r="L1477" s="199"/>
      <c r="M1477" s="203"/>
      <c r="N1477" s="209"/>
    </row>
    <row r="1478" spans="1:14" ht="12" customHeight="1" x14ac:dyDescent="0.2">
      <c r="A1478" s="206"/>
      <c r="B1478" s="207"/>
      <c r="C1478" s="199"/>
      <c r="D1478" s="199"/>
      <c r="E1478" s="201"/>
      <c r="F1478" s="201"/>
      <c r="G1478" s="208"/>
      <c r="H1478" s="208"/>
      <c r="I1478" s="209"/>
      <c r="J1478" s="209"/>
      <c r="K1478" s="209"/>
      <c r="L1478" s="199"/>
      <c r="M1478" s="203"/>
      <c r="N1478" s="209"/>
    </row>
    <row r="1479" spans="1:14" ht="12" customHeight="1" x14ac:dyDescent="0.2">
      <c r="A1479" s="206"/>
      <c r="B1479" s="207"/>
      <c r="C1479" s="199"/>
      <c r="D1479" s="199"/>
      <c r="E1479" s="201"/>
      <c r="F1479" s="201"/>
      <c r="G1479" s="208"/>
      <c r="H1479" s="208"/>
      <c r="I1479" s="209"/>
      <c r="J1479" s="209"/>
      <c r="K1479" s="209"/>
      <c r="L1479" s="199"/>
      <c r="M1479" s="203"/>
      <c r="N1479" s="209"/>
    </row>
    <row r="1480" spans="1:14" ht="12" customHeight="1" x14ac:dyDescent="0.2">
      <c r="A1480" s="206"/>
      <c r="B1480" s="207"/>
      <c r="C1480" s="199"/>
      <c r="D1480" s="199"/>
      <c r="E1480" s="201"/>
      <c r="F1480" s="201"/>
      <c r="G1480" s="208"/>
      <c r="H1480" s="208"/>
      <c r="I1480" s="209"/>
      <c r="J1480" s="209"/>
      <c r="K1480" s="209"/>
      <c r="L1480" s="199"/>
      <c r="M1480" s="203"/>
      <c r="N1480" s="209"/>
    </row>
    <row r="1481" spans="1:14" ht="12" customHeight="1" x14ac:dyDescent="0.2">
      <c r="A1481" s="206"/>
      <c r="B1481" s="207"/>
      <c r="C1481" s="199"/>
      <c r="D1481" s="199"/>
      <c r="E1481" s="201"/>
      <c r="F1481" s="201"/>
      <c r="G1481" s="208"/>
      <c r="H1481" s="208"/>
      <c r="I1481" s="209"/>
      <c r="J1481" s="209"/>
      <c r="K1481" s="209"/>
      <c r="L1481" s="199"/>
      <c r="M1481" s="203"/>
      <c r="N1481" s="209"/>
    </row>
    <row r="1482" spans="1:14" ht="12" customHeight="1" x14ac:dyDescent="0.2">
      <c r="A1482" s="206"/>
      <c r="B1482" s="207"/>
      <c r="C1482" s="199"/>
      <c r="D1482" s="199"/>
      <c r="E1482" s="201"/>
      <c r="F1482" s="201"/>
      <c r="G1482" s="208"/>
      <c r="H1482" s="208"/>
      <c r="I1482" s="209"/>
      <c r="J1482" s="209"/>
      <c r="K1482" s="209"/>
      <c r="L1482" s="199"/>
      <c r="M1482" s="203"/>
      <c r="N1482" s="209"/>
    </row>
    <row r="1483" spans="1:14" ht="12" customHeight="1" x14ac:dyDescent="0.2">
      <c r="A1483" s="206"/>
      <c r="B1483" s="207"/>
      <c r="C1483" s="199"/>
      <c r="D1483" s="199"/>
      <c r="E1483" s="201"/>
      <c r="F1483" s="201"/>
      <c r="G1483" s="208"/>
      <c r="H1483" s="208"/>
      <c r="I1483" s="209"/>
      <c r="J1483" s="209"/>
      <c r="K1483" s="209"/>
      <c r="L1483" s="199"/>
      <c r="M1483" s="203"/>
      <c r="N1483" s="209"/>
    </row>
    <row r="1484" spans="1:14" ht="12" customHeight="1" x14ac:dyDescent="0.2">
      <c r="A1484" s="206"/>
      <c r="B1484" s="207"/>
      <c r="C1484" s="199"/>
      <c r="D1484" s="199"/>
      <c r="E1484" s="201"/>
      <c r="F1484" s="201"/>
      <c r="G1484" s="208"/>
      <c r="H1484" s="208"/>
      <c r="I1484" s="209"/>
      <c r="J1484" s="209"/>
      <c r="K1484" s="209"/>
      <c r="L1484" s="199"/>
      <c r="M1484" s="203"/>
      <c r="N1484" s="209"/>
    </row>
    <row r="1485" spans="1:14" ht="12" customHeight="1" x14ac:dyDescent="0.2">
      <c r="A1485" s="206"/>
      <c r="B1485" s="207"/>
      <c r="C1485" s="199"/>
      <c r="D1485" s="199"/>
      <c r="E1485" s="201"/>
      <c r="F1485" s="201"/>
      <c r="G1485" s="208"/>
      <c r="H1485" s="208"/>
      <c r="I1485" s="209"/>
      <c r="J1485" s="209"/>
      <c r="K1485" s="209"/>
      <c r="L1485" s="199"/>
      <c r="M1485" s="203"/>
      <c r="N1485" s="209"/>
    </row>
    <row r="1486" spans="1:14" ht="12" customHeight="1" x14ac:dyDescent="0.2">
      <c r="A1486" s="206"/>
      <c r="B1486" s="207"/>
      <c r="C1486" s="199"/>
      <c r="D1486" s="199"/>
      <c r="E1486" s="201"/>
      <c r="F1486" s="201"/>
      <c r="G1486" s="208"/>
      <c r="H1486" s="208"/>
      <c r="I1486" s="209"/>
      <c r="J1486" s="209"/>
      <c r="K1486" s="209"/>
      <c r="L1486" s="199"/>
      <c r="M1486" s="203"/>
      <c r="N1486" s="209"/>
    </row>
    <row r="1487" spans="1:14" ht="12" customHeight="1" x14ac:dyDescent="0.2">
      <c r="A1487" s="206"/>
      <c r="B1487" s="207"/>
      <c r="C1487" s="199"/>
      <c r="D1487" s="199"/>
      <c r="E1487" s="201"/>
      <c r="F1487" s="201"/>
      <c r="G1487" s="208"/>
      <c r="H1487" s="208"/>
      <c r="I1487" s="209"/>
      <c r="J1487" s="209"/>
      <c r="K1487" s="209"/>
      <c r="L1487" s="199"/>
      <c r="M1487" s="203"/>
      <c r="N1487" s="209"/>
    </row>
    <row r="1488" spans="1:14" ht="12" customHeight="1" x14ac:dyDescent="0.2">
      <c r="A1488" s="206"/>
      <c r="B1488" s="207"/>
      <c r="C1488" s="199"/>
      <c r="D1488" s="199"/>
      <c r="E1488" s="201"/>
      <c r="F1488" s="201"/>
      <c r="G1488" s="208"/>
      <c r="H1488" s="208"/>
      <c r="I1488" s="209"/>
      <c r="J1488" s="209"/>
      <c r="K1488" s="209"/>
      <c r="L1488" s="199"/>
      <c r="M1488" s="203"/>
      <c r="N1488" s="209"/>
    </row>
    <row r="1489" spans="1:14" ht="12" customHeight="1" x14ac:dyDescent="0.2">
      <c r="A1489" s="206"/>
      <c r="B1489" s="207"/>
      <c r="C1489" s="199"/>
      <c r="D1489" s="199"/>
      <c r="E1489" s="201"/>
      <c r="F1489" s="201"/>
      <c r="G1489" s="208"/>
      <c r="H1489" s="208"/>
      <c r="I1489" s="209"/>
      <c r="J1489" s="209"/>
      <c r="K1489" s="209"/>
      <c r="L1489" s="199"/>
      <c r="M1489" s="203"/>
      <c r="N1489" s="209"/>
    </row>
    <row r="1490" spans="1:14" ht="12" customHeight="1" x14ac:dyDescent="0.2">
      <c r="A1490" s="206"/>
      <c r="B1490" s="207"/>
      <c r="C1490" s="199"/>
      <c r="D1490" s="199"/>
      <c r="E1490" s="201"/>
      <c r="F1490" s="201"/>
      <c r="G1490" s="208"/>
      <c r="H1490" s="208"/>
      <c r="I1490" s="209"/>
      <c r="J1490" s="209"/>
      <c r="K1490" s="209"/>
      <c r="L1490" s="199"/>
      <c r="M1490" s="203"/>
      <c r="N1490" s="209"/>
    </row>
    <row r="1491" spans="1:14" ht="12" customHeight="1" x14ac:dyDescent="0.2">
      <c r="A1491" s="206"/>
      <c r="B1491" s="207"/>
      <c r="C1491" s="199"/>
      <c r="D1491" s="199"/>
      <c r="E1491" s="201"/>
      <c r="F1491" s="201"/>
      <c r="G1491" s="208"/>
      <c r="H1491" s="208"/>
      <c r="I1491" s="209"/>
      <c r="J1491" s="209"/>
      <c r="K1491" s="209"/>
      <c r="L1491" s="199"/>
      <c r="M1491" s="203"/>
      <c r="N1491" s="209"/>
    </row>
    <row r="1492" spans="1:14" ht="12" customHeight="1" x14ac:dyDescent="0.2">
      <c r="A1492" s="206"/>
      <c r="B1492" s="207"/>
      <c r="C1492" s="199"/>
      <c r="D1492" s="199"/>
      <c r="E1492" s="201"/>
      <c r="F1492" s="201"/>
      <c r="G1492" s="208"/>
      <c r="H1492" s="208"/>
      <c r="I1492" s="209"/>
      <c r="J1492" s="209"/>
      <c r="K1492" s="209"/>
      <c r="L1492" s="199"/>
      <c r="M1492" s="203"/>
      <c r="N1492" s="209"/>
    </row>
    <row r="1493" spans="1:14" ht="12" customHeight="1" x14ac:dyDescent="0.2">
      <c r="A1493" s="206"/>
      <c r="B1493" s="207"/>
      <c r="C1493" s="199"/>
      <c r="D1493" s="199"/>
      <c r="E1493" s="201"/>
      <c r="F1493" s="201"/>
      <c r="G1493" s="208"/>
      <c r="H1493" s="208"/>
      <c r="I1493" s="209"/>
      <c r="J1493" s="209"/>
      <c r="K1493" s="209"/>
      <c r="L1493" s="199"/>
      <c r="M1493" s="203"/>
      <c r="N1493" s="209"/>
    </row>
    <row r="1494" spans="1:14" ht="12" customHeight="1" x14ac:dyDescent="0.2">
      <c r="A1494" s="206"/>
      <c r="B1494" s="207"/>
      <c r="C1494" s="199"/>
      <c r="D1494" s="199"/>
      <c r="E1494" s="201"/>
      <c r="F1494" s="201"/>
      <c r="G1494" s="208"/>
      <c r="H1494" s="208"/>
      <c r="I1494" s="209"/>
      <c r="J1494" s="209"/>
      <c r="K1494" s="209"/>
      <c r="L1494" s="199"/>
      <c r="M1494" s="203"/>
      <c r="N1494" s="209"/>
    </row>
    <row r="1495" spans="1:14" ht="12" customHeight="1" x14ac:dyDescent="0.2">
      <c r="A1495" s="206"/>
      <c r="B1495" s="207"/>
      <c r="C1495" s="199"/>
      <c r="D1495" s="199"/>
      <c r="E1495" s="201"/>
      <c r="F1495" s="201"/>
      <c r="G1495" s="208"/>
      <c r="H1495" s="208"/>
      <c r="I1495" s="209"/>
      <c r="J1495" s="209"/>
      <c r="K1495" s="209"/>
      <c r="L1495" s="199"/>
      <c r="M1495" s="203"/>
      <c r="N1495" s="209"/>
    </row>
    <row r="1496" spans="1:14" ht="12" customHeight="1" x14ac:dyDescent="0.2">
      <c r="A1496" s="206"/>
      <c r="B1496" s="207"/>
      <c r="C1496" s="199"/>
      <c r="D1496" s="199"/>
      <c r="E1496" s="201"/>
      <c r="F1496" s="201"/>
      <c r="G1496" s="208"/>
      <c r="H1496" s="208"/>
      <c r="I1496" s="209"/>
      <c r="J1496" s="209"/>
      <c r="K1496" s="209"/>
      <c r="L1496" s="199"/>
      <c r="M1496" s="203"/>
      <c r="N1496" s="209"/>
    </row>
    <row r="1497" spans="1:14" ht="12" customHeight="1" x14ac:dyDescent="0.2">
      <c r="A1497" s="206"/>
      <c r="B1497" s="207"/>
      <c r="C1497" s="199"/>
      <c r="D1497" s="199"/>
      <c r="E1497" s="201"/>
      <c r="F1497" s="201"/>
      <c r="G1497" s="208"/>
      <c r="H1497" s="208"/>
      <c r="I1497" s="209"/>
      <c r="J1497" s="209"/>
      <c r="K1497" s="209"/>
      <c r="L1497" s="199"/>
      <c r="M1497" s="203"/>
      <c r="N1497" s="209"/>
    </row>
    <row r="1498" spans="1:14" ht="12" customHeight="1" x14ac:dyDescent="0.2">
      <c r="A1498" s="206"/>
      <c r="B1498" s="207"/>
      <c r="C1498" s="199"/>
      <c r="D1498" s="199"/>
      <c r="E1498" s="201"/>
      <c r="F1498" s="201"/>
      <c r="G1498" s="208"/>
      <c r="H1498" s="208"/>
      <c r="I1498" s="209"/>
      <c r="J1498" s="209"/>
      <c r="K1498" s="209"/>
      <c r="L1498" s="199"/>
      <c r="M1498" s="203"/>
      <c r="N1498" s="209"/>
    </row>
    <row r="1499" spans="1:14" ht="12" customHeight="1" x14ac:dyDescent="0.2">
      <c r="A1499" s="206"/>
      <c r="B1499" s="207"/>
      <c r="C1499" s="199"/>
      <c r="D1499" s="199"/>
      <c r="E1499" s="201"/>
      <c r="F1499" s="201"/>
      <c r="G1499" s="208"/>
      <c r="H1499" s="208"/>
      <c r="I1499" s="209"/>
      <c r="J1499" s="209"/>
      <c r="K1499" s="209"/>
      <c r="L1499" s="199"/>
      <c r="M1499" s="203"/>
      <c r="N1499" s="209"/>
    </row>
    <row r="1500" spans="1:14" ht="12" customHeight="1" x14ac:dyDescent="0.2">
      <c r="A1500" s="206"/>
      <c r="B1500" s="207"/>
      <c r="C1500" s="199"/>
      <c r="D1500" s="199"/>
      <c r="E1500" s="201"/>
      <c r="F1500" s="201"/>
      <c r="G1500" s="208"/>
      <c r="H1500" s="208"/>
      <c r="I1500" s="209"/>
      <c r="J1500" s="209"/>
      <c r="K1500" s="209"/>
      <c r="L1500" s="199"/>
      <c r="M1500" s="203"/>
      <c r="N1500" s="209"/>
    </row>
    <row r="1501" spans="1:14" ht="12" customHeight="1" x14ac:dyDescent="0.2">
      <c r="A1501" s="206"/>
      <c r="B1501" s="207"/>
      <c r="C1501" s="199"/>
      <c r="D1501" s="199"/>
      <c r="E1501" s="201"/>
      <c r="F1501" s="201"/>
      <c r="G1501" s="208"/>
      <c r="H1501" s="208"/>
      <c r="I1501" s="209"/>
      <c r="J1501" s="209"/>
      <c r="K1501" s="209"/>
      <c r="L1501" s="199"/>
      <c r="M1501" s="203"/>
      <c r="N1501" s="209"/>
    </row>
    <row r="1502" spans="1:14" ht="12" customHeight="1" x14ac:dyDescent="0.2">
      <c r="A1502" s="206"/>
      <c r="B1502" s="207"/>
      <c r="C1502" s="199"/>
      <c r="D1502" s="199"/>
      <c r="E1502" s="201"/>
      <c r="F1502" s="201"/>
      <c r="G1502" s="208"/>
      <c r="H1502" s="208"/>
      <c r="I1502" s="209"/>
      <c r="J1502" s="209"/>
      <c r="K1502" s="209"/>
      <c r="L1502" s="199"/>
      <c r="M1502" s="203"/>
      <c r="N1502" s="209"/>
    </row>
    <row r="1503" spans="1:14" ht="12" customHeight="1" x14ac:dyDescent="0.2">
      <c r="A1503" s="206"/>
      <c r="B1503" s="207"/>
      <c r="C1503" s="199"/>
      <c r="D1503" s="199"/>
      <c r="E1503" s="201"/>
      <c r="F1503" s="201"/>
      <c r="G1503" s="208"/>
      <c r="H1503" s="208"/>
      <c r="I1503" s="209"/>
      <c r="J1503" s="209"/>
      <c r="K1503" s="209"/>
      <c r="L1503" s="199"/>
      <c r="M1503" s="203"/>
      <c r="N1503" s="209"/>
    </row>
    <row r="1504" spans="1:14" ht="12" customHeight="1" x14ac:dyDescent="0.2">
      <c r="A1504" s="206"/>
      <c r="B1504" s="207"/>
      <c r="C1504" s="199"/>
      <c r="D1504" s="199"/>
      <c r="E1504" s="201"/>
      <c r="F1504" s="201"/>
      <c r="G1504" s="208"/>
      <c r="H1504" s="208"/>
      <c r="I1504" s="209"/>
      <c r="J1504" s="209"/>
      <c r="K1504" s="209"/>
      <c r="L1504" s="199"/>
      <c r="M1504" s="203"/>
      <c r="N1504" s="209"/>
    </row>
    <row r="1505" spans="1:14" ht="12" customHeight="1" x14ac:dyDescent="0.2">
      <c r="A1505" s="206"/>
      <c r="B1505" s="207"/>
      <c r="C1505" s="199"/>
      <c r="D1505" s="199"/>
      <c r="E1505" s="201"/>
      <c r="F1505" s="201"/>
      <c r="G1505" s="208"/>
      <c r="H1505" s="208"/>
      <c r="I1505" s="209"/>
      <c r="J1505" s="209"/>
      <c r="K1505" s="209"/>
      <c r="L1505" s="199"/>
      <c r="M1505" s="203"/>
      <c r="N1505" s="209"/>
    </row>
    <row r="1506" spans="1:14" ht="12" customHeight="1" x14ac:dyDescent="0.2">
      <c r="A1506" s="206"/>
      <c r="B1506" s="207"/>
      <c r="C1506" s="199"/>
      <c r="D1506" s="199"/>
      <c r="E1506" s="201"/>
      <c r="F1506" s="201"/>
      <c r="G1506" s="208"/>
      <c r="H1506" s="208"/>
      <c r="I1506" s="209"/>
      <c r="J1506" s="209"/>
      <c r="K1506" s="209"/>
      <c r="L1506" s="199"/>
      <c r="M1506" s="203"/>
      <c r="N1506" s="209"/>
    </row>
    <row r="1507" spans="1:14" ht="12" customHeight="1" x14ac:dyDescent="0.2">
      <c r="A1507" s="206"/>
      <c r="B1507" s="207"/>
      <c r="C1507" s="199"/>
      <c r="D1507" s="199"/>
      <c r="E1507" s="201"/>
      <c r="F1507" s="201"/>
      <c r="G1507" s="208"/>
      <c r="H1507" s="208"/>
      <c r="I1507" s="209"/>
      <c r="J1507" s="209"/>
      <c r="K1507" s="209"/>
      <c r="L1507" s="199"/>
      <c r="M1507" s="203"/>
      <c r="N1507" s="209"/>
    </row>
    <row r="1508" spans="1:14" ht="12" customHeight="1" x14ac:dyDescent="0.2">
      <c r="A1508" s="206"/>
      <c r="B1508" s="207"/>
      <c r="C1508" s="199"/>
      <c r="D1508" s="199"/>
      <c r="E1508" s="201"/>
      <c r="F1508" s="201"/>
      <c r="G1508" s="208"/>
      <c r="H1508" s="208"/>
      <c r="I1508" s="209"/>
      <c r="J1508" s="209"/>
      <c r="K1508" s="209"/>
      <c r="L1508" s="199"/>
      <c r="M1508" s="203"/>
      <c r="N1508" s="209"/>
    </row>
    <row r="1509" spans="1:14" ht="12" customHeight="1" x14ac:dyDescent="0.2">
      <c r="A1509" s="206"/>
      <c r="B1509" s="207"/>
      <c r="C1509" s="199"/>
      <c r="D1509" s="199"/>
      <c r="E1509" s="201"/>
      <c r="F1509" s="201"/>
      <c r="G1509" s="208"/>
      <c r="H1509" s="208"/>
      <c r="I1509" s="209"/>
      <c r="J1509" s="209"/>
      <c r="K1509" s="209"/>
      <c r="L1509" s="199"/>
      <c r="M1509" s="203"/>
      <c r="N1509" s="209"/>
    </row>
    <row r="1510" spans="1:14" ht="12" customHeight="1" x14ac:dyDescent="0.2">
      <c r="A1510" s="206"/>
      <c r="B1510" s="207"/>
      <c r="C1510" s="199"/>
      <c r="D1510" s="199"/>
      <c r="E1510" s="201"/>
      <c r="F1510" s="201"/>
      <c r="G1510" s="208"/>
      <c r="H1510" s="208"/>
      <c r="I1510" s="209"/>
      <c r="J1510" s="209"/>
      <c r="K1510" s="209"/>
      <c r="L1510" s="199"/>
      <c r="M1510" s="203"/>
      <c r="N1510" s="209"/>
    </row>
    <row r="1511" spans="1:14" ht="12" customHeight="1" x14ac:dyDescent="0.2">
      <c r="A1511" s="206"/>
      <c r="B1511" s="207"/>
      <c r="C1511" s="199"/>
      <c r="D1511" s="199"/>
      <c r="E1511" s="201"/>
      <c r="F1511" s="201"/>
      <c r="G1511" s="208"/>
      <c r="H1511" s="208"/>
      <c r="I1511" s="209"/>
      <c r="J1511" s="209"/>
      <c r="K1511" s="209"/>
      <c r="L1511" s="199"/>
      <c r="M1511" s="203"/>
      <c r="N1511" s="209"/>
    </row>
    <row r="1512" spans="1:14" ht="12" customHeight="1" x14ac:dyDescent="0.2">
      <c r="A1512" s="206"/>
      <c r="B1512" s="207"/>
      <c r="C1512" s="199"/>
      <c r="D1512" s="199"/>
      <c r="E1512" s="201"/>
      <c r="F1512" s="201"/>
      <c r="G1512" s="208"/>
      <c r="H1512" s="208"/>
      <c r="I1512" s="209"/>
      <c r="J1512" s="209"/>
      <c r="K1512" s="209"/>
      <c r="L1512" s="199"/>
      <c r="M1512" s="203"/>
      <c r="N1512" s="209"/>
    </row>
    <row r="1513" spans="1:14" ht="12" customHeight="1" x14ac:dyDescent="0.2">
      <c r="A1513" s="206"/>
      <c r="B1513" s="207"/>
      <c r="C1513" s="199"/>
      <c r="D1513" s="199"/>
      <c r="E1513" s="201"/>
      <c r="F1513" s="201"/>
      <c r="G1513" s="208"/>
      <c r="H1513" s="208"/>
      <c r="I1513" s="209"/>
      <c r="J1513" s="209"/>
      <c r="K1513" s="209"/>
      <c r="L1513" s="199"/>
      <c r="M1513" s="203"/>
      <c r="N1513" s="209"/>
    </row>
    <row r="1514" spans="1:14" ht="12" customHeight="1" x14ac:dyDescent="0.2">
      <c r="A1514" s="206"/>
      <c r="B1514" s="207"/>
      <c r="C1514" s="199"/>
      <c r="D1514" s="199"/>
      <c r="E1514" s="201"/>
      <c r="F1514" s="201"/>
      <c r="G1514" s="208"/>
      <c r="H1514" s="208"/>
      <c r="I1514" s="209"/>
      <c r="J1514" s="209"/>
      <c r="K1514" s="209"/>
      <c r="L1514" s="199"/>
      <c r="M1514" s="203"/>
      <c r="N1514" s="209"/>
    </row>
    <row r="1515" spans="1:14" ht="12" customHeight="1" x14ac:dyDescent="0.2">
      <c r="A1515" s="206"/>
      <c r="B1515" s="207"/>
      <c r="C1515" s="199"/>
      <c r="D1515" s="199"/>
      <c r="E1515" s="201"/>
      <c r="F1515" s="201"/>
      <c r="G1515" s="208"/>
      <c r="H1515" s="208"/>
      <c r="I1515" s="209"/>
      <c r="J1515" s="209"/>
      <c r="K1515" s="209"/>
      <c r="L1515" s="199"/>
      <c r="M1515" s="203"/>
      <c r="N1515" s="209"/>
    </row>
    <row r="1516" spans="1:14" ht="12" customHeight="1" x14ac:dyDescent="0.2">
      <c r="A1516" s="206"/>
      <c r="B1516" s="207"/>
      <c r="C1516" s="199"/>
      <c r="D1516" s="199"/>
      <c r="E1516" s="201"/>
      <c r="F1516" s="201"/>
      <c r="G1516" s="208"/>
      <c r="H1516" s="208"/>
      <c r="I1516" s="209"/>
      <c r="J1516" s="209"/>
      <c r="K1516" s="209"/>
      <c r="L1516" s="199"/>
      <c r="M1516" s="203"/>
      <c r="N1516" s="209"/>
    </row>
    <row r="1517" spans="1:14" ht="12" customHeight="1" x14ac:dyDescent="0.2">
      <c r="A1517" s="206"/>
      <c r="B1517" s="207"/>
      <c r="C1517" s="199"/>
      <c r="D1517" s="199"/>
      <c r="E1517" s="201"/>
      <c r="F1517" s="201"/>
      <c r="G1517" s="208"/>
      <c r="H1517" s="208"/>
      <c r="I1517" s="209"/>
      <c r="J1517" s="209"/>
      <c r="K1517" s="209"/>
      <c r="L1517" s="199"/>
      <c r="M1517" s="203"/>
      <c r="N1517" s="209"/>
    </row>
    <row r="1518" spans="1:14" ht="12" customHeight="1" x14ac:dyDescent="0.2">
      <c r="A1518" s="206"/>
      <c r="B1518" s="207"/>
      <c r="C1518" s="199"/>
      <c r="D1518" s="199"/>
      <c r="E1518" s="201"/>
      <c r="F1518" s="201"/>
      <c r="G1518" s="208"/>
      <c r="H1518" s="208"/>
      <c r="I1518" s="209"/>
      <c r="J1518" s="209"/>
      <c r="K1518" s="209"/>
      <c r="L1518" s="199"/>
      <c r="M1518" s="203"/>
      <c r="N1518" s="209"/>
    </row>
    <row r="1519" spans="1:14" ht="12" customHeight="1" x14ac:dyDescent="0.2">
      <c r="A1519" s="206"/>
      <c r="B1519" s="207"/>
      <c r="C1519" s="199"/>
      <c r="D1519" s="199"/>
      <c r="E1519" s="201"/>
      <c r="F1519" s="201"/>
      <c r="G1519" s="208"/>
      <c r="H1519" s="208"/>
      <c r="I1519" s="209"/>
      <c r="J1519" s="209"/>
      <c r="K1519" s="209"/>
      <c r="L1519" s="199"/>
      <c r="M1519" s="203"/>
      <c r="N1519" s="209"/>
    </row>
    <row r="1520" spans="1:14" ht="12" customHeight="1" x14ac:dyDescent="0.2">
      <c r="A1520" s="206"/>
      <c r="B1520" s="207"/>
      <c r="C1520" s="199"/>
      <c r="D1520" s="199"/>
      <c r="E1520" s="201"/>
      <c r="F1520" s="201"/>
      <c r="G1520" s="208"/>
      <c r="H1520" s="208"/>
      <c r="I1520" s="209"/>
      <c r="J1520" s="209"/>
      <c r="K1520" s="209"/>
      <c r="L1520" s="199"/>
      <c r="M1520" s="203"/>
      <c r="N1520" s="209"/>
    </row>
    <row r="1521" spans="1:14" ht="12" customHeight="1" x14ac:dyDescent="0.2">
      <c r="A1521" s="206"/>
      <c r="B1521" s="207"/>
      <c r="C1521" s="199"/>
      <c r="D1521" s="199"/>
      <c r="E1521" s="201"/>
      <c r="F1521" s="201"/>
      <c r="G1521" s="208"/>
      <c r="H1521" s="208"/>
      <c r="I1521" s="209"/>
      <c r="J1521" s="209"/>
      <c r="K1521" s="209"/>
      <c r="L1521" s="199"/>
      <c r="M1521" s="203"/>
      <c r="N1521" s="209"/>
    </row>
    <row r="1522" spans="1:14" ht="12" customHeight="1" x14ac:dyDescent="0.2">
      <c r="A1522" s="206"/>
      <c r="B1522" s="207"/>
      <c r="C1522" s="199"/>
      <c r="D1522" s="199"/>
      <c r="E1522" s="201"/>
      <c r="F1522" s="201"/>
      <c r="G1522" s="208"/>
      <c r="H1522" s="208"/>
      <c r="I1522" s="209"/>
      <c r="J1522" s="209"/>
      <c r="K1522" s="209"/>
      <c r="L1522" s="199"/>
      <c r="M1522" s="203"/>
      <c r="N1522" s="209"/>
    </row>
    <row r="1523" spans="1:14" ht="12" customHeight="1" x14ac:dyDescent="0.2">
      <c r="A1523" s="206"/>
      <c r="B1523" s="207"/>
      <c r="C1523" s="199"/>
      <c r="D1523" s="199"/>
      <c r="E1523" s="201"/>
      <c r="F1523" s="201"/>
      <c r="G1523" s="208"/>
      <c r="H1523" s="208"/>
      <c r="I1523" s="209"/>
      <c r="J1523" s="209"/>
      <c r="K1523" s="209"/>
      <c r="L1523" s="199"/>
      <c r="M1523" s="203"/>
      <c r="N1523" s="209"/>
    </row>
    <row r="1524" spans="1:14" ht="12" customHeight="1" x14ac:dyDescent="0.2">
      <c r="A1524" s="206"/>
      <c r="B1524" s="207"/>
      <c r="C1524" s="199"/>
      <c r="D1524" s="199"/>
      <c r="E1524" s="201"/>
      <c r="F1524" s="201"/>
      <c r="G1524" s="208"/>
      <c r="H1524" s="208"/>
      <c r="I1524" s="209"/>
      <c r="J1524" s="209"/>
      <c r="K1524" s="209"/>
      <c r="L1524" s="199"/>
      <c r="M1524" s="203"/>
      <c r="N1524" s="209"/>
    </row>
    <row r="1525" spans="1:14" ht="12" customHeight="1" x14ac:dyDescent="0.2">
      <c r="A1525" s="206"/>
      <c r="B1525" s="207"/>
      <c r="C1525" s="199"/>
      <c r="D1525" s="199"/>
      <c r="E1525" s="201"/>
      <c r="F1525" s="201"/>
      <c r="G1525" s="208"/>
      <c r="H1525" s="208"/>
      <c r="I1525" s="209"/>
      <c r="J1525" s="209"/>
      <c r="K1525" s="209"/>
      <c r="L1525" s="199"/>
      <c r="M1525" s="203"/>
      <c r="N1525" s="209"/>
    </row>
    <row r="1526" spans="1:14" ht="12" customHeight="1" x14ac:dyDescent="0.2">
      <c r="A1526" s="206"/>
      <c r="B1526" s="207"/>
      <c r="C1526" s="199"/>
      <c r="D1526" s="199"/>
      <c r="E1526" s="201"/>
      <c r="F1526" s="201"/>
      <c r="G1526" s="208"/>
      <c r="H1526" s="208"/>
      <c r="I1526" s="209"/>
      <c r="J1526" s="209"/>
      <c r="K1526" s="209"/>
      <c r="L1526" s="199"/>
      <c r="M1526" s="203"/>
      <c r="N1526" s="209"/>
    </row>
    <row r="1527" spans="1:14" ht="12" customHeight="1" x14ac:dyDescent="0.2">
      <c r="A1527" s="206"/>
      <c r="B1527" s="207"/>
      <c r="C1527" s="199"/>
      <c r="D1527" s="199"/>
      <c r="E1527" s="201"/>
      <c r="F1527" s="201"/>
      <c r="G1527" s="208"/>
      <c r="H1527" s="208"/>
      <c r="I1527" s="209"/>
      <c r="J1527" s="209"/>
      <c r="K1527" s="209"/>
      <c r="L1527" s="199"/>
      <c r="M1527" s="203"/>
      <c r="N1527" s="209"/>
    </row>
    <row r="1528" spans="1:14" ht="12" customHeight="1" x14ac:dyDescent="0.2">
      <c r="A1528" s="206"/>
      <c r="B1528" s="207"/>
      <c r="C1528" s="199"/>
      <c r="D1528" s="199"/>
      <c r="E1528" s="201"/>
      <c r="F1528" s="201"/>
      <c r="G1528" s="208"/>
      <c r="H1528" s="208"/>
      <c r="I1528" s="209"/>
      <c r="J1528" s="209"/>
      <c r="K1528" s="209"/>
      <c r="L1528" s="199"/>
      <c r="M1528" s="203"/>
      <c r="N1528" s="209"/>
    </row>
    <row r="1529" spans="1:14" ht="12" customHeight="1" x14ac:dyDescent="0.2">
      <c r="A1529" s="206"/>
      <c r="B1529" s="207"/>
      <c r="C1529" s="199"/>
      <c r="D1529" s="199"/>
      <c r="E1529" s="201"/>
      <c r="F1529" s="201"/>
      <c r="G1529" s="208"/>
      <c r="H1529" s="208"/>
      <c r="I1529" s="209"/>
      <c r="J1529" s="209"/>
      <c r="K1529" s="209"/>
      <c r="L1529" s="199"/>
      <c r="M1529" s="203"/>
      <c r="N1529" s="209"/>
    </row>
    <row r="1530" spans="1:14" ht="12" customHeight="1" x14ac:dyDescent="0.2">
      <c r="A1530" s="206"/>
      <c r="B1530" s="207"/>
      <c r="C1530" s="199"/>
      <c r="D1530" s="199"/>
      <c r="E1530" s="201"/>
      <c r="F1530" s="201"/>
      <c r="G1530" s="208"/>
      <c r="H1530" s="208"/>
      <c r="I1530" s="209"/>
      <c r="J1530" s="209"/>
      <c r="K1530" s="209"/>
      <c r="L1530" s="199"/>
      <c r="M1530" s="203"/>
      <c r="N1530" s="209"/>
    </row>
    <row r="1531" spans="1:14" ht="12" customHeight="1" x14ac:dyDescent="0.2">
      <c r="A1531" s="206"/>
      <c r="B1531" s="207"/>
      <c r="C1531" s="199"/>
      <c r="D1531" s="199"/>
      <c r="E1531" s="201"/>
      <c r="F1531" s="201"/>
      <c r="G1531" s="208"/>
      <c r="H1531" s="208"/>
      <c r="I1531" s="209"/>
      <c r="J1531" s="209"/>
      <c r="K1531" s="209"/>
      <c r="L1531" s="199"/>
      <c r="M1531" s="203"/>
      <c r="N1531" s="209"/>
    </row>
    <row r="1532" spans="1:14" ht="12" customHeight="1" x14ac:dyDescent="0.2">
      <c r="A1532" s="206"/>
      <c r="B1532" s="207"/>
      <c r="C1532" s="199"/>
      <c r="D1532" s="199"/>
      <c r="E1532" s="201"/>
      <c r="F1532" s="201"/>
      <c r="G1532" s="208"/>
      <c r="H1532" s="208"/>
      <c r="I1532" s="209"/>
      <c r="J1532" s="209"/>
      <c r="K1532" s="209"/>
      <c r="L1532" s="199"/>
      <c r="M1532" s="203"/>
      <c r="N1532" s="209"/>
    </row>
    <row r="1533" spans="1:14" ht="12" customHeight="1" x14ac:dyDescent="0.2">
      <c r="A1533" s="206"/>
      <c r="B1533" s="207"/>
      <c r="C1533" s="199"/>
      <c r="D1533" s="199"/>
      <c r="E1533" s="201"/>
      <c r="F1533" s="201"/>
      <c r="G1533" s="208"/>
      <c r="H1533" s="208"/>
      <c r="I1533" s="209"/>
      <c r="J1533" s="209"/>
      <c r="K1533" s="209"/>
      <c r="L1533" s="199"/>
      <c r="M1533" s="203"/>
      <c r="N1533" s="209"/>
    </row>
    <row r="1534" spans="1:14" ht="12" customHeight="1" x14ac:dyDescent="0.2">
      <c r="A1534" s="206"/>
      <c r="B1534" s="207"/>
      <c r="C1534" s="199"/>
      <c r="D1534" s="199"/>
      <c r="E1534" s="201"/>
      <c r="F1534" s="201"/>
      <c r="G1534" s="208"/>
      <c r="H1534" s="208"/>
      <c r="I1534" s="209"/>
      <c r="J1534" s="209"/>
      <c r="K1534" s="209"/>
      <c r="L1534" s="199"/>
      <c r="M1534" s="203"/>
      <c r="N1534" s="209"/>
    </row>
    <row r="1535" spans="1:14" ht="12" customHeight="1" x14ac:dyDescent="0.2">
      <c r="A1535" s="206"/>
      <c r="B1535" s="207"/>
      <c r="C1535" s="199"/>
      <c r="D1535" s="199"/>
      <c r="E1535" s="201"/>
      <c r="F1535" s="201"/>
      <c r="G1535" s="208"/>
      <c r="H1535" s="208"/>
      <c r="I1535" s="209"/>
      <c r="J1535" s="209"/>
      <c r="K1535" s="209"/>
      <c r="L1535" s="199"/>
      <c r="M1535" s="203"/>
      <c r="N1535" s="209"/>
    </row>
    <row r="1536" spans="1:14" ht="12" customHeight="1" x14ac:dyDescent="0.2">
      <c r="A1536" s="206"/>
      <c r="B1536" s="207"/>
      <c r="C1536" s="199"/>
      <c r="D1536" s="199"/>
      <c r="E1536" s="201"/>
      <c r="F1536" s="201"/>
      <c r="G1536" s="208"/>
      <c r="H1536" s="208"/>
      <c r="I1536" s="209"/>
      <c r="J1536" s="209"/>
      <c r="K1536" s="209"/>
      <c r="L1536" s="199"/>
      <c r="M1536" s="203"/>
      <c r="N1536" s="209"/>
    </row>
    <row r="1537" spans="1:14" ht="12" customHeight="1" x14ac:dyDescent="0.2">
      <c r="A1537" s="206"/>
      <c r="B1537" s="207"/>
      <c r="C1537" s="199"/>
      <c r="D1537" s="199"/>
      <c r="E1537" s="201"/>
      <c r="F1537" s="201"/>
      <c r="G1537" s="208"/>
      <c r="H1537" s="208"/>
      <c r="I1537" s="209"/>
      <c r="J1537" s="209"/>
      <c r="K1537" s="209"/>
      <c r="L1537" s="199"/>
      <c r="M1537" s="203"/>
      <c r="N1537" s="209"/>
    </row>
    <row r="1538" spans="1:14" ht="12" customHeight="1" x14ac:dyDescent="0.2">
      <c r="A1538" s="206"/>
      <c r="B1538" s="207"/>
      <c r="C1538" s="199"/>
      <c r="D1538" s="199"/>
      <c r="E1538" s="201"/>
      <c r="F1538" s="201"/>
      <c r="G1538" s="208"/>
      <c r="H1538" s="208"/>
      <c r="I1538" s="209"/>
      <c r="J1538" s="209"/>
      <c r="K1538" s="209"/>
      <c r="L1538" s="199"/>
      <c r="M1538" s="203"/>
      <c r="N1538" s="209"/>
    </row>
    <row r="1539" spans="1:14" ht="12" customHeight="1" x14ac:dyDescent="0.2">
      <c r="A1539" s="206"/>
      <c r="B1539" s="207"/>
      <c r="C1539" s="199"/>
      <c r="D1539" s="199"/>
      <c r="E1539" s="201"/>
      <c r="F1539" s="201"/>
      <c r="G1539" s="208"/>
      <c r="H1539" s="208"/>
      <c r="I1539" s="209"/>
      <c r="J1539" s="209"/>
      <c r="K1539" s="209"/>
      <c r="L1539" s="199"/>
      <c r="M1539" s="203"/>
      <c r="N1539" s="209"/>
    </row>
    <row r="1540" spans="1:14" ht="12" customHeight="1" x14ac:dyDescent="0.2">
      <c r="A1540" s="206"/>
      <c r="B1540" s="207"/>
      <c r="C1540" s="199"/>
      <c r="D1540" s="199"/>
      <c r="E1540" s="201"/>
      <c r="F1540" s="201"/>
      <c r="G1540" s="208"/>
      <c r="H1540" s="208"/>
      <c r="I1540" s="209"/>
      <c r="J1540" s="209"/>
      <c r="K1540" s="209"/>
      <c r="L1540" s="199"/>
      <c r="M1540" s="203"/>
      <c r="N1540" s="209"/>
    </row>
    <row r="1541" spans="1:14" ht="12" customHeight="1" x14ac:dyDescent="0.2">
      <c r="A1541" s="206"/>
      <c r="B1541" s="207"/>
      <c r="C1541" s="199"/>
      <c r="D1541" s="199"/>
      <c r="E1541" s="201"/>
      <c r="F1541" s="201"/>
      <c r="G1541" s="208"/>
      <c r="H1541" s="208"/>
      <c r="I1541" s="209"/>
      <c r="J1541" s="209"/>
      <c r="K1541" s="209"/>
      <c r="L1541" s="199"/>
      <c r="M1541" s="203"/>
      <c r="N1541" s="209"/>
    </row>
    <row r="1542" spans="1:14" ht="12" customHeight="1" x14ac:dyDescent="0.2">
      <c r="A1542" s="206"/>
      <c r="B1542" s="207"/>
      <c r="C1542" s="199"/>
      <c r="D1542" s="199"/>
      <c r="E1542" s="201"/>
      <c r="F1542" s="201"/>
      <c r="G1542" s="208"/>
      <c r="H1542" s="208"/>
      <c r="I1542" s="209"/>
      <c r="J1542" s="209"/>
      <c r="K1542" s="209"/>
      <c r="L1542" s="199"/>
      <c r="M1542" s="203"/>
      <c r="N1542" s="209"/>
    </row>
    <row r="1543" spans="1:14" ht="12" customHeight="1" x14ac:dyDescent="0.2">
      <c r="A1543" s="206"/>
      <c r="B1543" s="207"/>
      <c r="C1543" s="199"/>
      <c r="D1543" s="199"/>
      <c r="E1543" s="201"/>
      <c r="F1543" s="201"/>
      <c r="G1543" s="208"/>
      <c r="H1543" s="208"/>
      <c r="I1543" s="209"/>
      <c r="J1543" s="209"/>
      <c r="K1543" s="209"/>
      <c r="L1543" s="199"/>
      <c r="M1543" s="203"/>
      <c r="N1543" s="209"/>
    </row>
    <row r="1544" spans="1:14" ht="12" customHeight="1" x14ac:dyDescent="0.2">
      <c r="A1544" s="206"/>
      <c r="B1544" s="207"/>
      <c r="C1544" s="199"/>
      <c r="D1544" s="199"/>
      <c r="E1544" s="201"/>
      <c r="F1544" s="201"/>
      <c r="G1544" s="208"/>
      <c r="H1544" s="208"/>
      <c r="I1544" s="209"/>
      <c r="J1544" s="209"/>
      <c r="K1544" s="209"/>
      <c r="L1544" s="199"/>
      <c r="M1544" s="203"/>
      <c r="N1544" s="209"/>
    </row>
    <row r="1545" spans="1:14" ht="12" customHeight="1" x14ac:dyDescent="0.2">
      <c r="A1545" s="206"/>
      <c r="B1545" s="207"/>
      <c r="C1545" s="199"/>
      <c r="D1545" s="199"/>
      <c r="E1545" s="201"/>
      <c r="F1545" s="201"/>
      <c r="G1545" s="208"/>
      <c r="H1545" s="208"/>
      <c r="I1545" s="209"/>
      <c r="J1545" s="209"/>
      <c r="K1545" s="209"/>
      <c r="L1545" s="199"/>
      <c r="M1545" s="203"/>
      <c r="N1545" s="209"/>
    </row>
    <row r="1546" spans="1:14" ht="12" customHeight="1" x14ac:dyDescent="0.2">
      <c r="A1546" s="206"/>
      <c r="B1546" s="207"/>
      <c r="C1546" s="199"/>
      <c r="D1546" s="199"/>
      <c r="E1546" s="201"/>
      <c r="F1546" s="201"/>
      <c r="G1546" s="208"/>
      <c r="H1546" s="208"/>
      <c r="I1546" s="209"/>
      <c r="J1546" s="209"/>
      <c r="K1546" s="209"/>
      <c r="L1546" s="199"/>
      <c r="M1546" s="203"/>
      <c r="N1546" s="209"/>
    </row>
    <row r="1547" spans="1:14" ht="12" customHeight="1" x14ac:dyDescent="0.2">
      <c r="A1547" s="206"/>
      <c r="B1547" s="207"/>
      <c r="C1547" s="199"/>
      <c r="D1547" s="199"/>
      <c r="E1547" s="201"/>
      <c r="F1547" s="201"/>
      <c r="G1547" s="208"/>
      <c r="H1547" s="208"/>
      <c r="I1547" s="209"/>
      <c r="J1547" s="209"/>
      <c r="K1547" s="209"/>
      <c r="L1547" s="199"/>
      <c r="M1547" s="203"/>
      <c r="N1547" s="209"/>
    </row>
    <row r="1548" spans="1:14" ht="12" customHeight="1" x14ac:dyDescent="0.2">
      <c r="A1548" s="206"/>
      <c r="B1548" s="207"/>
      <c r="C1548" s="199"/>
      <c r="D1548" s="199"/>
      <c r="E1548" s="201"/>
      <c r="F1548" s="201"/>
      <c r="G1548" s="208"/>
      <c r="H1548" s="208"/>
      <c r="I1548" s="209"/>
      <c r="J1548" s="209"/>
      <c r="K1548" s="209"/>
      <c r="L1548" s="199"/>
      <c r="M1548" s="203"/>
      <c r="N1548" s="209"/>
    </row>
    <row r="1549" spans="1:14" ht="12" customHeight="1" x14ac:dyDescent="0.2">
      <c r="A1549" s="206"/>
      <c r="B1549" s="207"/>
      <c r="C1549" s="199"/>
      <c r="D1549" s="199"/>
      <c r="E1549" s="201"/>
      <c r="F1549" s="201"/>
      <c r="G1549" s="208"/>
      <c r="H1549" s="208"/>
      <c r="I1549" s="209"/>
      <c r="J1549" s="209"/>
      <c r="K1549" s="209"/>
      <c r="L1549" s="199"/>
      <c r="M1549" s="203"/>
      <c r="N1549" s="209"/>
    </row>
    <row r="1550" spans="1:14" ht="12" customHeight="1" x14ac:dyDescent="0.2">
      <c r="A1550" s="206"/>
      <c r="B1550" s="207"/>
      <c r="C1550" s="199"/>
      <c r="D1550" s="199"/>
      <c r="E1550" s="201"/>
      <c r="F1550" s="201"/>
      <c r="G1550" s="208"/>
      <c r="H1550" s="208"/>
      <c r="I1550" s="209"/>
      <c r="J1550" s="209"/>
      <c r="K1550" s="209"/>
      <c r="L1550" s="199"/>
      <c r="M1550" s="203"/>
      <c r="N1550" s="209"/>
    </row>
    <row r="1551" spans="1:14" ht="12" customHeight="1" x14ac:dyDescent="0.2">
      <c r="A1551" s="206"/>
      <c r="B1551" s="207"/>
      <c r="C1551" s="199"/>
      <c r="D1551" s="199"/>
      <c r="E1551" s="201"/>
      <c r="F1551" s="201"/>
      <c r="G1551" s="208"/>
      <c r="H1551" s="208"/>
      <c r="I1551" s="209"/>
      <c r="J1551" s="209"/>
      <c r="K1551" s="209"/>
      <c r="L1551" s="199"/>
      <c r="M1551" s="203"/>
      <c r="N1551" s="209"/>
    </row>
    <row r="1552" spans="1:14" ht="12" customHeight="1" x14ac:dyDescent="0.2">
      <c r="A1552" s="206"/>
      <c r="B1552" s="207"/>
      <c r="C1552" s="199"/>
      <c r="D1552" s="199"/>
      <c r="E1552" s="201"/>
      <c r="F1552" s="201"/>
      <c r="G1552" s="208"/>
      <c r="H1552" s="208"/>
      <c r="I1552" s="209"/>
      <c r="J1552" s="209"/>
      <c r="K1552" s="209"/>
      <c r="L1552" s="199"/>
      <c r="M1552" s="203"/>
      <c r="N1552" s="209"/>
    </row>
    <row r="1553" spans="1:14" ht="12" customHeight="1" x14ac:dyDescent="0.2">
      <c r="A1553" s="206"/>
      <c r="B1553" s="207"/>
      <c r="C1553" s="199"/>
      <c r="D1553" s="199"/>
      <c r="E1553" s="201"/>
      <c r="F1553" s="201"/>
      <c r="G1553" s="208"/>
      <c r="H1553" s="208"/>
      <c r="I1553" s="209"/>
      <c r="J1553" s="209"/>
      <c r="K1553" s="209"/>
      <c r="L1553" s="199"/>
      <c r="M1553" s="203"/>
      <c r="N1553" s="209"/>
    </row>
    <row r="1554" spans="1:14" ht="12" customHeight="1" x14ac:dyDescent="0.2">
      <c r="A1554" s="206"/>
      <c r="B1554" s="207"/>
      <c r="C1554" s="199"/>
      <c r="D1554" s="199"/>
      <c r="E1554" s="201"/>
      <c r="F1554" s="201"/>
      <c r="G1554" s="208"/>
      <c r="H1554" s="208"/>
      <c r="I1554" s="209"/>
      <c r="J1554" s="209"/>
      <c r="K1554" s="209"/>
      <c r="L1554" s="199"/>
      <c r="M1554" s="203"/>
      <c r="N1554" s="209"/>
    </row>
    <row r="1555" spans="1:14" ht="12" customHeight="1" x14ac:dyDescent="0.2">
      <c r="A1555" s="206"/>
      <c r="B1555" s="207"/>
      <c r="C1555" s="199"/>
      <c r="D1555" s="199"/>
      <c r="E1555" s="201"/>
      <c r="F1555" s="201"/>
      <c r="G1555" s="208"/>
      <c r="H1555" s="208"/>
      <c r="I1555" s="209"/>
      <c r="J1555" s="209"/>
      <c r="K1555" s="209"/>
      <c r="L1555" s="199"/>
      <c r="M1555" s="203"/>
      <c r="N1555" s="209"/>
    </row>
    <row r="1556" spans="1:14" ht="12" customHeight="1" x14ac:dyDescent="0.2">
      <c r="A1556" s="206"/>
      <c r="B1556" s="207"/>
      <c r="C1556" s="199"/>
      <c r="D1556" s="199"/>
      <c r="E1556" s="201"/>
      <c r="F1556" s="201"/>
      <c r="G1556" s="208"/>
      <c r="H1556" s="208"/>
      <c r="I1556" s="209"/>
      <c r="J1556" s="209"/>
      <c r="K1556" s="209"/>
      <c r="L1556" s="199"/>
      <c r="M1556" s="203"/>
      <c r="N1556" s="209"/>
    </row>
    <row r="1557" spans="1:14" ht="12" customHeight="1" x14ac:dyDescent="0.2">
      <c r="A1557" s="206"/>
      <c r="B1557" s="207"/>
      <c r="C1557" s="199"/>
      <c r="D1557" s="199"/>
      <c r="E1557" s="201"/>
      <c r="F1557" s="201"/>
      <c r="G1557" s="208"/>
      <c r="H1557" s="208"/>
      <c r="I1557" s="209"/>
      <c r="J1557" s="209"/>
      <c r="K1557" s="209"/>
      <c r="L1557" s="199"/>
      <c r="M1557" s="203"/>
      <c r="N1557" s="209"/>
    </row>
    <row r="1558" spans="1:14" ht="12" customHeight="1" x14ac:dyDescent="0.2">
      <c r="A1558" s="206"/>
      <c r="B1558" s="207"/>
      <c r="C1558" s="199"/>
      <c r="D1558" s="199"/>
      <c r="E1558" s="201"/>
      <c r="F1558" s="201"/>
      <c r="G1558" s="208"/>
      <c r="H1558" s="208"/>
      <c r="I1558" s="209"/>
      <c r="J1558" s="209"/>
      <c r="K1558" s="209"/>
      <c r="L1558" s="199"/>
      <c r="M1558" s="203"/>
      <c r="N1558" s="209"/>
    </row>
    <row r="1559" spans="1:14" ht="12" customHeight="1" x14ac:dyDescent="0.2">
      <c r="A1559" s="206"/>
      <c r="B1559" s="207"/>
      <c r="C1559" s="199"/>
      <c r="D1559" s="199"/>
      <c r="E1559" s="201"/>
      <c r="F1559" s="201"/>
      <c r="G1559" s="208"/>
      <c r="H1559" s="208"/>
      <c r="I1559" s="209"/>
      <c r="J1559" s="209"/>
      <c r="K1559" s="209"/>
      <c r="L1559" s="199"/>
      <c r="M1559" s="203"/>
      <c r="N1559" s="209"/>
    </row>
    <row r="1560" spans="1:14" ht="12" customHeight="1" x14ac:dyDescent="0.2">
      <c r="A1560" s="206"/>
      <c r="B1560" s="207"/>
      <c r="C1560" s="199"/>
      <c r="D1560" s="199"/>
      <c r="E1560" s="201"/>
      <c r="F1560" s="201"/>
      <c r="G1560" s="208"/>
      <c r="H1560" s="208"/>
      <c r="I1560" s="209"/>
      <c r="J1560" s="209"/>
      <c r="K1560" s="209"/>
      <c r="L1560" s="199"/>
      <c r="M1560" s="203"/>
      <c r="N1560" s="209"/>
    </row>
    <row r="1561" spans="1:14" ht="12" customHeight="1" x14ac:dyDescent="0.2">
      <c r="A1561" s="206"/>
      <c r="B1561" s="207"/>
      <c r="C1561" s="199"/>
      <c r="D1561" s="199"/>
      <c r="E1561" s="201"/>
      <c r="F1561" s="201"/>
      <c r="G1561" s="208"/>
      <c r="H1561" s="208"/>
      <c r="I1561" s="209"/>
      <c r="J1561" s="209"/>
      <c r="K1561" s="209"/>
      <c r="L1561" s="199"/>
      <c r="M1561" s="203"/>
      <c r="N1561" s="209"/>
    </row>
    <row r="1562" spans="1:14" ht="12" customHeight="1" x14ac:dyDescent="0.2">
      <c r="A1562" s="206"/>
      <c r="B1562" s="207"/>
      <c r="C1562" s="199"/>
      <c r="D1562" s="199"/>
      <c r="E1562" s="201"/>
      <c r="F1562" s="201"/>
      <c r="G1562" s="208"/>
      <c r="H1562" s="208"/>
      <c r="I1562" s="209"/>
      <c r="J1562" s="209"/>
      <c r="K1562" s="209"/>
      <c r="L1562" s="199"/>
      <c r="M1562" s="203"/>
      <c r="N1562" s="209"/>
    </row>
    <row r="1563" spans="1:14" ht="12" customHeight="1" x14ac:dyDescent="0.2">
      <c r="A1563" s="206"/>
      <c r="B1563" s="207"/>
      <c r="C1563" s="199"/>
      <c r="D1563" s="199"/>
      <c r="E1563" s="201"/>
      <c r="F1563" s="201"/>
      <c r="G1563" s="208"/>
      <c r="H1563" s="208"/>
      <c r="I1563" s="209"/>
      <c r="J1563" s="209"/>
      <c r="K1563" s="209"/>
      <c r="L1563" s="199"/>
      <c r="M1563" s="203"/>
      <c r="N1563" s="209"/>
    </row>
    <row r="1564" spans="1:14" ht="12" customHeight="1" x14ac:dyDescent="0.2">
      <c r="A1564" s="206"/>
      <c r="B1564" s="207"/>
      <c r="C1564" s="199"/>
      <c r="D1564" s="199"/>
      <c r="E1564" s="201"/>
      <c r="F1564" s="201"/>
      <c r="G1564" s="208"/>
      <c r="H1564" s="208"/>
      <c r="I1564" s="209"/>
      <c r="J1564" s="209"/>
      <c r="K1564" s="209"/>
      <c r="L1564" s="199"/>
      <c r="M1564" s="203"/>
      <c r="N1564" s="209"/>
    </row>
    <row r="1565" spans="1:14" ht="12" customHeight="1" x14ac:dyDescent="0.2">
      <c r="A1565" s="206"/>
      <c r="B1565" s="207"/>
      <c r="C1565" s="199"/>
      <c r="D1565" s="199"/>
      <c r="E1565" s="201"/>
      <c r="F1565" s="201"/>
      <c r="G1565" s="208"/>
      <c r="H1565" s="208"/>
      <c r="I1565" s="209"/>
      <c r="J1565" s="209"/>
      <c r="K1565" s="209"/>
      <c r="L1565" s="199"/>
      <c r="M1565" s="203"/>
      <c r="N1565" s="209"/>
    </row>
    <row r="1566" spans="1:14" ht="12" customHeight="1" x14ac:dyDescent="0.2">
      <c r="A1566" s="206"/>
      <c r="B1566" s="207"/>
      <c r="C1566" s="199"/>
      <c r="D1566" s="199"/>
      <c r="E1566" s="201"/>
      <c r="F1566" s="201"/>
      <c r="G1566" s="208"/>
      <c r="H1566" s="208"/>
      <c r="I1566" s="209"/>
      <c r="J1566" s="209"/>
      <c r="K1566" s="209"/>
      <c r="L1566" s="199"/>
      <c r="M1566" s="203"/>
      <c r="N1566" s="209"/>
    </row>
    <row r="1567" spans="1:14" ht="12" customHeight="1" x14ac:dyDescent="0.2">
      <c r="A1567" s="206"/>
      <c r="B1567" s="207"/>
      <c r="C1567" s="199"/>
      <c r="D1567" s="199"/>
      <c r="E1567" s="201"/>
      <c r="F1567" s="201"/>
      <c r="G1567" s="208"/>
      <c r="H1567" s="208"/>
      <c r="I1567" s="209"/>
      <c r="J1567" s="209"/>
      <c r="K1567" s="209"/>
      <c r="L1567" s="199"/>
      <c r="M1567" s="203"/>
      <c r="N1567" s="209"/>
    </row>
    <row r="1568" spans="1:14" ht="12" customHeight="1" x14ac:dyDescent="0.2">
      <c r="A1568" s="206"/>
      <c r="B1568" s="207"/>
      <c r="C1568" s="199"/>
      <c r="D1568" s="199"/>
      <c r="E1568" s="201"/>
      <c r="F1568" s="201"/>
      <c r="G1568" s="208"/>
      <c r="H1568" s="208"/>
      <c r="I1568" s="209"/>
      <c r="J1568" s="209"/>
      <c r="K1568" s="209"/>
      <c r="L1568" s="199"/>
      <c r="M1568" s="203"/>
      <c r="N1568" s="209"/>
    </row>
    <row r="1569" spans="1:14" ht="12" customHeight="1" x14ac:dyDescent="0.2">
      <c r="A1569" s="206"/>
      <c r="B1569" s="207"/>
      <c r="C1569" s="199"/>
      <c r="D1569" s="199"/>
      <c r="E1569" s="201"/>
      <c r="F1569" s="201"/>
      <c r="G1569" s="208"/>
      <c r="H1569" s="208"/>
      <c r="I1569" s="209"/>
      <c r="J1569" s="209"/>
      <c r="K1569" s="209"/>
      <c r="L1569" s="199"/>
      <c r="M1569" s="203"/>
      <c r="N1569" s="209"/>
    </row>
    <row r="1570" spans="1:14" ht="12" customHeight="1" x14ac:dyDescent="0.2">
      <c r="A1570" s="206"/>
      <c r="B1570" s="207"/>
      <c r="C1570" s="199"/>
      <c r="D1570" s="199"/>
      <c r="E1570" s="201"/>
      <c r="F1570" s="201"/>
      <c r="G1570" s="208"/>
      <c r="H1570" s="208"/>
      <c r="I1570" s="209"/>
      <c r="J1570" s="209"/>
      <c r="K1570" s="209"/>
      <c r="L1570" s="199"/>
      <c r="M1570" s="203"/>
      <c r="N1570" s="209"/>
    </row>
    <row r="1571" spans="1:14" ht="12" customHeight="1" x14ac:dyDescent="0.2">
      <c r="A1571" s="206"/>
      <c r="B1571" s="207"/>
      <c r="C1571" s="199"/>
      <c r="D1571" s="199"/>
      <c r="E1571" s="201"/>
      <c r="F1571" s="201"/>
      <c r="G1571" s="208"/>
      <c r="H1571" s="208"/>
      <c r="I1571" s="209"/>
      <c r="J1571" s="209"/>
      <c r="K1571" s="209"/>
      <c r="L1571" s="199"/>
      <c r="M1571" s="203"/>
      <c r="N1571" s="209"/>
    </row>
    <row r="1572" spans="1:14" ht="12" customHeight="1" x14ac:dyDescent="0.2">
      <c r="A1572" s="206"/>
      <c r="B1572" s="207"/>
      <c r="C1572" s="199"/>
      <c r="D1572" s="199"/>
      <c r="E1572" s="201"/>
      <c r="F1572" s="201"/>
      <c r="G1572" s="208"/>
      <c r="H1572" s="208"/>
      <c r="I1572" s="209"/>
      <c r="J1572" s="209"/>
      <c r="K1572" s="209"/>
      <c r="L1572" s="199"/>
      <c r="M1572" s="203"/>
      <c r="N1572" s="209"/>
    </row>
    <row r="1573" spans="1:14" ht="12" customHeight="1" x14ac:dyDescent="0.2">
      <c r="A1573" s="206"/>
      <c r="B1573" s="207"/>
      <c r="C1573" s="199"/>
      <c r="D1573" s="199"/>
      <c r="E1573" s="201"/>
      <c r="F1573" s="201"/>
      <c r="G1573" s="208"/>
      <c r="H1573" s="208"/>
      <c r="I1573" s="209"/>
      <c r="J1573" s="209"/>
      <c r="K1573" s="209"/>
      <c r="L1573" s="199"/>
      <c r="M1573" s="203"/>
      <c r="N1573" s="209"/>
    </row>
    <row r="1574" spans="1:14" ht="12" customHeight="1" x14ac:dyDescent="0.2">
      <c r="A1574" s="206"/>
      <c r="B1574" s="207"/>
      <c r="C1574" s="199"/>
      <c r="D1574" s="199"/>
      <c r="E1574" s="201"/>
      <c r="F1574" s="201"/>
      <c r="G1574" s="208"/>
      <c r="H1574" s="208"/>
      <c r="I1574" s="209"/>
      <c r="J1574" s="209"/>
      <c r="K1574" s="209"/>
      <c r="L1574" s="199"/>
      <c r="M1574" s="203"/>
      <c r="N1574" s="209"/>
    </row>
    <row r="1575" spans="1:14" ht="12" customHeight="1" x14ac:dyDescent="0.2">
      <c r="A1575" s="206"/>
      <c r="B1575" s="207"/>
      <c r="C1575" s="199"/>
      <c r="D1575" s="199"/>
      <c r="E1575" s="201"/>
      <c r="F1575" s="201"/>
      <c r="G1575" s="208"/>
      <c r="H1575" s="208"/>
      <c r="I1575" s="209"/>
      <c r="J1575" s="209"/>
      <c r="K1575" s="209"/>
      <c r="L1575" s="199"/>
      <c r="M1575" s="203"/>
      <c r="N1575" s="209"/>
    </row>
    <row r="1576" spans="1:14" ht="12" customHeight="1" x14ac:dyDescent="0.2">
      <c r="A1576" s="206"/>
      <c r="B1576" s="207"/>
      <c r="C1576" s="199"/>
      <c r="D1576" s="199"/>
      <c r="E1576" s="201"/>
      <c r="F1576" s="201"/>
      <c r="G1576" s="208"/>
      <c r="H1576" s="208"/>
      <c r="I1576" s="209"/>
      <c r="J1576" s="209"/>
      <c r="K1576" s="209"/>
      <c r="L1576" s="199"/>
      <c r="M1576" s="203"/>
      <c r="N1576" s="209"/>
    </row>
    <row r="1577" spans="1:14" ht="12" customHeight="1" x14ac:dyDescent="0.2">
      <c r="A1577" s="206"/>
      <c r="B1577" s="207"/>
      <c r="C1577" s="199"/>
      <c r="D1577" s="199"/>
      <c r="E1577" s="201"/>
      <c r="F1577" s="201"/>
      <c r="G1577" s="208"/>
      <c r="H1577" s="208"/>
      <c r="I1577" s="209"/>
      <c r="J1577" s="209"/>
      <c r="K1577" s="209"/>
      <c r="L1577" s="199"/>
      <c r="M1577" s="203"/>
      <c r="N1577" s="209"/>
    </row>
    <row r="1578" spans="1:14" ht="12" customHeight="1" x14ac:dyDescent="0.2">
      <c r="A1578" s="206"/>
      <c r="B1578" s="207"/>
      <c r="C1578" s="199"/>
      <c r="D1578" s="199"/>
      <c r="E1578" s="201"/>
      <c r="F1578" s="201"/>
      <c r="G1578" s="208"/>
      <c r="H1578" s="208"/>
      <c r="I1578" s="209"/>
      <c r="J1578" s="209"/>
      <c r="K1578" s="209"/>
      <c r="L1578" s="199"/>
      <c r="M1578" s="203"/>
      <c r="N1578" s="209"/>
    </row>
    <row r="1579" spans="1:14" ht="12" customHeight="1" x14ac:dyDescent="0.2">
      <c r="A1579" s="206"/>
      <c r="B1579" s="207"/>
      <c r="C1579" s="199"/>
      <c r="D1579" s="199"/>
      <c r="E1579" s="201"/>
      <c r="F1579" s="201"/>
      <c r="G1579" s="208"/>
      <c r="H1579" s="208"/>
      <c r="I1579" s="209"/>
      <c r="J1579" s="209"/>
      <c r="K1579" s="209"/>
      <c r="L1579" s="199"/>
      <c r="M1579" s="203"/>
      <c r="N1579" s="209"/>
    </row>
    <row r="1580" spans="1:14" ht="12" customHeight="1" x14ac:dyDescent="0.2">
      <c r="A1580" s="206"/>
      <c r="B1580" s="207"/>
      <c r="C1580" s="199"/>
      <c r="D1580" s="199"/>
      <c r="E1580" s="201"/>
      <c r="F1580" s="201"/>
      <c r="G1580" s="208"/>
      <c r="H1580" s="208"/>
      <c r="I1580" s="209"/>
      <c r="J1580" s="209"/>
      <c r="K1580" s="209"/>
      <c r="L1580" s="199"/>
      <c r="M1580" s="203"/>
      <c r="N1580" s="209"/>
    </row>
    <row r="1581" spans="1:14" ht="12" customHeight="1" x14ac:dyDescent="0.2">
      <c r="A1581" s="206"/>
      <c r="B1581" s="207"/>
      <c r="C1581" s="199"/>
      <c r="D1581" s="199"/>
      <c r="E1581" s="201"/>
      <c r="F1581" s="201"/>
      <c r="G1581" s="208"/>
      <c r="H1581" s="208"/>
      <c r="I1581" s="209"/>
      <c r="J1581" s="209"/>
      <c r="K1581" s="209"/>
      <c r="L1581" s="199"/>
      <c r="M1581" s="203"/>
      <c r="N1581" s="209"/>
    </row>
    <row r="1582" spans="1:14" ht="12" customHeight="1" x14ac:dyDescent="0.2">
      <c r="A1582" s="206"/>
      <c r="B1582" s="207"/>
      <c r="C1582" s="199"/>
      <c r="D1582" s="199"/>
      <c r="E1582" s="201"/>
      <c r="F1582" s="201"/>
      <c r="G1582" s="208"/>
      <c r="H1582" s="208"/>
      <c r="I1582" s="209"/>
      <c r="J1582" s="209"/>
      <c r="K1582" s="209"/>
      <c r="L1582" s="199"/>
      <c r="M1582" s="203"/>
      <c r="N1582" s="209"/>
    </row>
    <row r="1583" spans="1:14" ht="12" customHeight="1" x14ac:dyDescent="0.2">
      <c r="A1583" s="206"/>
      <c r="B1583" s="207"/>
      <c r="C1583" s="199"/>
      <c r="D1583" s="199"/>
      <c r="E1583" s="201"/>
      <c r="F1583" s="201"/>
      <c r="G1583" s="208"/>
      <c r="H1583" s="208"/>
      <c r="I1583" s="209"/>
      <c r="J1583" s="209"/>
      <c r="K1583" s="209"/>
      <c r="L1583" s="199"/>
      <c r="M1583" s="203"/>
      <c r="N1583" s="209"/>
    </row>
    <row r="1584" spans="1:14" ht="12" customHeight="1" x14ac:dyDescent="0.2">
      <c r="A1584" s="206"/>
      <c r="B1584" s="207"/>
      <c r="C1584" s="199"/>
      <c r="D1584" s="199"/>
      <c r="E1584" s="201"/>
      <c r="F1584" s="201"/>
      <c r="G1584" s="208"/>
      <c r="H1584" s="208"/>
      <c r="I1584" s="209"/>
      <c r="J1584" s="209"/>
      <c r="K1584" s="209"/>
      <c r="L1584" s="199"/>
      <c r="M1584" s="203"/>
      <c r="N1584" s="209"/>
    </row>
    <row r="1585" spans="1:14" ht="12" customHeight="1" x14ac:dyDescent="0.2">
      <c r="A1585" s="206"/>
      <c r="B1585" s="207"/>
      <c r="C1585" s="199"/>
      <c r="D1585" s="199"/>
      <c r="E1585" s="201"/>
      <c r="F1585" s="201"/>
      <c r="G1585" s="208"/>
      <c r="H1585" s="208"/>
      <c r="I1585" s="209"/>
      <c r="J1585" s="209"/>
      <c r="K1585" s="209"/>
      <c r="L1585" s="199"/>
      <c r="M1585" s="203"/>
      <c r="N1585" s="209"/>
    </row>
    <row r="1586" spans="1:14" ht="12" customHeight="1" x14ac:dyDescent="0.2">
      <c r="A1586" s="206"/>
      <c r="B1586" s="207"/>
      <c r="C1586" s="199"/>
      <c r="D1586" s="199"/>
      <c r="E1586" s="201"/>
      <c r="F1586" s="201"/>
      <c r="G1586" s="208"/>
      <c r="H1586" s="208"/>
      <c r="I1586" s="209"/>
      <c r="J1586" s="209"/>
      <c r="K1586" s="209"/>
      <c r="L1586" s="199"/>
      <c r="M1586" s="203"/>
      <c r="N1586" s="209"/>
    </row>
    <row r="1587" spans="1:14" ht="12" customHeight="1" x14ac:dyDescent="0.2">
      <c r="A1587" s="206"/>
      <c r="B1587" s="207"/>
      <c r="C1587" s="199"/>
      <c r="D1587" s="199"/>
      <c r="E1587" s="201"/>
      <c r="F1587" s="201"/>
      <c r="G1587" s="208"/>
      <c r="H1587" s="208"/>
      <c r="I1587" s="209"/>
      <c r="J1587" s="209"/>
      <c r="K1587" s="209"/>
      <c r="L1587" s="199"/>
      <c r="M1587" s="203"/>
      <c r="N1587" s="209"/>
    </row>
    <row r="1588" spans="1:14" ht="12" customHeight="1" x14ac:dyDescent="0.2">
      <c r="A1588" s="206"/>
      <c r="B1588" s="207"/>
      <c r="C1588" s="199"/>
      <c r="D1588" s="199"/>
      <c r="E1588" s="201"/>
      <c r="F1588" s="201"/>
      <c r="G1588" s="208"/>
      <c r="H1588" s="208"/>
      <c r="I1588" s="209"/>
      <c r="J1588" s="209"/>
      <c r="K1588" s="209"/>
      <c r="L1588" s="199"/>
      <c r="M1588" s="203"/>
      <c r="N1588" s="209"/>
    </row>
    <row r="1589" spans="1:14" ht="12" customHeight="1" x14ac:dyDescent="0.2">
      <c r="A1589" s="206"/>
      <c r="B1589" s="207"/>
      <c r="C1589" s="199"/>
      <c r="D1589" s="199"/>
      <c r="E1589" s="201"/>
      <c r="F1589" s="201"/>
      <c r="G1589" s="208"/>
      <c r="H1589" s="208"/>
      <c r="I1589" s="209"/>
      <c r="J1589" s="209"/>
      <c r="K1589" s="209"/>
      <c r="L1589" s="199"/>
      <c r="M1589" s="203"/>
      <c r="N1589" s="209"/>
    </row>
    <row r="1590" spans="1:14" ht="12" customHeight="1" x14ac:dyDescent="0.2">
      <c r="A1590" s="206"/>
      <c r="B1590" s="207"/>
      <c r="C1590" s="199"/>
      <c r="D1590" s="199"/>
      <c r="E1590" s="201"/>
      <c r="F1590" s="201"/>
      <c r="G1590" s="208"/>
      <c r="H1590" s="208"/>
      <c r="I1590" s="209"/>
      <c r="J1590" s="209"/>
      <c r="K1590" s="209"/>
      <c r="L1590" s="199"/>
      <c r="M1590" s="203"/>
      <c r="N1590" s="209"/>
    </row>
    <row r="1591" spans="1:14" ht="12" customHeight="1" x14ac:dyDescent="0.2">
      <c r="A1591" s="206"/>
      <c r="B1591" s="207"/>
      <c r="C1591" s="199"/>
      <c r="D1591" s="199"/>
      <c r="E1591" s="201"/>
      <c r="F1591" s="201"/>
      <c r="G1591" s="208"/>
      <c r="H1591" s="208"/>
      <c r="I1591" s="209"/>
      <c r="J1591" s="209"/>
      <c r="K1591" s="209"/>
      <c r="L1591" s="199"/>
      <c r="M1591" s="203"/>
      <c r="N1591" s="209"/>
    </row>
    <row r="1592" spans="1:14" ht="12" customHeight="1" x14ac:dyDescent="0.2">
      <c r="A1592" s="206"/>
      <c r="B1592" s="207"/>
      <c r="C1592" s="199"/>
      <c r="D1592" s="199"/>
      <c r="E1592" s="201"/>
      <c r="F1592" s="201"/>
      <c r="G1592" s="208"/>
      <c r="H1592" s="208"/>
      <c r="I1592" s="209"/>
      <c r="J1592" s="209"/>
      <c r="K1592" s="209"/>
      <c r="L1592" s="199"/>
      <c r="M1592" s="203"/>
      <c r="N1592" s="209"/>
    </row>
    <row r="1593" spans="1:14" ht="12" customHeight="1" x14ac:dyDescent="0.2">
      <c r="A1593" s="206"/>
      <c r="B1593" s="207"/>
      <c r="C1593" s="199"/>
      <c r="D1593" s="199"/>
      <c r="E1593" s="201"/>
      <c r="F1593" s="201"/>
      <c r="G1593" s="208"/>
      <c r="H1593" s="208"/>
      <c r="I1593" s="209"/>
      <c r="J1593" s="209"/>
      <c r="K1593" s="209"/>
      <c r="L1593" s="199"/>
      <c r="M1593" s="203"/>
      <c r="N1593" s="209"/>
    </row>
    <row r="1594" spans="1:14" ht="12" customHeight="1" x14ac:dyDescent="0.2">
      <c r="A1594" s="206"/>
      <c r="B1594" s="207"/>
      <c r="C1594" s="199"/>
      <c r="D1594" s="199"/>
      <c r="E1594" s="201"/>
      <c r="F1594" s="201"/>
      <c r="G1594" s="208"/>
      <c r="H1594" s="208"/>
      <c r="I1594" s="209"/>
      <c r="J1594" s="209"/>
      <c r="K1594" s="209"/>
      <c r="L1594" s="199"/>
      <c r="M1594" s="203"/>
      <c r="N1594" s="209"/>
    </row>
    <row r="1595" spans="1:14" ht="12" customHeight="1" x14ac:dyDescent="0.2">
      <c r="A1595" s="206"/>
      <c r="B1595" s="207"/>
      <c r="C1595" s="199"/>
      <c r="D1595" s="199"/>
      <c r="E1595" s="201"/>
      <c r="F1595" s="201"/>
      <c r="G1595" s="208"/>
      <c r="H1595" s="208"/>
      <c r="I1595" s="209"/>
      <c r="J1595" s="209"/>
      <c r="K1595" s="209"/>
      <c r="L1595" s="199"/>
      <c r="M1595" s="203"/>
      <c r="N1595" s="209"/>
    </row>
    <row r="1596" spans="1:14" ht="12" customHeight="1" x14ac:dyDescent="0.2">
      <c r="A1596" s="206"/>
      <c r="B1596" s="207"/>
      <c r="C1596" s="199"/>
      <c r="D1596" s="199"/>
      <c r="E1596" s="201"/>
      <c r="F1596" s="201"/>
      <c r="G1596" s="208"/>
      <c r="H1596" s="208"/>
      <c r="I1596" s="209"/>
      <c r="J1596" s="209"/>
      <c r="K1596" s="209"/>
      <c r="L1596" s="199"/>
      <c r="M1596" s="203"/>
      <c r="N1596" s="209"/>
    </row>
    <row r="1597" spans="1:14" ht="12" customHeight="1" x14ac:dyDescent="0.2">
      <c r="A1597" s="206"/>
      <c r="B1597" s="207"/>
      <c r="C1597" s="199"/>
      <c r="D1597" s="199"/>
      <c r="E1597" s="201"/>
      <c r="F1597" s="201"/>
      <c r="G1597" s="208"/>
      <c r="H1597" s="208"/>
      <c r="I1597" s="209"/>
      <c r="J1597" s="209"/>
      <c r="K1597" s="209"/>
      <c r="L1597" s="199"/>
      <c r="M1597" s="203"/>
      <c r="N1597" s="209"/>
    </row>
    <row r="1598" spans="1:14" ht="12" customHeight="1" x14ac:dyDescent="0.2">
      <c r="A1598" s="206"/>
      <c r="B1598" s="207"/>
      <c r="C1598" s="199"/>
      <c r="D1598" s="199"/>
      <c r="E1598" s="201"/>
      <c r="F1598" s="201"/>
      <c r="G1598" s="208"/>
      <c r="H1598" s="208"/>
      <c r="I1598" s="209"/>
      <c r="J1598" s="209"/>
      <c r="K1598" s="209"/>
      <c r="L1598" s="199"/>
      <c r="M1598" s="203"/>
      <c r="N1598" s="209"/>
    </row>
    <row r="1599" spans="1:14" ht="12" customHeight="1" x14ac:dyDescent="0.2">
      <c r="A1599" s="206"/>
      <c r="B1599" s="207"/>
      <c r="C1599" s="199"/>
      <c r="D1599" s="199"/>
      <c r="E1599" s="201"/>
      <c r="F1599" s="201"/>
      <c r="G1599" s="208"/>
      <c r="H1599" s="208"/>
      <c r="I1599" s="209"/>
      <c r="J1599" s="209"/>
      <c r="K1599" s="209"/>
      <c r="L1599" s="199"/>
      <c r="M1599" s="203"/>
      <c r="N1599" s="209"/>
    </row>
    <row r="1600" spans="1:14" ht="12" customHeight="1" x14ac:dyDescent="0.2">
      <c r="A1600" s="206"/>
      <c r="B1600" s="207"/>
      <c r="C1600" s="199"/>
      <c r="D1600" s="199"/>
      <c r="E1600" s="201"/>
      <c r="F1600" s="201"/>
      <c r="G1600" s="208"/>
      <c r="H1600" s="208"/>
      <c r="I1600" s="209"/>
      <c r="J1600" s="209"/>
      <c r="K1600" s="209"/>
      <c r="L1600" s="199"/>
      <c r="M1600" s="203"/>
      <c r="N1600" s="209"/>
    </row>
    <row r="1601" spans="1:14" ht="12" customHeight="1" x14ac:dyDescent="0.2">
      <c r="A1601" s="206"/>
      <c r="B1601" s="207"/>
      <c r="C1601" s="199"/>
      <c r="D1601" s="199"/>
      <c r="E1601" s="201"/>
      <c r="F1601" s="201"/>
      <c r="G1601" s="208"/>
      <c r="H1601" s="208"/>
      <c r="I1601" s="209"/>
      <c r="J1601" s="209"/>
      <c r="K1601" s="209"/>
      <c r="L1601" s="199"/>
      <c r="M1601" s="203"/>
      <c r="N1601" s="209"/>
    </row>
    <row r="1602" spans="1:14" ht="12" customHeight="1" x14ac:dyDescent="0.2">
      <c r="A1602" s="206"/>
      <c r="B1602" s="207"/>
      <c r="C1602" s="199"/>
      <c r="D1602" s="199"/>
      <c r="E1602" s="201"/>
      <c r="F1602" s="201"/>
      <c r="G1602" s="208"/>
      <c r="H1602" s="208"/>
      <c r="I1602" s="209"/>
      <c r="J1602" s="209"/>
      <c r="K1602" s="209"/>
      <c r="L1602" s="199"/>
      <c r="M1602" s="203"/>
      <c r="N1602" s="209"/>
    </row>
    <row r="1603" spans="1:14" ht="12" customHeight="1" x14ac:dyDescent="0.2">
      <c r="A1603" s="206"/>
      <c r="B1603" s="207"/>
      <c r="C1603" s="199"/>
      <c r="D1603" s="199"/>
      <c r="E1603" s="201"/>
      <c r="F1603" s="201"/>
      <c r="G1603" s="208"/>
      <c r="H1603" s="208"/>
      <c r="I1603" s="209"/>
      <c r="J1603" s="209"/>
      <c r="K1603" s="209"/>
      <c r="L1603" s="199"/>
      <c r="M1603" s="203"/>
      <c r="N1603" s="209"/>
    </row>
    <row r="1604" spans="1:14" ht="12" customHeight="1" x14ac:dyDescent="0.2">
      <c r="A1604" s="206"/>
      <c r="B1604" s="207"/>
      <c r="C1604" s="199"/>
      <c r="D1604" s="199"/>
      <c r="E1604" s="201"/>
      <c r="F1604" s="201"/>
      <c r="G1604" s="208"/>
      <c r="H1604" s="208"/>
      <c r="I1604" s="209"/>
      <c r="J1604" s="209"/>
      <c r="K1604" s="209"/>
      <c r="L1604" s="199"/>
      <c r="M1604" s="203"/>
      <c r="N1604" s="209"/>
    </row>
    <row r="1605" spans="1:14" ht="12" customHeight="1" x14ac:dyDescent="0.2">
      <c r="A1605" s="206"/>
      <c r="B1605" s="207"/>
      <c r="C1605" s="199"/>
      <c r="D1605" s="199"/>
      <c r="E1605" s="201"/>
      <c r="F1605" s="201"/>
      <c r="G1605" s="208"/>
      <c r="H1605" s="208"/>
      <c r="I1605" s="209"/>
      <c r="J1605" s="209"/>
      <c r="K1605" s="209"/>
      <c r="L1605" s="199"/>
      <c r="M1605" s="203"/>
      <c r="N1605" s="209"/>
    </row>
    <row r="1606" spans="1:14" ht="12" customHeight="1" x14ac:dyDescent="0.2">
      <c r="A1606" s="206"/>
      <c r="B1606" s="207"/>
      <c r="C1606" s="199"/>
      <c r="D1606" s="199"/>
      <c r="E1606" s="201"/>
      <c r="F1606" s="201"/>
      <c r="G1606" s="208"/>
      <c r="H1606" s="208"/>
      <c r="I1606" s="209"/>
      <c r="J1606" s="209"/>
      <c r="K1606" s="209"/>
      <c r="L1606" s="199"/>
      <c r="M1606" s="203"/>
      <c r="N1606" s="209"/>
    </row>
    <row r="1607" spans="1:14" ht="12" customHeight="1" x14ac:dyDescent="0.2">
      <c r="A1607" s="206"/>
      <c r="B1607" s="207"/>
      <c r="C1607" s="199"/>
      <c r="D1607" s="199"/>
      <c r="E1607" s="201"/>
      <c r="F1607" s="201"/>
      <c r="G1607" s="208"/>
      <c r="H1607" s="208"/>
      <c r="I1607" s="209"/>
      <c r="J1607" s="209"/>
      <c r="K1607" s="209"/>
      <c r="L1607" s="199"/>
      <c r="M1607" s="203"/>
      <c r="N1607" s="209"/>
    </row>
    <row r="1608" spans="1:14" ht="12" customHeight="1" x14ac:dyDescent="0.2">
      <c r="A1608" s="206"/>
      <c r="B1608" s="207"/>
      <c r="C1608" s="199"/>
      <c r="D1608" s="199"/>
      <c r="E1608" s="201"/>
      <c r="F1608" s="201"/>
      <c r="G1608" s="208"/>
      <c r="H1608" s="208"/>
      <c r="I1608" s="209"/>
      <c r="J1608" s="209"/>
      <c r="K1608" s="209"/>
      <c r="L1608" s="199"/>
      <c r="M1608" s="203"/>
      <c r="N1608" s="209"/>
    </row>
    <row r="1609" spans="1:14" ht="12" customHeight="1" x14ac:dyDescent="0.2">
      <c r="A1609" s="206"/>
      <c r="B1609" s="207"/>
      <c r="C1609" s="199"/>
      <c r="D1609" s="199"/>
      <c r="E1609" s="201"/>
      <c r="F1609" s="201"/>
      <c r="G1609" s="208"/>
      <c r="H1609" s="208"/>
      <c r="I1609" s="209"/>
      <c r="J1609" s="209"/>
      <c r="K1609" s="209"/>
      <c r="L1609" s="199"/>
      <c r="M1609" s="203"/>
      <c r="N1609" s="209"/>
    </row>
    <row r="1610" spans="1:14" ht="12" customHeight="1" x14ac:dyDescent="0.2">
      <c r="A1610" s="206"/>
      <c r="B1610" s="207"/>
      <c r="C1610" s="199"/>
      <c r="D1610" s="199"/>
      <c r="E1610" s="201"/>
      <c r="F1610" s="201"/>
      <c r="G1610" s="208"/>
      <c r="H1610" s="208"/>
      <c r="I1610" s="209"/>
      <c r="J1610" s="209"/>
      <c r="K1610" s="209"/>
      <c r="L1610" s="199"/>
      <c r="M1610" s="203"/>
      <c r="N1610" s="209"/>
    </row>
    <row r="1611" spans="1:14" ht="12" customHeight="1" x14ac:dyDescent="0.2">
      <c r="A1611" s="206"/>
      <c r="B1611" s="207"/>
      <c r="C1611" s="199"/>
      <c r="D1611" s="199"/>
      <c r="E1611" s="201"/>
      <c r="F1611" s="201"/>
      <c r="G1611" s="208"/>
      <c r="H1611" s="208"/>
      <c r="I1611" s="209"/>
      <c r="J1611" s="209"/>
      <c r="K1611" s="209"/>
      <c r="L1611" s="199"/>
      <c r="M1611" s="203"/>
      <c r="N1611" s="209"/>
    </row>
    <row r="1612" spans="1:14" ht="12" customHeight="1" x14ac:dyDescent="0.2">
      <c r="A1612" s="206"/>
      <c r="B1612" s="207"/>
      <c r="C1612" s="199"/>
      <c r="D1612" s="199"/>
      <c r="E1612" s="201"/>
      <c r="F1612" s="201"/>
      <c r="G1612" s="208"/>
      <c r="H1612" s="208"/>
      <c r="I1612" s="209"/>
      <c r="J1612" s="209"/>
      <c r="K1612" s="209"/>
      <c r="L1612" s="199"/>
      <c r="M1612" s="203"/>
      <c r="N1612" s="209"/>
    </row>
    <row r="1613" spans="1:14" ht="12" customHeight="1" x14ac:dyDescent="0.2">
      <c r="A1613" s="206"/>
      <c r="B1613" s="207"/>
      <c r="C1613" s="199"/>
      <c r="D1613" s="199"/>
      <c r="E1613" s="201"/>
      <c r="F1613" s="201"/>
      <c r="G1613" s="208"/>
      <c r="H1613" s="208"/>
      <c r="I1613" s="209"/>
      <c r="J1613" s="209"/>
      <c r="K1613" s="209"/>
      <c r="L1613" s="199"/>
      <c r="M1613" s="203"/>
      <c r="N1613" s="209"/>
    </row>
    <row r="1614" spans="1:14" ht="12" customHeight="1" x14ac:dyDescent="0.2">
      <c r="A1614" s="206"/>
      <c r="B1614" s="207"/>
      <c r="C1614" s="199"/>
      <c r="D1614" s="199"/>
      <c r="E1614" s="201"/>
      <c r="F1614" s="201"/>
      <c r="G1614" s="208"/>
      <c r="H1614" s="208"/>
      <c r="I1614" s="209"/>
      <c r="J1614" s="209"/>
      <c r="K1614" s="209"/>
      <c r="L1614" s="199"/>
      <c r="M1614" s="203"/>
      <c r="N1614" s="209"/>
    </row>
    <row r="1615" spans="1:14" ht="12" customHeight="1" x14ac:dyDescent="0.2">
      <c r="A1615" s="206"/>
      <c r="B1615" s="207"/>
      <c r="C1615" s="199"/>
      <c r="D1615" s="199"/>
      <c r="E1615" s="201"/>
      <c r="F1615" s="201"/>
      <c r="G1615" s="208"/>
      <c r="H1615" s="208"/>
      <c r="I1615" s="209"/>
      <c r="J1615" s="209"/>
      <c r="K1615" s="209"/>
      <c r="L1615" s="199"/>
      <c r="M1615" s="203"/>
      <c r="N1615" s="209"/>
    </row>
    <row r="1616" spans="1:14" ht="12" customHeight="1" x14ac:dyDescent="0.2">
      <c r="A1616" s="206"/>
      <c r="B1616" s="207"/>
      <c r="C1616" s="199"/>
      <c r="D1616" s="199"/>
      <c r="E1616" s="201"/>
      <c r="F1616" s="201"/>
      <c r="G1616" s="208"/>
      <c r="H1616" s="208"/>
      <c r="I1616" s="209"/>
      <c r="J1616" s="209"/>
      <c r="K1616" s="209"/>
      <c r="L1616" s="199"/>
      <c r="M1616" s="203"/>
      <c r="N1616" s="209"/>
    </row>
    <row r="1617" spans="1:14" ht="12" customHeight="1" x14ac:dyDescent="0.2">
      <c r="A1617" s="206"/>
      <c r="B1617" s="207"/>
      <c r="C1617" s="199"/>
      <c r="D1617" s="199"/>
      <c r="E1617" s="201"/>
      <c r="F1617" s="201"/>
      <c r="G1617" s="208"/>
      <c r="H1617" s="208"/>
      <c r="I1617" s="209"/>
      <c r="J1617" s="209"/>
      <c r="K1617" s="209"/>
      <c r="L1617" s="199"/>
      <c r="M1617" s="203"/>
      <c r="N1617" s="209"/>
    </row>
    <row r="1618" spans="1:14" ht="12" customHeight="1" x14ac:dyDescent="0.2">
      <c r="A1618" s="206"/>
      <c r="B1618" s="207"/>
      <c r="C1618" s="199"/>
      <c r="D1618" s="199"/>
      <c r="E1618" s="201"/>
      <c r="F1618" s="201"/>
      <c r="G1618" s="208"/>
      <c r="H1618" s="208"/>
      <c r="I1618" s="209"/>
      <c r="J1618" s="209"/>
      <c r="K1618" s="209"/>
      <c r="L1618" s="199"/>
      <c r="M1618" s="203"/>
      <c r="N1618" s="209"/>
    </row>
    <row r="1619" spans="1:14" ht="12" customHeight="1" x14ac:dyDescent="0.2">
      <c r="A1619" s="206"/>
      <c r="B1619" s="207"/>
      <c r="C1619" s="199"/>
      <c r="D1619" s="199"/>
      <c r="E1619" s="201"/>
      <c r="F1619" s="201"/>
      <c r="G1619" s="208"/>
      <c r="H1619" s="208"/>
      <c r="I1619" s="209"/>
      <c r="J1619" s="209"/>
      <c r="K1619" s="209"/>
      <c r="L1619" s="199"/>
      <c r="M1619" s="203"/>
      <c r="N1619" s="209"/>
    </row>
    <row r="1620" spans="1:14" ht="12" customHeight="1" x14ac:dyDescent="0.2">
      <c r="A1620" s="206"/>
      <c r="B1620" s="207"/>
      <c r="C1620" s="199"/>
      <c r="D1620" s="199"/>
      <c r="E1620" s="201"/>
      <c r="F1620" s="201"/>
      <c r="G1620" s="208"/>
      <c r="H1620" s="208"/>
      <c r="I1620" s="209"/>
      <c r="J1620" s="209"/>
      <c r="K1620" s="209"/>
      <c r="L1620" s="199"/>
      <c r="M1620" s="203"/>
      <c r="N1620" s="209"/>
    </row>
    <row r="1621" spans="1:14" ht="12" customHeight="1" x14ac:dyDescent="0.2">
      <c r="A1621" s="206"/>
      <c r="B1621" s="207"/>
      <c r="C1621" s="199"/>
      <c r="D1621" s="199"/>
      <c r="E1621" s="201"/>
      <c r="F1621" s="201"/>
      <c r="G1621" s="208"/>
      <c r="H1621" s="208"/>
      <c r="I1621" s="209"/>
      <c r="J1621" s="209"/>
      <c r="K1621" s="209"/>
      <c r="L1621" s="199"/>
      <c r="M1621" s="203"/>
      <c r="N1621" s="209"/>
    </row>
    <row r="1622" spans="1:14" ht="12" customHeight="1" x14ac:dyDescent="0.2">
      <c r="A1622" s="206"/>
      <c r="B1622" s="207"/>
      <c r="C1622" s="199"/>
      <c r="D1622" s="199"/>
      <c r="E1622" s="201"/>
      <c r="F1622" s="201"/>
      <c r="G1622" s="208"/>
      <c r="H1622" s="208"/>
      <c r="I1622" s="209"/>
      <c r="J1622" s="209"/>
      <c r="K1622" s="209"/>
      <c r="L1622" s="199"/>
      <c r="M1622" s="203"/>
      <c r="N1622" s="209"/>
    </row>
    <row r="1623" spans="1:14" ht="12" customHeight="1" x14ac:dyDescent="0.2">
      <c r="A1623" s="206"/>
      <c r="B1623" s="207"/>
      <c r="C1623" s="199"/>
      <c r="D1623" s="199"/>
      <c r="E1623" s="201"/>
      <c r="F1623" s="201"/>
      <c r="G1623" s="208"/>
      <c r="H1623" s="208"/>
      <c r="I1623" s="209"/>
      <c r="J1623" s="209"/>
      <c r="K1623" s="209"/>
      <c r="L1623" s="199"/>
      <c r="M1623" s="203"/>
      <c r="N1623" s="209"/>
    </row>
    <row r="1624" spans="1:14" ht="12" customHeight="1" x14ac:dyDescent="0.2">
      <c r="A1624" s="206"/>
      <c r="B1624" s="207"/>
      <c r="C1624" s="199"/>
      <c r="D1624" s="199"/>
      <c r="E1624" s="201"/>
      <c r="F1624" s="201"/>
      <c r="G1624" s="208"/>
      <c r="H1624" s="208"/>
      <c r="I1624" s="209"/>
      <c r="J1624" s="209"/>
      <c r="K1624" s="209"/>
      <c r="L1624" s="199"/>
      <c r="M1624" s="203"/>
      <c r="N1624" s="209"/>
    </row>
    <row r="1625" spans="1:14" ht="12" customHeight="1" x14ac:dyDescent="0.2">
      <c r="A1625" s="206"/>
      <c r="B1625" s="207"/>
      <c r="C1625" s="199"/>
      <c r="D1625" s="199"/>
      <c r="E1625" s="201"/>
      <c r="F1625" s="201"/>
      <c r="G1625" s="208"/>
      <c r="H1625" s="208"/>
      <c r="I1625" s="209"/>
      <c r="J1625" s="209"/>
      <c r="K1625" s="209"/>
      <c r="L1625" s="199"/>
      <c r="M1625" s="203"/>
      <c r="N1625" s="209"/>
    </row>
    <row r="1626" spans="1:14" ht="12" customHeight="1" x14ac:dyDescent="0.2">
      <c r="A1626" s="206"/>
      <c r="B1626" s="207"/>
      <c r="C1626" s="199"/>
      <c r="D1626" s="199"/>
      <c r="E1626" s="201"/>
      <c r="F1626" s="201"/>
      <c r="G1626" s="208"/>
      <c r="H1626" s="208"/>
      <c r="I1626" s="209"/>
      <c r="J1626" s="209"/>
      <c r="K1626" s="209"/>
      <c r="L1626" s="199"/>
      <c r="M1626" s="203"/>
      <c r="N1626" s="209"/>
    </row>
    <row r="1627" spans="1:14" ht="12" customHeight="1" x14ac:dyDescent="0.2">
      <c r="A1627" s="206"/>
      <c r="B1627" s="207"/>
      <c r="C1627" s="199"/>
      <c r="D1627" s="199"/>
      <c r="E1627" s="201"/>
      <c r="F1627" s="201"/>
      <c r="G1627" s="208"/>
      <c r="H1627" s="208"/>
      <c r="I1627" s="209"/>
      <c r="J1627" s="209"/>
      <c r="K1627" s="209"/>
      <c r="L1627" s="199"/>
      <c r="M1627" s="203"/>
      <c r="N1627" s="209"/>
    </row>
    <row r="1628" spans="1:14" ht="12" customHeight="1" x14ac:dyDescent="0.2">
      <c r="A1628" s="206"/>
      <c r="B1628" s="207"/>
      <c r="C1628" s="199"/>
      <c r="D1628" s="199"/>
      <c r="E1628" s="201"/>
      <c r="F1628" s="201"/>
      <c r="G1628" s="208"/>
      <c r="H1628" s="208"/>
      <c r="I1628" s="209"/>
      <c r="J1628" s="209"/>
      <c r="K1628" s="209"/>
      <c r="L1628" s="199"/>
      <c r="M1628" s="203"/>
      <c r="N1628" s="209"/>
    </row>
    <row r="1629" spans="1:14" ht="12" customHeight="1" x14ac:dyDescent="0.2">
      <c r="A1629" s="206"/>
      <c r="B1629" s="207"/>
      <c r="C1629" s="199"/>
      <c r="D1629" s="199"/>
      <c r="E1629" s="201"/>
      <c r="F1629" s="201"/>
      <c r="G1629" s="208"/>
      <c r="H1629" s="208"/>
      <c r="I1629" s="209"/>
      <c r="J1629" s="209"/>
      <c r="K1629" s="209"/>
      <c r="L1629" s="199"/>
      <c r="M1629" s="203"/>
      <c r="N1629" s="209"/>
    </row>
    <row r="1630" spans="1:14" ht="12" customHeight="1" x14ac:dyDescent="0.2">
      <c r="A1630" s="206"/>
      <c r="B1630" s="207"/>
      <c r="C1630" s="199"/>
      <c r="D1630" s="199"/>
      <c r="E1630" s="201"/>
      <c r="F1630" s="201"/>
      <c r="G1630" s="208"/>
      <c r="H1630" s="208"/>
      <c r="I1630" s="209"/>
      <c r="J1630" s="209"/>
      <c r="K1630" s="209"/>
      <c r="L1630" s="199"/>
      <c r="M1630" s="203"/>
      <c r="N1630" s="209"/>
    </row>
    <row r="1631" spans="1:14" ht="12" customHeight="1" x14ac:dyDescent="0.2">
      <c r="A1631" s="206"/>
      <c r="B1631" s="207"/>
      <c r="C1631" s="199"/>
      <c r="D1631" s="199"/>
      <c r="E1631" s="201"/>
      <c r="F1631" s="201"/>
      <c r="G1631" s="208"/>
      <c r="H1631" s="208"/>
      <c r="I1631" s="209"/>
      <c r="J1631" s="209"/>
      <c r="K1631" s="209"/>
      <c r="L1631" s="199"/>
      <c r="M1631" s="203"/>
      <c r="N1631" s="209"/>
    </row>
    <row r="1632" spans="1:14" ht="12" customHeight="1" x14ac:dyDescent="0.2">
      <c r="A1632" s="206"/>
      <c r="B1632" s="207"/>
      <c r="C1632" s="199"/>
      <c r="D1632" s="199"/>
      <c r="E1632" s="201"/>
      <c r="F1632" s="201"/>
      <c r="G1632" s="208"/>
      <c r="H1632" s="208"/>
      <c r="I1632" s="209"/>
      <c r="J1632" s="209"/>
      <c r="K1632" s="209"/>
      <c r="L1632" s="199"/>
      <c r="M1632" s="203"/>
      <c r="N1632" s="209"/>
    </row>
    <row r="1633" spans="1:14" ht="12" customHeight="1" x14ac:dyDescent="0.2">
      <c r="A1633" s="206"/>
      <c r="B1633" s="207"/>
      <c r="C1633" s="199"/>
      <c r="D1633" s="199"/>
      <c r="E1633" s="201"/>
      <c r="F1633" s="201"/>
      <c r="G1633" s="208"/>
      <c r="H1633" s="208"/>
      <c r="I1633" s="209"/>
      <c r="J1633" s="209"/>
      <c r="K1633" s="209"/>
      <c r="L1633" s="199"/>
      <c r="M1633" s="203"/>
      <c r="N1633" s="209"/>
    </row>
    <row r="1634" spans="1:14" ht="12" customHeight="1" x14ac:dyDescent="0.2">
      <c r="A1634" s="206"/>
      <c r="B1634" s="207"/>
      <c r="C1634" s="199"/>
      <c r="D1634" s="199"/>
      <c r="E1634" s="201"/>
      <c r="F1634" s="201"/>
      <c r="G1634" s="208"/>
      <c r="H1634" s="208"/>
      <c r="I1634" s="209"/>
      <c r="J1634" s="209"/>
      <c r="K1634" s="209"/>
      <c r="L1634" s="199"/>
      <c r="M1634" s="203"/>
      <c r="N1634" s="209"/>
    </row>
    <row r="1635" spans="1:14" ht="12" customHeight="1" x14ac:dyDescent="0.2">
      <c r="A1635" s="206"/>
      <c r="B1635" s="207"/>
      <c r="C1635" s="199"/>
      <c r="D1635" s="199"/>
      <c r="E1635" s="201"/>
      <c r="F1635" s="201"/>
      <c r="G1635" s="208"/>
      <c r="H1635" s="208"/>
      <c r="I1635" s="209"/>
      <c r="J1635" s="209"/>
      <c r="K1635" s="209"/>
      <c r="L1635" s="199"/>
      <c r="M1635" s="203"/>
      <c r="N1635" s="209"/>
    </row>
    <row r="1636" spans="1:14" ht="12" customHeight="1" x14ac:dyDescent="0.2">
      <c r="A1636" s="206"/>
      <c r="B1636" s="207"/>
      <c r="C1636" s="199"/>
      <c r="D1636" s="199"/>
      <c r="E1636" s="201"/>
      <c r="F1636" s="201"/>
      <c r="G1636" s="208"/>
      <c r="H1636" s="208"/>
      <c r="I1636" s="209"/>
      <c r="J1636" s="209"/>
      <c r="K1636" s="209"/>
      <c r="L1636" s="199"/>
      <c r="M1636" s="203"/>
      <c r="N1636" s="209"/>
    </row>
    <row r="1637" spans="1:14" ht="12" customHeight="1" x14ac:dyDescent="0.2">
      <c r="A1637" s="206"/>
      <c r="B1637" s="207"/>
      <c r="C1637" s="199"/>
      <c r="D1637" s="199"/>
      <c r="E1637" s="201"/>
      <c r="F1637" s="201"/>
      <c r="G1637" s="208"/>
      <c r="H1637" s="208"/>
      <c r="I1637" s="209"/>
      <c r="J1637" s="209"/>
      <c r="K1637" s="209"/>
      <c r="L1637" s="199"/>
      <c r="M1637" s="203"/>
      <c r="N1637" s="209"/>
    </row>
    <row r="1638" spans="1:14" ht="12" customHeight="1" x14ac:dyDescent="0.2">
      <c r="A1638" s="206"/>
      <c r="B1638" s="207"/>
      <c r="C1638" s="199"/>
      <c r="D1638" s="199"/>
      <c r="E1638" s="201"/>
      <c r="F1638" s="201"/>
      <c r="G1638" s="208"/>
      <c r="H1638" s="208"/>
      <c r="I1638" s="209"/>
      <c r="J1638" s="209"/>
      <c r="K1638" s="209"/>
      <c r="L1638" s="199"/>
      <c r="M1638" s="203"/>
      <c r="N1638" s="209"/>
    </row>
    <row r="1639" spans="1:14" ht="12" customHeight="1" x14ac:dyDescent="0.2">
      <c r="A1639" s="206"/>
      <c r="B1639" s="207"/>
      <c r="C1639" s="199"/>
      <c r="D1639" s="199"/>
      <c r="E1639" s="201"/>
      <c r="F1639" s="201"/>
      <c r="G1639" s="208"/>
      <c r="H1639" s="208"/>
      <c r="I1639" s="209"/>
      <c r="J1639" s="209"/>
      <c r="K1639" s="209"/>
      <c r="L1639" s="199"/>
      <c r="M1639" s="203"/>
      <c r="N1639" s="209"/>
    </row>
    <row r="1640" spans="1:14" ht="12" customHeight="1" x14ac:dyDescent="0.2">
      <c r="A1640" s="206"/>
      <c r="B1640" s="207"/>
      <c r="C1640" s="199"/>
      <c r="D1640" s="199"/>
      <c r="E1640" s="201"/>
      <c r="F1640" s="201"/>
      <c r="G1640" s="208"/>
      <c r="H1640" s="208"/>
      <c r="I1640" s="209"/>
      <c r="J1640" s="209"/>
      <c r="K1640" s="209"/>
      <c r="L1640" s="199"/>
      <c r="M1640" s="203"/>
      <c r="N1640" s="209"/>
    </row>
    <row r="1641" spans="1:14" ht="12" customHeight="1" x14ac:dyDescent="0.2">
      <c r="A1641" s="206"/>
      <c r="B1641" s="207"/>
      <c r="C1641" s="199"/>
      <c r="D1641" s="199"/>
      <c r="E1641" s="201"/>
      <c r="F1641" s="201"/>
      <c r="G1641" s="208"/>
      <c r="H1641" s="208"/>
      <c r="I1641" s="209"/>
      <c r="J1641" s="209"/>
      <c r="K1641" s="209"/>
      <c r="L1641" s="199"/>
      <c r="M1641" s="203"/>
      <c r="N1641" s="209"/>
    </row>
    <row r="1642" spans="1:14" ht="12" customHeight="1" x14ac:dyDescent="0.2">
      <c r="A1642" s="206"/>
      <c r="B1642" s="207"/>
      <c r="C1642" s="199"/>
      <c r="D1642" s="199"/>
      <c r="E1642" s="201"/>
      <c r="F1642" s="201"/>
      <c r="G1642" s="208"/>
      <c r="H1642" s="208"/>
      <c r="I1642" s="209"/>
      <c r="J1642" s="209"/>
      <c r="K1642" s="209"/>
      <c r="L1642" s="199"/>
      <c r="M1642" s="203"/>
      <c r="N1642" s="209"/>
    </row>
    <row r="1643" spans="1:14" ht="12" customHeight="1" x14ac:dyDescent="0.2">
      <c r="A1643" s="206"/>
      <c r="B1643" s="207"/>
      <c r="C1643" s="199"/>
      <c r="D1643" s="199"/>
      <c r="E1643" s="201"/>
      <c r="F1643" s="201"/>
      <c r="G1643" s="208"/>
      <c r="H1643" s="208"/>
      <c r="I1643" s="209"/>
      <c r="J1643" s="209"/>
      <c r="K1643" s="209"/>
      <c r="L1643" s="199"/>
      <c r="M1643" s="203"/>
      <c r="N1643" s="209"/>
    </row>
    <row r="1644" spans="1:14" ht="12" customHeight="1" x14ac:dyDescent="0.2">
      <c r="A1644" s="206"/>
      <c r="B1644" s="207"/>
      <c r="C1644" s="199"/>
      <c r="D1644" s="199"/>
      <c r="E1644" s="201"/>
      <c r="F1644" s="201"/>
      <c r="G1644" s="208"/>
      <c r="H1644" s="208"/>
      <c r="I1644" s="209"/>
      <c r="J1644" s="209"/>
      <c r="K1644" s="209"/>
      <c r="L1644" s="199"/>
      <c r="M1644" s="203"/>
      <c r="N1644" s="209"/>
    </row>
    <row r="1645" spans="1:14" ht="12" customHeight="1" x14ac:dyDescent="0.2">
      <c r="A1645" s="206"/>
      <c r="B1645" s="207"/>
      <c r="C1645" s="199"/>
      <c r="D1645" s="199"/>
      <c r="E1645" s="201"/>
      <c r="F1645" s="201"/>
      <c r="G1645" s="208"/>
      <c r="H1645" s="208"/>
      <c r="I1645" s="209"/>
      <c r="J1645" s="209"/>
      <c r="K1645" s="209"/>
      <c r="L1645" s="199"/>
      <c r="M1645" s="203"/>
      <c r="N1645" s="209"/>
    </row>
    <row r="1646" spans="1:14" ht="12" customHeight="1" x14ac:dyDescent="0.2">
      <c r="A1646" s="206"/>
      <c r="B1646" s="207"/>
      <c r="C1646" s="199"/>
      <c r="D1646" s="199"/>
      <c r="E1646" s="201"/>
      <c r="F1646" s="201"/>
      <c r="G1646" s="208"/>
      <c r="H1646" s="208"/>
      <c r="I1646" s="209"/>
      <c r="J1646" s="209"/>
      <c r="K1646" s="209"/>
      <c r="L1646" s="199"/>
      <c r="M1646" s="203"/>
      <c r="N1646" s="209"/>
    </row>
    <row r="1647" spans="1:14" ht="12" customHeight="1" x14ac:dyDescent="0.2">
      <c r="A1647" s="206"/>
      <c r="B1647" s="207"/>
      <c r="C1647" s="199"/>
      <c r="D1647" s="199"/>
      <c r="E1647" s="201"/>
      <c r="F1647" s="201"/>
      <c r="G1647" s="208"/>
      <c r="H1647" s="208"/>
      <c r="I1647" s="209"/>
      <c r="J1647" s="209"/>
      <c r="K1647" s="209"/>
      <c r="L1647" s="199"/>
      <c r="M1647" s="203"/>
      <c r="N1647" s="209"/>
    </row>
    <row r="1648" spans="1:14" ht="12" customHeight="1" x14ac:dyDescent="0.2">
      <c r="A1648" s="206"/>
      <c r="B1648" s="207"/>
      <c r="C1648" s="199"/>
      <c r="D1648" s="199"/>
      <c r="E1648" s="201"/>
      <c r="F1648" s="201"/>
      <c r="G1648" s="208"/>
      <c r="H1648" s="208"/>
      <c r="I1648" s="209"/>
      <c r="J1648" s="209"/>
      <c r="K1648" s="209"/>
      <c r="L1648" s="199"/>
      <c r="M1648" s="203"/>
      <c r="N1648" s="209"/>
    </row>
    <row r="1649" spans="1:14" ht="12" customHeight="1" x14ac:dyDescent="0.2">
      <c r="A1649" s="206"/>
      <c r="B1649" s="207"/>
      <c r="C1649" s="199"/>
      <c r="D1649" s="199"/>
      <c r="E1649" s="201"/>
      <c r="F1649" s="201"/>
      <c r="G1649" s="208"/>
      <c r="H1649" s="208"/>
      <c r="I1649" s="209"/>
      <c r="J1649" s="209"/>
      <c r="K1649" s="209"/>
      <c r="L1649" s="199"/>
      <c r="M1649" s="203"/>
      <c r="N1649" s="209"/>
    </row>
    <row r="1650" spans="1:14" ht="12" customHeight="1" x14ac:dyDescent="0.2">
      <c r="A1650" s="206"/>
      <c r="B1650" s="207"/>
      <c r="C1650" s="199"/>
      <c r="D1650" s="199"/>
      <c r="E1650" s="201"/>
      <c r="F1650" s="201"/>
      <c r="G1650" s="208"/>
      <c r="H1650" s="208"/>
      <c r="I1650" s="209"/>
      <c r="J1650" s="209"/>
      <c r="K1650" s="209"/>
      <c r="L1650" s="199"/>
      <c r="M1650" s="203"/>
      <c r="N1650" s="209"/>
    </row>
    <row r="1651" spans="1:14" ht="12" customHeight="1" x14ac:dyDescent="0.2">
      <c r="A1651" s="206"/>
      <c r="B1651" s="207"/>
      <c r="C1651" s="199"/>
      <c r="D1651" s="199"/>
      <c r="E1651" s="201"/>
      <c r="F1651" s="201"/>
      <c r="G1651" s="208"/>
      <c r="H1651" s="208"/>
      <c r="I1651" s="209"/>
      <c r="J1651" s="209"/>
      <c r="K1651" s="209"/>
      <c r="L1651" s="199"/>
      <c r="M1651" s="203"/>
      <c r="N1651" s="209"/>
    </row>
    <row r="1652" spans="1:14" ht="12" customHeight="1" x14ac:dyDescent="0.2">
      <c r="A1652" s="206"/>
      <c r="B1652" s="207"/>
      <c r="C1652" s="199"/>
      <c r="D1652" s="199"/>
      <c r="E1652" s="201"/>
      <c r="F1652" s="201"/>
      <c r="G1652" s="208"/>
      <c r="H1652" s="208"/>
      <c r="I1652" s="209"/>
      <c r="J1652" s="209"/>
      <c r="K1652" s="209"/>
      <c r="L1652" s="199"/>
      <c r="M1652" s="203"/>
      <c r="N1652" s="209"/>
    </row>
    <row r="1653" spans="1:14" ht="12" customHeight="1" x14ac:dyDescent="0.2">
      <c r="A1653" s="206"/>
      <c r="B1653" s="207"/>
      <c r="C1653" s="199"/>
      <c r="D1653" s="199"/>
      <c r="E1653" s="201"/>
      <c r="F1653" s="201"/>
      <c r="G1653" s="208"/>
      <c r="H1653" s="208"/>
      <c r="I1653" s="209"/>
      <c r="J1653" s="209"/>
      <c r="K1653" s="209"/>
      <c r="L1653" s="199"/>
      <c r="M1653" s="203"/>
      <c r="N1653" s="209"/>
    </row>
    <row r="1654" spans="1:14" ht="12" customHeight="1" x14ac:dyDescent="0.2">
      <c r="A1654" s="206"/>
      <c r="B1654" s="207"/>
      <c r="C1654" s="199"/>
      <c r="D1654" s="199"/>
      <c r="E1654" s="201"/>
      <c r="F1654" s="201"/>
      <c r="G1654" s="208"/>
      <c r="H1654" s="208"/>
      <c r="I1654" s="209"/>
      <c r="J1654" s="209"/>
      <c r="K1654" s="209"/>
      <c r="L1654" s="199"/>
      <c r="M1654" s="203"/>
      <c r="N1654" s="209"/>
    </row>
    <row r="1655" spans="1:14" ht="12" customHeight="1" x14ac:dyDescent="0.2">
      <c r="A1655" s="206"/>
      <c r="B1655" s="207"/>
      <c r="C1655" s="199"/>
      <c r="D1655" s="199"/>
      <c r="E1655" s="201"/>
      <c r="F1655" s="201"/>
      <c r="G1655" s="208"/>
      <c r="H1655" s="208"/>
      <c r="I1655" s="209"/>
      <c r="J1655" s="209"/>
      <c r="K1655" s="209"/>
      <c r="L1655" s="199"/>
      <c r="M1655" s="203"/>
      <c r="N1655" s="209"/>
    </row>
    <row r="1656" spans="1:14" ht="12" customHeight="1" x14ac:dyDescent="0.2">
      <c r="A1656" s="206"/>
      <c r="B1656" s="207"/>
      <c r="C1656" s="199"/>
      <c r="D1656" s="199"/>
      <c r="E1656" s="201"/>
      <c r="F1656" s="201"/>
      <c r="G1656" s="208"/>
      <c r="H1656" s="208"/>
      <c r="I1656" s="209"/>
      <c r="J1656" s="209"/>
      <c r="K1656" s="209"/>
      <c r="L1656" s="199"/>
      <c r="M1656" s="203"/>
      <c r="N1656" s="209"/>
    </row>
    <row r="1657" spans="1:14" ht="12" customHeight="1" x14ac:dyDescent="0.2">
      <c r="A1657" s="206"/>
      <c r="B1657" s="207"/>
      <c r="C1657" s="199"/>
      <c r="D1657" s="199"/>
      <c r="E1657" s="201"/>
      <c r="F1657" s="201"/>
      <c r="G1657" s="208"/>
      <c r="H1657" s="208"/>
      <c r="I1657" s="209"/>
      <c r="J1657" s="209"/>
      <c r="K1657" s="209"/>
      <c r="L1657" s="199"/>
      <c r="M1657" s="203"/>
      <c r="N1657" s="209"/>
    </row>
    <row r="1658" spans="1:14" ht="12" customHeight="1" x14ac:dyDescent="0.2">
      <c r="A1658" s="206"/>
      <c r="B1658" s="207"/>
      <c r="C1658" s="199"/>
      <c r="D1658" s="199"/>
      <c r="E1658" s="201"/>
      <c r="F1658" s="201"/>
      <c r="G1658" s="208"/>
      <c r="H1658" s="208"/>
      <c r="I1658" s="209"/>
      <c r="J1658" s="209"/>
      <c r="K1658" s="209"/>
      <c r="L1658" s="199"/>
      <c r="M1658" s="203"/>
      <c r="N1658" s="209"/>
    </row>
    <row r="1659" spans="1:14" ht="12" customHeight="1" x14ac:dyDescent="0.2">
      <c r="A1659" s="206"/>
      <c r="B1659" s="207"/>
      <c r="C1659" s="199"/>
      <c r="D1659" s="199"/>
      <c r="E1659" s="201"/>
      <c r="F1659" s="201"/>
      <c r="G1659" s="208"/>
      <c r="H1659" s="208"/>
      <c r="I1659" s="209"/>
      <c r="J1659" s="209"/>
      <c r="K1659" s="209"/>
      <c r="L1659" s="199"/>
      <c r="M1659" s="203"/>
      <c r="N1659" s="209"/>
    </row>
    <row r="1660" spans="1:14" ht="12" customHeight="1" x14ac:dyDescent="0.2">
      <c r="A1660" s="206"/>
      <c r="B1660" s="207"/>
      <c r="C1660" s="199"/>
      <c r="D1660" s="199"/>
      <c r="E1660" s="201"/>
      <c r="F1660" s="201"/>
      <c r="G1660" s="208"/>
      <c r="H1660" s="208"/>
      <c r="I1660" s="209"/>
      <c r="J1660" s="209"/>
      <c r="K1660" s="209"/>
      <c r="L1660" s="199"/>
      <c r="M1660" s="203"/>
      <c r="N1660" s="209"/>
    </row>
    <row r="1661" spans="1:14" ht="12" customHeight="1" x14ac:dyDescent="0.2">
      <c r="A1661" s="206"/>
      <c r="B1661" s="207"/>
      <c r="C1661" s="199"/>
      <c r="D1661" s="199"/>
      <c r="E1661" s="201"/>
      <c r="F1661" s="201"/>
      <c r="G1661" s="208"/>
      <c r="H1661" s="208"/>
      <c r="I1661" s="209"/>
      <c r="J1661" s="209"/>
      <c r="K1661" s="209"/>
      <c r="L1661" s="199"/>
      <c r="M1661" s="203"/>
      <c r="N1661" s="209"/>
    </row>
    <row r="1662" spans="1:14" ht="12" customHeight="1" x14ac:dyDescent="0.2">
      <c r="A1662" s="206"/>
      <c r="B1662" s="207"/>
      <c r="C1662" s="199"/>
      <c r="D1662" s="199"/>
      <c r="E1662" s="201"/>
      <c r="F1662" s="201"/>
      <c r="G1662" s="208"/>
      <c r="H1662" s="208"/>
      <c r="I1662" s="209"/>
      <c r="J1662" s="209"/>
      <c r="K1662" s="209"/>
      <c r="L1662" s="199"/>
      <c r="M1662" s="203"/>
      <c r="N1662" s="209"/>
    </row>
    <row r="1663" spans="1:14" ht="12" customHeight="1" x14ac:dyDescent="0.2">
      <c r="A1663" s="206"/>
      <c r="B1663" s="207"/>
      <c r="C1663" s="199"/>
      <c r="D1663" s="199"/>
      <c r="E1663" s="201"/>
      <c r="F1663" s="201"/>
      <c r="G1663" s="208"/>
      <c r="H1663" s="208"/>
      <c r="I1663" s="209"/>
      <c r="J1663" s="209"/>
      <c r="K1663" s="209"/>
      <c r="L1663" s="199"/>
      <c r="M1663" s="203"/>
      <c r="N1663" s="209"/>
    </row>
    <row r="1664" spans="1:14" ht="12" customHeight="1" x14ac:dyDescent="0.2">
      <c r="A1664" s="206"/>
      <c r="B1664" s="207"/>
      <c r="C1664" s="199"/>
      <c r="D1664" s="199"/>
      <c r="E1664" s="201"/>
      <c r="F1664" s="201"/>
      <c r="G1664" s="208"/>
      <c r="H1664" s="208"/>
      <c r="I1664" s="209"/>
      <c r="J1664" s="209"/>
      <c r="K1664" s="209"/>
      <c r="L1664" s="199"/>
      <c r="M1664" s="203"/>
      <c r="N1664" s="209"/>
    </row>
    <row r="1665" spans="1:14" ht="12" customHeight="1" x14ac:dyDescent="0.2">
      <c r="A1665" s="206"/>
      <c r="B1665" s="207"/>
      <c r="C1665" s="199"/>
      <c r="D1665" s="199"/>
      <c r="E1665" s="201"/>
      <c r="F1665" s="201"/>
      <c r="G1665" s="208"/>
      <c r="H1665" s="208"/>
      <c r="I1665" s="209"/>
      <c r="J1665" s="209"/>
      <c r="K1665" s="209"/>
      <c r="L1665" s="199"/>
      <c r="M1665" s="203"/>
      <c r="N1665" s="209"/>
    </row>
    <row r="1666" spans="1:14" ht="12" customHeight="1" x14ac:dyDescent="0.2">
      <c r="A1666" s="206"/>
      <c r="B1666" s="207"/>
      <c r="C1666" s="199"/>
      <c r="D1666" s="199"/>
      <c r="E1666" s="201"/>
      <c r="F1666" s="201"/>
      <c r="G1666" s="208"/>
      <c r="H1666" s="208"/>
      <c r="I1666" s="209"/>
      <c r="J1666" s="209"/>
      <c r="K1666" s="209"/>
      <c r="L1666" s="199"/>
      <c r="M1666" s="203"/>
      <c r="N1666" s="209"/>
    </row>
    <row r="1667" spans="1:14" ht="12" customHeight="1" x14ac:dyDescent="0.2">
      <c r="A1667" s="206"/>
      <c r="B1667" s="207"/>
      <c r="C1667" s="199"/>
      <c r="D1667" s="199"/>
      <c r="E1667" s="201"/>
      <c r="F1667" s="201"/>
      <c r="G1667" s="208"/>
      <c r="H1667" s="208"/>
      <c r="I1667" s="209"/>
      <c r="J1667" s="209"/>
      <c r="K1667" s="209"/>
      <c r="L1667" s="199"/>
      <c r="M1667" s="203"/>
      <c r="N1667" s="209"/>
    </row>
    <row r="1668" spans="1:14" ht="12" customHeight="1" x14ac:dyDescent="0.2">
      <c r="A1668" s="206"/>
      <c r="B1668" s="207"/>
      <c r="C1668" s="199"/>
      <c r="D1668" s="199"/>
      <c r="E1668" s="201"/>
      <c r="F1668" s="201"/>
      <c r="G1668" s="208"/>
      <c r="H1668" s="208"/>
      <c r="I1668" s="209"/>
      <c r="J1668" s="209"/>
      <c r="K1668" s="209"/>
      <c r="L1668" s="199"/>
      <c r="M1668" s="203"/>
      <c r="N1668" s="209"/>
    </row>
    <row r="1669" spans="1:14" ht="12" customHeight="1" x14ac:dyDescent="0.2">
      <c r="A1669" s="206"/>
      <c r="B1669" s="207"/>
      <c r="C1669" s="199"/>
      <c r="D1669" s="199"/>
      <c r="E1669" s="201"/>
      <c r="F1669" s="201"/>
      <c r="G1669" s="208"/>
      <c r="H1669" s="208"/>
      <c r="I1669" s="209"/>
      <c r="J1669" s="209"/>
      <c r="K1669" s="209"/>
      <c r="L1669" s="199"/>
      <c r="M1669" s="203"/>
      <c r="N1669" s="209"/>
    </row>
    <row r="1670" spans="1:14" ht="12" customHeight="1" x14ac:dyDescent="0.2">
      <c r="A1670" s="206"/>
      <c r="B1670" s="207"/>
      <c r="C1670" s="199"/>
      <c r="D1670" s="199"/>
      <c r="E1670" s="201"/>
      <c r="F1670" s="201"/>
      <c r="G1670" s="208"/>
      <c r="H1670" s="208"/>
      <c r="I1670" s="209"/>
      <c r="J1670" s="209"/>
      <c r="K1670" s="209"/>
      <c r="L1670" s="199"/>
      <c r="M1670" s="203"/>
      <c r="N1670" s="209"/>
    </row>
    <row r="1671" spans="1:14" ht="12" customHeight="1" x14ac:dyDescent="0.2">
      <c r="A1671" s="206"/>
      <c r="B1671" s="207"/>
      <c r="C1671" s="199"/>
      <c r="D1671" s="199"/>
      <c r="E1671" s="201"/>
      <c r="F1671" s="201"/>
      <c r="G1671" s="208"/>
      <c r="H1671" s="208"/>
      <c r="I1671" s="209"/>
      <c r="J1671" s="209"/>
      <c r="K1671" s="209"/>
      <c r="L1671" s="199"/>
      <c r="M1671" s="203"/>
      <c r="N1671" s="209"/>
    </row>
    <row r="1672" spans="1:14" ht="12" customHeight="1" x14ac:dyDescent="0.2">
      <c r="A1672" s="206"/>
      <c r="B1672" s="207"/>
      <c r="C1672" s="199"/>
      <c r="D1672" s="199"/>
      <c r="E1672" s="201"/>
      <c r="F1672" s="201"/>
      <c r="G1672" s="208"/>
      <c r="H1672" s="208"/>
      <c r="I1672" s="209"/>
      <c r="J1672" s="209"/>
      <c r="K1672" s="209"/>
      <c r="L1672" s="199"/>
      <c r="M1672" s="203"/>
      <c r="N1672" s="209"/>
    </row>
    <row r="1673" spans="1:14" ht="12" customHeight="1" x14ac:dyDescent="0.2">
      <c r="A1673" s="206"/>
      <c r="B1673" s="207"/>
      <c r="C1673" s="199"/>
      <c r="D1673" s="199"/>
      <c r="E1673" s="201"/>
      <c r="F1673" s="201"/>
      <c r="G1673" s="208"/>
      <c r="H1673" s="208"/>
      <c r="I1673" s="209"/>
      <c r="J1673" s="209"/>
      <c r="K1673" s="209"/>
      <c r="L1673" s="199"/>
      <c r="M1673" s="203"/>
      <c r="N1673" s="209"/>
    </row>
    <row r="1674" spans="1:14" ht="12" customHeight="1" x14ac:dyDescent="0.2">
      <c r="A1674" s="206"/>
      <c r="B1674" s="207"/>
      <c r="C1674" s="199"/>
      <c r="D1674" s="199"/>
      <c r="E1674" s="201"/>
      <c r="F1674" s="201"/>
      <c r="G1674" s="208"/>
      <c r="H1674" s="208"/>
      <c r="I1674" s="209"/>
      <c r="J1674" s="209"/>
      <c r="K1674" s="209"/>
      <c r="L1674" s="199"/>
      <c r="M1674" s="203"/>
      <c r="N1674" s="209"/>
    </row>
    <row r="1675" spans="1:14" ht="12" customHeight="1" x14ac:dyDescent="0.2">
      <c r="A1675" s="206"/>
      <c r="B1675" s="207"/>
      <c r="C1675" s="199"/>
      <c r="D1675" s="199"/>
      <c r="E1675" s="201"/>
      <c r="F1675" s="201"/>
      <c r="G1675" s="208"/>
      <c r="H1675" s="208"/>
      <c r="I1675" s="209"/>
      <c r="J1675" s="209"/>
      <c r="K1675" s="209"/>
      <c r="L1675" s="199"/>
      <c r="M1675" s="203"/>
      <c r="N1675" s="209"/>
    </row>
    <row r="1676" spans="1:14" ht="12" customHeight="1" x14ac:dyDescent="0.2">
      <c r="A1676" s="206"/>
      <c r="B1676" s="207"/>
      <c r="C1676" s="199"/>
      <c r="D1676" s="199"/>
      <c r="E1676" s="201"/>
      <c r="F1676" s="201"/>
      <c r="G1676" s="208"/>
      <c r="H1676" s="208"/>
      <c r="I1676" s="209"/>
      <c r="J1676" s="209"/>
      <c r="K1676" s="209"/>
      <c r="L1676" s="199"/>
      <c r="M1676" s="203"/>
      <c r="N1676" s="209"/>
    </row>
    <row r="1677" spans="1:14" ht="12" customHeight="1" x14ac:dyDescent="0.2">
      <c r="A1677" s="206"/>
      <c r="B1677" s="207"/>
      <c r="C1677" s="199"/>
      <c r="D1677" s="199"/>
      <c r="E1677" s="201"/>
      <c r="F1677" s="201"/>
      <c r="G1677" s="208"/>
      <c r="H1677" s="208"/>
      <c r="I1677" s="209"/>
      <c r="J1677" s="209"/>
      <c r="K1677" s="209"/>
      <c r="L1677" s="199"/>
      <c r="M1677" s="203"/>
      <c r="N1677" s="209"/>
    </row>
    <row r="1678" spans="1:14" ht="12" customHeight="1" x14ac:dyDescent="0.2">
      <c r="A1678" s="206"/>
      <c r="B1678" s="207"/>
      <c r="C1678" s="199"/>
      <c r="D1678" s="199"/>
      <c r="E1678" s="201"/>
      <c r="F1678" s="201"/>
      <c r="G1678" s="208"/>
      <c r="H1678" s="208"/>
      <c r="I1678" s="209"/>
      <c r="J1678" s="209"/>
      <c r="K1678" s="209"/>
      <c r="L1678" s="199"/>
      <c r="M1678" s="203"/>
      <c r="N1678" s="209"/>
    </row>
    <row r="1679" spans="1:14" ht="12" customHeight="1" x14ac:dyDescent="0.2">
      <c r="A1679" s="206"/>
      <c r="B1679" s="207"/>
      <c r="C1679" s="199"/>
      <c r="D1679" s="199"/>
      <c r="E1679" s="201"/>
      <c r="F1679" s="201"/>
      <c r="G1679" s="208"/>
      <c r="H1679" s="208"/>
      <c r="I1679" s="209"/>
      <c r="J1679" s="209"/>
      <c r="K1679" s="209"/>
      <c r="L1679" s="199"/>
      <c r="M1679" s="203"/>
      <c r="N1679" s="209"/>
    </row>
    <row r="1680" spans="1:14" ht="12" customHeight="1" x14ac:dyDescent="0.2">
      <c r="A1680" s="206"/>
      <c r="B1680" s="207"/>
      <c r="C1680" s="199"/>
      <c r="D1680" s="199"/>
      <c r="E1680" s="201"/>
      <c r="F1680" s="201"/>
      <c r="G1680" s="208"/>
      <c r="H1680" s="208"/>
      <c r="I1680" s="209"/>
      <c r="J1680" s="209"/>
      <c r="K1680" s="209"/>
      <c r="L1680" s="199"/>
      <c r="M1680" s="203"/>
      <c r="N1680" s="209"/>
    </row>
    <row r="1681" spans="1:14" ht="12" customHeight="1" x14ac:dyDescent="0.2">
      <c r="A1681" s="206"/>
      <c r="B1681" s="207"/>
      <c r="C1681" s="199"/>
      <c r="D1681" s="199"/>
      <c r="E1681" s="201"/>
      <c r="F1681" s="201"/>
      <c r="G1681" s="208"/>
      <c r="H1681" s="208"/>
      <c r="I1681" s="209"/>
      <c r="J1681" s="209"/>
      <c r="K1681" s="209"/>
      <c r="L1681" s="199"/>
      <c r="M1681" s="203"/>
      <c r="N1681" s="209"/>
    </row>
    <row r="1682" spans="1:14" ht="12" customHeight="1" x14ac:dyDescent="0.2">
      <c r="A1682" s="206"/>
      <c r="B1682" s="207"/>
      <c r="C1682" s="199"/>
      <c r="D1682" s="199"/>
      <c r="E1682" s="201"/>
      <c r="F1682" s="201"/>
      <c r="G1682" s="208"/>
      <c r="H1682" s="208"/>
      <c r="I1682" s="209"/>
      <c r="J1682" s="209"/>
      <c r="K1682" s="209"/>
      <c r="L1682" s="199"/>
      <c r="M1682" s="203"/>
      <c r="N1682" s="209"/>
    </row>
    <row r="1683" spans="1:14" ht="12" customHeight="1" x14ac:dyDescent="0.2">
      <c r="A1683" s="206"/>
      <c r="B1683" s="207"/>
      <c r="C1683" s="199"/>
      <c r="D1683" s="199"/>
      <c r="E1683" s="201"/>
      <c r="F1683" s="201"/>
      <c r="G1683" s="208"/>
      <c r="H1683" s="208"/>
      <c r="I1683" s="209"/>
      <c r="J1683" s="209"/>
      <c r="K1683" s="209"/>
      <c r="L1683" s="199"/>
      <c r="M1683" s="203"/>
      <c r="N1683" s="209"/>
    </row>
    <row r="1684" spans="1:14" ht="12" customHeight="1" x14ac:dyDescent="0.2">
      <c r="A1684" s="206"/>
      <c r="B1684" s="207"/>
      <c r="C1684" s="199"/>
      <c r="D1684" s="199"/>
      <c r="E1684" s="201"/>
      <c r="F1684" s="201"/>
      <c r="G1684" s="208"/>
      <c r="H1684" s="208"/>
      <c r="I1684" s="209"/>
      <c r="J1684" s="209"/>
      <c r="K1684" s="209"/>
      <c r="L1684" s="199"/>
      <c r="M1684" s="203"/>
      <c r="N1684" s="209"/>
    </row>
    <row r="1685" spans="1:14" ht="12" customHeight="1" x14ac:dyDescent="0.2">
      <c r="A1685" s="206"/>
      <c r="B1685" s="207"/>
      <c r="C1685" s="199"/>
      <c r="D1685" s="199"/>
      <c r="E1685" s="201"/>
      <c r="F1685" s="201"/>
      <c r="G1685" s="208"/>
      <c r="H1685" s="208"/>
      <c r="I1685" s="209"/>
      <c r="J1685" s="209"/>
      <c r="K1685" s="209"/>
      <c r="L1685" s="199"/>
      <c r="M1685" s="203"/>
      <c r="N1685" s="209"/>
    </row>
    <row r="1686" spans="1:14" ht="12" customHeight="1" x14ac:dyDescent="0.2">
      <c r="A1686" s="206"/>
      <c r="B1686" s="207"/>
      <c r="C1686" s="199"/>
      <c r="D1686" s="199"/>
      <c r="E1686" s="201"/>
      <c r="F1686" s="201"/>
      <c r="G1686" s="208"/>
      <c r="H1686" s="208"/>
      <c r="I1686" s="209"/>
      <c r="J1686" s="209"/>
      <c r="K1686" s="209"/>
      <c r="L1686" s="199"/>
      <c r="M1686" s="203"/>
      <c r="N1686" s="209"/>
    </row>
    <row r="1687" spans="1:14" ht="12" customHeight="1" x14ac:dyDescent="0.2">
      <c r="A1687" s="206"/>
      <c r="B1687" s="207"/>
      <c r="C1687" s="199"/>
      <c r="D1687" s="199"/>
      <c r="E1687" s="201"/>
      <c r="F1687" s="201"/>
      <c r="G1687" s="208"/>
      <c r="H1687" s="208"/>
      <c r="I1687" s="209"/>
      <c r="J1687" s="209"/>
      <c r="K1687" s="209"/>
      <c r="L1687" s="199"/>
      <c r="M1687" s="203"/>
      <c r="N1687" s="209"/>
    </row>
    <row r="1688" spans="1:14" ht="12" customHeight="1" x14ac:dyDescent="0.2">
      <c r="A1688" s="206"/>
      <c r="B1688" s="207"/>
      <c r="C1688" s="199"/>
      <c r="D1688" s="199"/>
      <c r="E1688" s="201"/>
      <c r="F1688" s="201"/>
      <c r="G1688" s="208"/>
      <c r="H1688" s="208"/>
      <c r="I1688" s="209"/>
      <c r="J1688" s="209"/>
      <c r="K1688" s="209"/>
      <c r="L1688" s="199"/>
      <c r="M1688" s="203"/>
      <c r="N1688" s="209"/>
    </row>
    <row r="1689" spans="1:14" ht="12" customHeight="1" x14ac:dyDescent="0.2">
      <c r="A1689" s="206"/>
      <c r="B1689" s="207"/>
      <c r="C1689" s="199"/>
      <c r="D1689" s="199"/>
      <c r="E1689" s="201"/>
      <c r="F1689" s="201"/>
      <c r="G1689" s="208"/>
      <c r="H1689" s="208"/>
      <c r="I1689" s="209"/>
      <c r="J1689" s="209"/>
      <c r="K1689" s="209"/>
      <c r="L1689" s="199"/>
      <c r="M1689" s="203"/>
      <c r="N1689" s="209"/>
    </row>
    <row r="1690" spans="1:14" ht="12" customHeight="1" x14ac:dyDescent="0.2">
      <c r="A1690" s="206"/>
      <c r="B1690" s="207"/>
      <c r="C1690" s="199"/>
      <c r="D1690" s="199"/>
      <c r="E1690" s="201"/>
      <c r="F1690" s="201"/>
      <c r="G1690" s="208"/>
      <c r="H1690" s="208"/>
      <c r="I1690" s="209"/>
      <c r="J1690" s="209"/>
      <c r="K1690" s="209"/>
      <c r="L1690" s="199"/>
      <c r="M1690" s="203"/>
      <c r="N1690" s="209"/>
    </row>
    <row r="1691" spans="1:14" ht="12" customHeight="1" x14ac:dyDescent="0.2">
      <c r="A1691" s="206"/>
      <c r="B1691" s="207"/>
      <c r="C1691" s="199"/>
      <c r="D1691" s="199"/>
      <c r="E1691" s="201"/>
      <c r="F1691" s="201"/>
      <c r="G1691" s="208"/>
      <c r="H1691" s="208"/>
      <c r="I1691" s="209"/>
      <c r="J1691" s="209"/>
      <c r="K1691" s="209"/>
      <c r="L1691" s="199"/>
      <c r="M1691" s="203"/>
      <c r="N1691" s="209"/>
    </row>
    <row r="1692" spans="1:14" ht="12" customHeight="1" x14ac:dyDescent="0.2">
      <c r="A1692" s="206"/>
      <c r="B1692" s="207"/>
      <c r="C1692" s="199"/>
      <c r="D1692" s="199"/>
      <c r="E1692" s="201"/>
      <c r="F1692" s="201"/>
      <c r="G1692" s="208"/>
      <c r="H1692" s="208"/>
      <c r="I1692" s="209"/>
      <c r="J1692" s="209"/>
      <c r="K1692" s="209"/>
      <c r="L1692" s="199"/>
      <c r="M1692" s="203"/>
      <c r="N1692" s="209"/>
    </row>
    <row r="1693" spans="1:14" ht="12" customHeight="1" x14ac:dyDescent="0.2">
      <c r="A1693" s="206"/>
      <c r="B1693" s="207"/>
      <c r="C1693" s="199"/>
      <c r="D1693" s="199"/>
      <c r="E1693" s="201"/>
      <c r="F1693" s="201"/>
      <c r="G1693" s="208"/>
      <c r="H1693" s="208"/>
      <c r="I1693" s="209"/>
      <c r="J1693" s="209"/>
      <c r="K1693" s="209"/>
      <c r="L1693" s="199"/>
      <c r="M1693" s="203"/>
      <c r="N1693" s="209"/>
    </row>
    <row r="1694" spans="1:14" ht="12" customHeight="1" x14ac:dyDescent="0.2">
      <c r="A1694" s="206"/>
      <c r="B1694" s="207"/>
      <c r="C1694" s="199"/>
      <c r="D1694" s="199"/>
      <c r="E1694" s="201"/>
      <c r="F1694" s="201"/>
      <c r="G1694" s="208"/>
      <c r="H1694" s="208"/>
      <c r="I1694" s="209"/>
      <c r="J1694" s="209"/>
      <c r="K1694" s="209"/>
      <c r="L1694" s="199"/>
      <c r="M1694" s="203"/>
      <c r="N1694" s="209"/>
    </row>
    <row r="1695" spans="1:14" ht="12" customHeight="1" x14ac:dyDescent="0.2">
      <c r="A1695" s="206"/>
      <c r="B1695" s="207"/>
      <c r="C1695" s="199"/>
      <c r="D1695" s="199"/>
      <c r="E1695" s="201"/>
      <c r="F1695" s="201"/>
      <c r="G1695" s="208"/>
      <c r="H1695" s="208"/>
      <c r="I1695" s="209"/>
      <c r="J1695" s="209"/>
      <c r="K1695" s="209"/>
      <c r="L1695" s="199"/>
      <c r="M1695" s="203"/>
      <c r="N1695" s="209"/>
    </row>
    <row r="1696" spans="1:14" ht="12" customHeight="1" x14ac:dyDescent="0.2">
      <c r="A1696" s="206"/>
      <c r="B1696" s="207"/>
      <c r="C1696" s="199"/>
      <c r="D1696" s="199"/>
      <c r="E1696" s="201"/>
      <c r="F1696" s="201"/>
      <c r="G1696" s="208"/>
      <c r="H1696" s="208"/>
      <c r="I1696" s="209"/>
      <c r="J1696" s="209"/>
      <c r="K1696" s="209"/>
      <c r="L1696" s="199"/>
      <c r="M1696" s="203"/>
      <c r="N1696" s="209"/>
    </row>
    <row r="1697" spans="1:14" ht="12" customHeight="1" x14ac:dyDescent="0.2">
      <c r="A1697" s="206"/>
      <c r="B1697" s="207"/>
      <c r="C1697" s="199"/>
      <c r="D1697" s="199"/>
      <c r="E1697" s="201"/>
      <c r="F1697" s="201"/>
      <c r="G1697" s="208"/>
      <c r="H1697" s="208"/>
      <c r="I1697" s="209"/>
      <c r="J1697" s="209"/>
      <c r="K1697" s="209"/>
      <c r="L1697" s="199"/>
      <c r="M1697" s="203"/>
      <c r="N1697" s="209"/>
    </row>
    <row r="1698" spans="1:14" ht="12" customHeight="1" x14ac:dyDescent="0.2">
      <c r="A1698" s="206"/>
      <c r="B1698" s="207"/>
      <c r="C1698" s="199"/>
      <c r="D1698" s="199"/>
      <c r="E1698" s="201"/>
      <c r="F1698" s="201"/>
      <c r="G1698" s="208"/>
      <c r="H1698" s="208"/>
      <c r="I1698" s="209"/>
      <c r="J1698" s="209"/>
      <c r="K1698" s="209"/>
      <c r="L1698" s="199"/>
      <c r="M1698" s="203"/>
      <c r="N1698" s="209"/>
    </row>
    <row r="1699" spans="1:14" ht="12" customHeight="1" x14ac:dyDescent="0.2">
      <c r="A1699" s="206"/>
      <c r="B1699" s="207"/>
      <c r="C1699" s="199"/>
      <c r="D1699" s="199"/>
      <c r="E1699" s="201"/>
      <c r="F1699" s="201"/>
      <c r="G1699" s="208"/>
      <c r="H1699" s="208"/>
      <c r="I1699" s="209"/>
      <c r="J1699" s="209"/>
      <c r="K1699" s="209"/>
      <c r="L1699" s="199"/>
      <c r="M1699" s="203"/>
      <c r="N1699" s="209"/>
    </row>
    <row r="1700" spans="1:14" ht="12" customHeight="1" x14ac:dyDescent="0.2">
      <c r="A1700" s="206"/>
      <c r="B1700" s="207"/>
      <c r="C1700" s="199"/>
      <c r="D1700" s="199"/>
      <c r="E1700" s="201"/>
      <c r="F1700" s="201"/>
      <c r="G1700" s="208"/>
      <c r="H1700" s="208"/>
      <c r="I1700" s="209"/>
      <c r="J1700" s="209"/>
      <c r="K1700" s="209"/>
      <c r="L1700" s="199"/>
      <c r="M1700" s="203"/>
      <c r="N1700" s="209"/>
    </row>
    <row r="1701" spans="1:14" ht="12" customHeight="1" x14ac:dyDescent="0.2">
      <c r="A1701" s="206"/>
      <c r="B1701" s="207"/>
      <c r="C1701" s="199"/>
      <c r="D1701" s="199"/>
      <c r="E1701" s="201"/>
      <c r="F1701" s="201"/>
      <c r="G1701" s="208"/>
      <c r="H1701" s="208"/>
      <c r="I1701" s="209"/>
      <c r="J1701" s="209"/>
      <c r="K1701" s="209"/>
      <c r="L1701" s="199"/>
      <c r="M1701" s="203"/>
      <c r="N1701" s="209"/>
    </row>
    <row r="1702" spans="1:14" ht="12" customHeight="1" x14ac:dyDescent="0.2">
      <c r="A1702" s="206"/>
      <c r="B1702" s="207"/>
      <c r="C1702" s="199"/>
      <c r="D1702" s="199"/>
      <c r="E1702" s="201"/>
      <c r="F1702" s="201"/>
      <c r="G1702" s="208"/>
      <c r="H1702" s="208"/>
      <c r="I1702" s="209"/>
      <c r="J1702" s="209"/>
      <c r="K1702" s="209"/>
      <c r="L1702" s="199"/>
      <c r="M1702" s="203"/>
      <c r="N1702" s="209"/>
    </row>
    <row r="1703" spans="1:14" ht="12" customHeight="1" x14ac:dyDescent="0.2">
      <c r="A1703" s="206"/>
      <c r="B1703" s="207"/>
      <c r="C1703" s="199"/>
      <c r="D1703" s="199"/>
      <c r="E1703" s="201"/>
      <c r="F1703" s="201"/>
      <c r="G1703" s="208"/>
      <c r="H1703" s="208"/>
      <c r="I1703" s="209"/>
      <c r="J1703" s="209"/>
      <c r="K1703" s="209"/>
      <c r="L1703" s="199"/>
      <c r="M1703" s="203"/>
      <c r="N1703" s="209"/>
    </row>
    <row r="1704" spans="1:14" ht="12" customHeight="1" x14ac:dyDescent="0.2">
      <c r="A1704" s="206"/>
      <c r="B1704" s="207"/>
      <c r="C1704" s="199"/>
      <c r="D1704" s="199"/>
      <c r="E1704" s="201"/>
      <c r="F1704" s="201"/>
      <c r="G1704" s="208"/>
      <c r="H1704" s="208"/>
      <c r="I1704" s="209"/>
      <c r="J1704" s="209"/>
      <c r="K1704" s="209"/>
      <c r="L1704" s="199"/>
      <c r="M1704" s="203"/>
      <c r="N1704" s="209"/>
    </row>
    <row r="1705" spans="1:14" ht="12" customHeight="1" x14ac:dyDescent="0.2">
      <c r="A1705" s="206"/>
      <c r="B1705" s="207"/>
      <c r="C1705" s="199"/>
      <c r="D1705" s="199"/>
      <c r="E1705" s="201"/>
      <c r="F1705" s="201"/>
      <c r="G1705" s="208"/>
      <c r="H1705" s="208"/>
      <c r="I1705" s="209"/>
      <c r="J1705" s="209"/>
      <c r="K1705" s="209"/>
      <c r="L1705" s="199"/>
      <c r="M1705" s="203"/>
      <c r="N1705" s="209"/>
    </row>
    <row r="1706" spans="1:14" ht="12" customHeight="1" x14ac:dyDescent="0.2">
      <c r="A1706" s="206"/>
      <c r="B1706" s="207"/>
      <c r="C1706" s="199"/>
      <c r="D1706" s="199"/>
      <c r="E1706" s="201"/>
      <c r="F1706" s="201"/>
      <c r="G1706" s="208"/>
      <c r="H1706" s="208"/>
      <c r="I1706" s="209"/>
      <c r="J1706" s="209"/>
      <c r="K1706" s="209"/>
      <c r="L1706" s="199"/>
      <c r="M1706" s="203"/>
      <c r="N1706" s="209"/>
    </row>
    <row r="1707" spans="1:14" ht="12" customHeight="1" x14ac:dyDescent="0.2">
      <c r="A1707" s="206"/>
      <c r="B1707" s="207"/>
      <c r="C1707" s="199"/>
      <c r="D1707" s="199"/>
      <c r="E1707" s="201"/>
      <c r="F1707" s="201"/>
      <c r="G1707" s="208"/>
      <c r="H1707" s="208"/>
      <c r="I1707" s="209"/>
      <c r="J1707" s="209"/>
      <c r="K1707" s="209"/>
      <c r="L1707" s="199"/>
      <c r="M1707" s="203"/>
      <c r="N1707" s="209"/>
    </row>
    <row r="1708" spans="1:14" ht="12" customHeight="1" x14ac:dyDescent="0.2">
      <c r="A1708" s="206"/>
      <c r="B1708" s="207"/>
      <c r="C1708" s="199"/>
      <c r="D1708" s="199"/>
      <c r="E1708" s="201"/>
      <c r="F1708" s="201"/>
      <c r="G1708" s="208"/>
      <c r="H1708" s="208"/>
      <c r="I1708" s="209"/>
      <c r="J1708" s="209"/>
      <c r="K1708" s="209"/>
      <c r="L1708" s="199"/>
      <c r="M1708" s="203"/>
      <c r="N1708" s="209"/>
    </row>
    <row r="1709" spans="1:14" ht="12" customHeight="1" x14ac:dyDescent="0.2">
      <c r="A1709" s="206"/>
      <c r="B1709" s="207"/>
      <c r="C1709" s="199"/>
      <c r="D1709" s="199"/>
      <c r="E1709" s="201"/>
      <c r="F1709" s="201"/>
      <c r="G1709" s="208"/>
      <c r="H1709" s="208"/>
      <c r="I1709" s="209"/>
      <c r="J1709" s="209"/>
      <c r="K1709" s="209"/>
      <c r="L1709" s="199"/>
      <c r="M1709" s="203"/>
      <c r="N1709" s="209"/>
    </row>
    <row r="1710" spans="1:14" ht="12" customHeight="1" x14ac:dyDescent="0.2">
      <c r="A1710" s="206"/>
      <c r="B1710" s="207"/>
      <c r="C1710" s="199"/>
      <c r="D1710" s="199"/>
      <c r="E1710" s="201"/>
      <c r="F1710" s="201"/>
      <c r="G1710" s="208"/>
      <c r="H1710" s="208"/>
      <c r="I1710" s="209"/>
      <c r="J1710" s="209"/>
      <c r="K1710" s="209"/>
      <c r="L1710" s="199"/>
      <c r="M1710" s="203"/>
      <c r="N1710" s="209"/>
    </row>
    <row r="1711" spans="1:14" ht="12" customHeight="1" x14ac:dyDescent="0.2">
      <c r="A1711" s="206"/>
      <c r="B1711" s="207"/>
      <c r="C1711" s="199"/>
      <c r="D1711" s="199"/>
      <c r="E1711" s="201"/>
      <c r="F1711" s="201"/>
      <c r="G1711" s="208"/>
      <c r="H1711" s="208"/>
      <c r="I1711" s="209"/>
      <c r="J1711" s="209"/>
      <c r="K1711" s="209"/>
      <c r="L1711" s="199"/>
      <c r="M1711" s="203"/>
      <c r="N1711" s="209"/>
    </row>
    <row r="1712" spans="1:14" ht="12" customHeight="1" x14ac:dyDescent="0.2">
      <c r="A1712" s="206"/>
      <c r="B1712" s="207"/>
      <c r="C1712" s="199"/>
      <c r="D1712" s="199"/>
      <c r="E1712" s="201"/>
      <c r="F1712" s="201"/>
      <c r="G1712" s="208"/>
      <c r="H1712" s="208"/>
      <c r="I1712" s="209"/>
      <c r="J1712" s="209"/>
      <c r="K1712" s="209"/>
      <c r="L1712" s="199"/>
      <c r="M1712" s="203"/>
      <c r="N1712" s="209"/>
    </row>
    <row r="1713" spans="1:14" ht="12" customHeight="1" x14ac:dyDescent="0.2">
      <c r="A1713" s="206"/>
      <c r="B1713" s="207"/>
      <c r="C1713" s="199"/>
      <c r="D1713" s="199"/>
      <c r="E1713" s="201"/>
      <c r="F1713" s="201"/>
      <c r="G1713" s="208"/>
      <c r="H1713" s="208"/>
      <c r="I1713" s="209"/>
      <c r="J1713" s="209"/>
      <c r="K1713" s="209"/>
      <c r="L1713" s="199"/>
      <c r="M1713" s="203"/>
      <c r="N1713" s="209"/>
    </row>
    <row r="1714" spans="1:14" ht="12" customHeight="1" x14ac:dyDescent="0.2">
      <c r="A1714" s="206"/>
      <c r="B1714" s="207"/>
      <c r="C1714" s="199"/>
      <c r="D1714" s="199"/>
      <c r="E1714" s="201"/>
      <c r="F1714" s="201"/>
      <c r="G1714" s="208"/>
      <c r="H1714" s="208"/>
      <c r="I1714" s="209"/>
      <c r="J1714" s="209"/>
      <c r="K1714" s="209"/>
      <c r="L1714" s="199"/>
      <c r="M1714" s="203"/>
      <c r="N1714" s="209"/>
    </row>
    <row r="1715" spans="1:14" ht="12" customHeight="1" x14ac:dyDescent="0.2">
      <c r="A1715" s="206"/>
      <c r="B1715" s="207"/>
      <c r="C1715" s="199"/>
      <c r="D1715" s="199"/>
      <c r="E1715" s="201"/>
      <c r="F1715" s="201"/>
      <c r="G1715" s="208"/>
      <c r="H1715" s="208"/>
      <c r="I1715" s="209"/>
      <c r="J1715" s="209"/>
      <c r="K1715" s="209"/>
      <c r="L1715" s="199"/>
      <c r="M1715" s="203"/>
      <c r="N1715" s="209"/>
    </row>
    <row r="1716" spans="1:14" ht="12" customHeight="1" x14ac:dyDescent="0.2">
      <c r="A1716" s="206"/>
      <c r="B1716" s="207"/>
      <c r="C1716" s="199"/>
      <c r="D1716" s="199"/>
      <c r="E1716" s="201"/>
      <c r="F1716" s="201"/>
      <c r="G1716" s="208"/>
      <c r="H1716" s="208"/>
      <c r="I1716" s="209"/>
      <c r="J1716" s="209"/>
      <c r="K1716" s="209"/>
      <c r="L1716" s="199"/>
      <c r="M1716" s="203"/>
      <c r="N1716" s="209"/>
    </row>
    <row r="1717" spans="1:14" ht="12" customHeight="1" x14ac:dyDescent="0.2">
      <c r="A1717" s="206"/>
      <c r="B1717" s="207"/>
      <c r="C1717" s="199"/>
      <c r="D1717" s="199"/>
      <c r="E1717" s="201"/>
      <c r="F1717" s="201"/>
      <c r="G1717" s="208"/>
      <c r="H1717" s="208"/>
      <c r="I1717" s="209"/>
      <c r="J1717" s="209"/>
      <c r="K1717" s="209"/>
      <c r="L1717" s="199"/>
      <c r="M1717" s="203"/>
      <c r="N1717" s="209"/>
    </row>
    <row r="1718" spans="1:14" ht="12" customHeight="1" x14ac:dyDescent="0.2">
      <c r="A1718" s="206"/>
      <c r="B1718" s="207"/>
      <c r="C1718" s="199"/>
      <c r="D1718" s="199"/>
      <c r="E1718" s="201"/>
      <c r="F1718" s="201"/>
      <c r="G1718" s="208"/>
      <c r="H1718" s="208"/>
      <c r="I1718" s="209"/>
      <c r="J1718" s="209"/>
      <c r="K1718" s="209"/>
      <c r="L1718" s="199"/>
      <c r="M1718" s="203"/>
      <c r="N1718" s="209"/>
    </row>
    <row r="1719" spans="1:14" ht="12" customHeight="1" x14ac:dyDescent="0.2">
      <c r="A1719" s="206"/>
      <c r="B1719" s="207"/>
      <c r="C1719" s="199"/>
      <c r="D1719" s="199"/>
      <c r="E1719" s="201"/>
      <c r="F1719" s="201"/>
      <c r="G1719" s="208"/>
      <c r="H1719" s="208"/>
      <c r="I1719" s="209"/>
      <c r="J1719" s="209"/>
      <c r="K1719" s="209"/>
      <c r="L1719" s="199"/>
      <c r="M1719" s="203"/>
      <c r="N1719" s="209"/>
    </row>
    <row r="1720" spans="1:14" ht="12" customHeight="1" x14ac:dyDescent="0.2">
      <c r="A1720" s="206"/>
      <c r="B1720" s="207"/>
      <c r="C1720" s="199"/>
      <c r="D1720" s="199"/>
      <c r="E1720" s="201"/>
      <c r="F1720" s="201"/>
      <c r="G1720" s="208"/>
      <c r="H1720" s="208"/>
      <c r="I1720" s="209"/>
      <c r="J1720" s="209"/>
      <c r="K1720" s="209"/>
      <c r="L1720" s="199"/>
      <c r="M1720" s="203"/>
      <c r="N1720" s="209"/>
    </row>
    <row r="1721" spans="1:14" ht="12" customHeight="1" x14ac:dyDescent="0.2">
      <c r="A1721" s="206"/>
      <c r="B1721" s="207"/>
      <c r="C1721" s="199"/>
      <c r="D1721" s="199"/>
      <c r="E1721" s="201"/>
      <c r="F1721" s="201"/>
      <c r="G1721" s="208"/>
      <c r="H1721" s="208"/>
      <c r="I1721" s="209"/>
      <c r="J1721" s="209"/>
      <c r="K1721" s="209"/>
      <c r="L1721" s="199"/>
      <c r="M1721" s="203"/>
      <c r="N1721" s="209"/>
    </row>
    <row r="1722" spans="1:14" ht="12" customHeight="1" x14ac:dyDescent="0.2">
      <c r="A1722" s="206"/>
      <c r="B1722" s="207"/>
      <c r="C1722" s="199"/>
      <c r="D1722" s="199"/>
      <c r="E1722" s="201"/>
      <c r="F1722" s="201"/>
      <c r="G1722" s="208"/>
      <c r="H1722" s="208"/>
      <c r="I1722" s="209"/>
      <c r="J1722" s="209"/>
      <c r="K1722" s="209"/>
      <c r="L1722" s="199"/>
      <c r="M1722" s="203"/>
      <c r="N1722" s="209"/>
    </row>
    <row r="1723" spans="1:14" ht="12" customHeight="1" x14ac:dyDescent="0.2">
      <c r="A1723" s="206"/>
      <c r="B1723" s="207"/>
      <c r="C1723" s="199"/>
      <c r="D1723" s="199"/>
      <c r="E1723" s="201"/>
      <c r="F1723" s="201"/>
      <c r="G1723" s="208"/>
      <c r="H1723" s="208"/>
      <c r="I1723" s="209"/>
      <c r="J1723" s="209"/>
      <c r="K1723" s="209"/>
      <c r="L1723" s="199"/>
      <c r="M1723" s="203"/>
      <c r="N1723" s="209"/>
    </row>
    <row r="1724" spans="1:14" ht="12" customHeight="1" x14ac:dyDescent="0.2">
      <c r="A1724" s="206"/>
      <c r="B1724" s="207"/>
      <c r="C1724" s="199"/>
      <c r="D1724" s="199"/>
      <c r="E1724" s="201"/>
      <c r="F1724" s="201"/>
      <c r="G1724" s="208"/>
      <c r="H1724" s="208"/>
      <c r="I1724" s="209"/>
      <c r="J1724" s="209"/>
      <c r="K1724" s="209"/>
      <c r="L1724" s="199"/>
      <c r="M1724" s="203"/>
      <c r="N1724" s="209"/>
    </row>
    <row r="1725" spans="1:14" ht="12" customHeight="1" x14ac:dyDescent="0.2">
      <c r="A1725" s="206"/>
      <c r="B1725" s="207"/>
      <c r="C1725" s="199"/>
      <c r="D1725" s="199"/>
      <c r="E1725" s="201"/>
      <c r="F1725" s="201"/>
      <c r="G1725" s="208"/>
      <c r="H1725" s="208"/>
      <c r="I1725" s="209"/>
      <c r="J1725" s="209"/>
      <c r="K1725" s="209"/>
      <c r="L1725" s="199"/>
      <c r="M1725" s="203"/>
      <c r="N1725" s="209"/>
    </row>
    <row r="1726" spans="1:14" ht="12" customHeight="1" x14ac:dyDescent="0.2">
      <c r="A1726" s="206"/>
      <c r="B1726" s="207"/>
      <c r="C1726" s="199"/>
      <c r="D1726" s="199"/>
      <c r="E1726" s="201"/>
      <c r="F1726" s="201"/>
      <c r="G1726" s="208"/>
      <c r="H1726" s="208"/>
      <c r="I1726" s="209"/>
      <c r="J1726" s="209"/>
      <c r="K1726" s="209"/>
      <c r="L1726" s="199"/>
      <c r="M1726" s="203"/>
      <c r="N1726" s="209"/>
    </row>
    <row r="1727" spans="1:14" ht="12" customHeight="1" x14ac:dyDescent="0.2">
      <c r="A1727" s="206"/>
      <c r="B1727" s="207"/>
      <c r="C1727" s="199"/>
      <c r="D1727" s="199"/>
      <c r="E1727" s="201"/>
      <c r="F1727" s="201"/>
      <c r="G1727" s="208"/>
      <c r="H1727" s="208"/>
      <c r="I1727" s="209"/>
      <c r="J1727" s="209"/>
      <c r="K1727" s="209"/>
      <c r="L1727" s="199"/>
      <c r="M1727" s="203"/>
      <c r="N1727" s="209"/>
    </row>
    <row r="1728" spans="1:14" ht="12" customHeight="1" x14ac:dyDescent="0.2">
      <c r="A1728" s="206"/>
      <c r="B1728" s="207"/>
      <c r="C1728" s="199"/>
      <c r="D1728" s="199"/>
      <c r="E1728" s="201"/>
      <c r="F1728" s="201"/>
      <c r="G1728" s="208"/>
      <c r="H1728" s="208"/>
      <c r="I1728" s="209"/>
      <c r="J1728" s="209"/>
      <c r="K1728" s="209"/>
      <c r="L1728" s="199"/>
      <c r="M1728" s="203"/>
      <c r="N1728" s="209"/>
    </row>
    <row r="1729" spans="1:14" ht="12" customHeight="1" x14ac:dyDescent="0.2">
      <c r="A1729" s="206"/>
      <c r="B1729" s="207"/>
      <c r="C1729" s="199"/>
      <c r="D1729" s="199"/>
      <c r="E1729" s="201"/>
      <c r="F1729" s="201"/>
      <c r="G1729" s="208"/>
      <c r="H1729" s="208"/>
      <c r="I1729" s="209"/>
      <c r="J1729" s="209"/>
      <c r="K1729" s="209"/>
      <c r="L1729" s="199"/>
      <c r="M1729" s="203"/>
      <c r="N1729" s="209"/>
    </row>
    <row r="1730" spans="1:14" ht="12" customHeight="1" x14ac:dyDescent="0.2">
      <c r="A1730" s="206"/>
      <c r="B1730" s="207"/>
      <c r="C1730" s="199"/>
      <c r="D1730" s="199"/>
      <c r="E1730" s="201"/>
      <c r="F1730" s="201"/>
      <c r="G1730" s="208"/>
      <c r="H1730" s="208"/>
      <c r="I1730" s="209"/>
      <c r="J1730" s="209"/>
      <c r="K1730" s="209"/>
      <c r="L1730" s="199"/>
      <c r="M1730" s="203"/>
      <c r="N1730" s="209"/>
    </row>
    <row r="1731" spans="1:14" ht="12" customHeight="1" x14ac:dyDescent="0.2">
      <c r="A1731" s="206"/>
      <c r="B1731" s="207"/>
      <c r="C1731" s="199"/>
      <c r="D1731" s="199"/>
      <c r="E1731" s="201"/>
      <c r="F1731" s="201"/>
      <c r="G1731" s="208"/>
      <c r="H1731" s="208"/>
      <c r="I1731" s="209"/>
      <c r="J1731" s="209"/>
      <c r="K1731" s="209"/>
      <c r="L1731" s="199"/>
      <c r="M1731" s="203"/>
      <c r="N1731" s="209"/>
    </row>
    <row r="1732" spans="1:14" ht="12" customHeight="1" x14ac:dyDescent="0.2">
      <c r="A1732" s="206"/>
      <c r="B1732" s="207"/>
      <c r="C1732" s="199"/>
      <c r="D1732" s="199"/>
      <c r="E1732" s="201"/>
      <c r="F1732" s="201"/>
      <c r="G1732" s="208"/>
      <c r="H1732" s="208"/>
      <c r="I1732" s="209"/>
      <c r="J1732" s="209"/>
      <c r="K1732" s="209"/>
      <c r="L1732" s="199"/>
      <c r="M1732" s="203"/>
      <c r="N1732" s="209"/>
    </row>
    <row r="1733" spans="1:14" ht="12" customHeight="1" x14ac:dyDescent="0.2">
      <c r="A1733" s="206"/>
      <c r="B1733" s="207"/>
      <c r="C1733" s="199"/>
      <c r="D1733" s="199"/>
      <c r="E1733" s="201"/>
      <c r="F1733" s="201"/>
      <c r="G1733" s="208"/>
      <c r="H1733" s="208"/>
      <c r="I1733" s="209"/>
      <c r="J1733" s="209"/>
      <c r="K1733" s="209"/>
      <c r="L1733" s="199"/>
      <c r="M1733" s="203"/>
      <c r="N1733" s="209"/>
    </row>
    <row r="1734" spans="1:14" ht="12" customHeight="1" x14ac:dyDescent="0.2">
      <c r="A1734" s="206"/>
      <c r="B1734" s="207"/>
      <c r="C1734" s="199"/>
      <c r="D1734" s="199"/>
      <c r="E1734" s="201"/>
      <c r="F1734" s="201"/>
      <c r="G1734" s="208"/>
      <c r="H1734" s="208"/>
      <c r="I1734" s="209"/>
      <c r="J1734" s="209"/>
      <c r="K1734" s="209"/>
      <c r="L1734" s="199"/>
      <c r="M1734" s="203"/>
      <c r="N1734" s="209"/>
    </row>
    <row r="1735" spans="1:14" ht="12" customHeight="1" x14ac:dyDescent="0.2">
      <c r="A1735" s="206"/>
      <c r="B1735" s="207"/>
      <c r="C1735" s="199"/>
      <c r="D1735" s="199"/>
      <c r="E1735" s="201"/>
      <c r="F1735" s="201"/>
      <c r="G1735" s="208"/>
      <c r="H1735" s="208"/>
      <c r="I1735" s="209"/>
      <c r="J1735" s="209"/>
      <c r="K1735" s="209"/>
      <c r="L1735" s="199"/>
      <c r="M1735" s="203"/>
      <c r="N1735" s="209"/>
    </row>
    <row r="1736" spans="1:14" ht="12" customHeight="1" x14ac:dyDescent="0.2">
      <c r="A1736" s="206"/>
      <c r="B1736" s="207"/>
      <c r="C1736" s="199"/>
      <c r="D1736" s="199"/>
      <c r="E1736" s="201"/>
      <c r="F1736" s="201"/>
      <c r="G1736" s="208"/>
      <c r="H1736" s="208"/>
      <c r="I1736" s="209"/>
      <c r="J1736" s="209"/>
      <c r="K1736" s="209"/>
      <c r="L1736" s="199"/>
      <c r="M1736" s="203"/>
      <c r="N1736" s="209"/>
    </row>
    <row r="1737" spans="1:14" ht="12" customHeight="1" x14ac:dyDescent="0.2">
      <c r="A1737" s="206"/>
      <c r="B1737" s="207"/>
      <c r="C1737" s="199"/>
      <c r="D1737" s="199"/>
      <c r="E1737" s="201"/>
      <c r="F1737" s="201"/>
      <c r="G1737" s="208"/>
      <c r="H1737" s="208"/>
      <c r="I1737" s="209"/>
      <c r="J1737" s="209"/>
      <c r="K1737" s="209"/>
      <c r="L1737" s="199"/>
      <c r="M1737" s="203"/>
      <c r="N1737" s="209"/>
    </row>
    <row r="1738" spans="1:14" ht="12" customHeight="1" x14ac:dyDescent="0.2">
      <c r="A1738" s="206"/>
      <c r="B1738" s="207"/>
      <c r="C1738" s="199"/>
      <c r="D1738" s="199"/>
      <c r="E1738" s="201"/>
      <c r="F1738" s="201"/>
      <c r="G1738" s="208"/>
      <c r="H1738" s="208"/>
      <c r="I1738" s="209"/>
      <c r="J1738" s="209"/>
      <c r="K1738" s="209"/>
      <c r="L1738" s="199"/>
      <c r="M1738" s="203"/>
      <c r="N1738" s="209"/>
    </row>
    <row r="1739" spans="1:14" ht="12" customHeight="1" x14ac:dyDescent="0.2">
      <c r="A1739" s="206"/>
      <c r="B1739" s="207"/>
      <c r="C1739" s="199"/>
      <c r="D1739" s="199"/>
      <c r="E1739" s="201"/>
      <c r="F1739" s="201"/>
      <c r="G1739" s="208"/>
      <c r="H1739" s="208"/>
      <c r="I1739" s="209"/>
      <c r="J1739" s="209"/>
      <c r="K1739" s="209"/>
      <c r="L1739" s="199"/>
      <c r="M1739" s="203"/>
      <c r="N1739" s="209"/>
    </row>
    <row r="1740" spans="1:14" ht="12" customHeight="1" x14ac:dyDescent="0.2">
      <c r="A1740" s="206"/>
      <c r="B1740" s="207"/>
      <c r="C1740" s="199"/>
      <c r="D1740" s="199"/>
      <c r="E1740" s="201"/>
      <c r="F1740" s="201"/>
      <c r="G1740" s="208"/>
      <c r="H1740" s="208"/>
      <c r="I1740" s="209"/>
      <c r="J1740" s="209"/>
      <c r="K1740" s="209"/>
      <c r="L1740" s="199"/>
      <c r="M1740" s="203"/>
      <c r="N1740" s="209"/>
    </row>
    <row r="1741" spans="1:14" ht="12" customHeight="1" x14ac:dyDescent="0.2">
      <c r="A1741" s="206"/>
      <c r="B1741" s="207"/>
      <c r="C1741" s="199"/>
      <c r="D1741" s="199"/>
      <c r="E1741" s="201"/>
      <c r="F1741" s="201"/>
      <c r="G1741" s="208"/>
      <c r="H1741" s="208"/>
      <c r="I1741" s="209"/>
      <c r="J1741" s="209"/>
      <c r="K1741" s="209"/>
      <c r="L1741" s="199"/>
      <c r="M1741" s="203"/>
      <c r="N1741" s="209"/>
    </row>
    <row r="1742" spans="1:14" ht="12" customHeight="1" x14ac:dyDescent="0.2">
      <c r="A1742" s="206"/>
      <c r="B1742" s="207"/>
      <c r="C1742" s="199"/>
      <c r="D1742" s="199"/>
      <c r="E1742" s="201"/>
      <c r="F1742" s="201"/>
      <c r="G1742" s="208"/>
      <c r="H1742" s="208"/>
      <c r="I1742" s="209"/>
      <c r="J1742" s="209"/>
      <c r="K1742" s="209"/>
      <c r="L1742" s="199"/>
      <c r="M1742" s="203"/>
      <c r="N1742" s="209"/>
    </row>
    <row r="1743" spans="1:14" ht="12" customHeight="1" x14ac:dyDescent="0.2">
      <c r="A1743" s="206"/>
      <c r="B1743" s="207"/>
      <c r="C1743" s="199"/>
      <c r="D1743" s="199"/>
      <c r="E1743" s="201"/>
      <c r="F1743" s="201"/>
      <c r="G1743" s="208"/>
      <c r="H1743" s="208"/>
      <c r="I1743" s="209"/>
      <c r="J1743" s="209"/>
      <c r="K1743" s="209"/>
      <c r="L1743" s="199"/>
      <c r="M1743" s="203"/>
      <c r="N1743" s="209"/>
    </row>
    <row r="1744" spans="1:14" ht="12" customHeight="1" x14ac:dyDescent="0.2">
      <c r="A1744" s="206"/>
      <c r="B1744" s="207"/>
      <c r="C1744" s="199"/>
      <c r="D1744" s="199"/>
      <c r="E1744" s="201"/>
      <c r="F1744" s="201"/>
      <c r="G1744" s="208"/>
      <c r="H1744" s="208"/>
      <c r="I1744" s="209"/>
      <c r="J1744" s="209"/>
      <c r="K1744" s="209"/>
      <c r="L1744" s="199"/>
      <c r="M1744" s="203"/>
      <c r="N1744" s="209"/>
    </row>
    <row r="1745" spans="1:14" ht="12" customHeight="1" x14ac:dyDescent="0.2">
      <c r="A1745" s="206"/>
      <c r="B1745" s="207"/>
      <c r="C1745" s="199"/>
      <c r="D1745" s="199"/>
      <c r="E1745" s="201"/>
      <c r="F1745" s="201"/>
      <c r="G1745" s="208"/>
      <c r="H1745" s="208"/>
      <c r="I1745" s="209"/>
      <c r="J1745" s="209"/>
      <c r="K1745" s="209"/>
      <c r="L1745" s="199"/>
      <c r="M1745" s="203"/>
      <c r="N1745" s="209"/>
    </row>
    <row r="1746" spans="1:14" ht="12" customHeight="1" x14ac:dyDescent="0.2">
      <c r="A1746" s="206"/>
      <c r="B1746" s="207"/>
      <c r="C1746" s="199"/>
      <c r="D1746" s="199"/>
      <c r="E1746" s="201"/>
      <c r="F1746" s="201"/>
      <c r="G1746" s="208"/>
      <c r="H1746" s="208"/>
      <c r="I1746" s="209"/>
      <c r="J1746" s="209"/>
      <c r="K1746" s="209"/>
      <c r="L1746" s="199"/>
      <c r="M1746" s="203"/>
      <c r="N1746" s="209"/>
    </row>
    <row r="1747" spans="1:14" ht="12" customHeight="1" x14ac:dyDescent="0.2">
      <c r="A1747" s="206"/>
      <c r="B1747" s="207"/>
      <c r="C1747" s="199"/>
      <c r="D1747" s="199"/>
      <c r="E1747" s="201"/>
      <c r="F1747" s="201"/>
      <c r="G1747" s="208"/>
      <c r="H1747" s="208"/>
      <c r="I1747" s="209"/>
      <c r="J1747" s="209"/>
      <c r="K1747" s="209"/>
      <c r="L1747" s="199"/>
      <c r="M1747" s="203"/>
      <c r="N1747" s="209"/>
    </row>
    <row r="1748" spans="1:14" ht="12" customHeight="1" x14ac:dyDescent="0.2">
      <c r="A1748" s="206"/>
      <c r="B1748" s="207"/>
      <c r="C1748" s="199"/>
      <c r="D1748" s="199"/>
      <c r="E1748" s="201"/>
      <c r="F1748" s="201"/>
      <c r="G1748" s="208"/>
      <c r="H1748" s="208"/>
      <c r="I1748" s="209"/>
      <c r="J1748" s="209"/>
      <c r="K1748" s="209"/>
      <c r="L1748" s="199"/>
      <c r="M1748" s="203"/>
      <c r="N1748" s="209"/>
    </row>
    <row r="1749" spans="1:14" ht="12" customHeight="1" x14ac:dyDescent="0.2">
      <c r="A1749" s="206"/>
      <c r="B1749" s="207"/>
      <c r="C1749" s="199"/>
      <c r="D1749" s="199"/>
      <c r="E1749" s="201"/>
      <c r="F1749" s="201"/>
      <c r="G1749" s="208"/>
      <c r="H1749" s="208"/>
      <c r="I1749" s="209"/>
      <c r="J1749" s="209"/>
      <c r="K1749" s="209"/>
      <c r="L1749" s="199"/>
      <c r="M1749" s="203"/>
      <c r="N1749" s="209"/>
    </row>
    <row r="1750" spans="1:14" ht="12" customHeight="1" x14ac:dyDescent="0.2">
      <c r="A1750" s="206"/>
      <c r="B1750" s="207"/>
      <c r="C1750" s="199"/>
      <c r="D1750" s="199"/>
      <c r="E1750" s="201"/>
      <c r="F1750" s="201"/>
      <c r="G1750" s="208"/>
      <c r="H1750" s="208"/>
      <c r="I1750" s="209"/>
      <c r="J1750" s="209"/>
      <c r="K1750" s="209"/>
      <c r="L1750" s="199"/>
      <c r="M1750" s="203"/>
      <c r="N1750" s="209"/>
    </row>
    <row r="1751" spans="1:14" ht="12" customHeight="1" x14ac:dyDescent="0.2">
      <c r="A1751" s="206"/>
      <c r="B1751" s="207"/>
      <c r="C1751" s="199"/>
      <c r="D1751" s="199"/>
      <c r="E1751" s="201"/>
      <c r="F1751" s="201"/>
      <c r="G1751" s="208"/>
      <c r="H1751" s="208"/>
      <c r="I1751" s="209"/>
      <c r="J1751" s="209"/>
      <c r="K1751" s="209"/>
      <c r="L1751" s="199"/>
      <c r="M1751" s="203"/>
      <c r="N1751" s="209"/>
    </row>
    <row r="1752" spans="1:14" ht="12" customHeight="1" x14ac:dyDescent="0.2">
      <c r="A1752" s="206"/>
      <c r="B1752" s="207"/>
      <c r="C1752" s="199"/>
      <c r="D1752" s="199"/>
      <c r="E1752" s="201"/>
      <c r="F1752" s="201"/>
      <c r="G1752" s="208"/>
      <c r="H1752" s="208"/>
      <c r="I1752" s="209"/>
      <c r="J1752" s="209"/>
      <c r="K1752" s="209"/>
      <c r="L1752" s="199"/>
      <c r="M1752" s="203"/>
      <c r="N1752" s="209"/>
    </row>
    <row r="1753" spans="1:14" ht="12" customHeight="1" x14ac:dyDescent="0.2">
      <c r="A1753" s="206"/>
      <c r="B1753" s="207"/>
      <c r="C1753" s="199"/>
      <c r="D1753" s="199"/>
      <c r="E1753" s="201"/>
      <c r="F1753" s="201"/>
      <c r="G1753" s="208"/>
      <c r="H1753" s="208"/>
      <c r="I1753" s="209"/>
      <c r="J1753" s="209"/>
      <c r="K1753" s="209"/>
      <c r="L1753" s="199"/>
      <c r="M1753" s="203"/>
      <c r="N1753" s="209"/>
    </row>
    <row r="1754" spans="1:14" ht="12" customHeight="1" x14ac:dyDescent="0.2">
      <c r="A1754" s="206"/>
      <c r="B1754" s="207"/>
      <c r="C1754" s="199"/>
      <c r="D1754" s="199"/>
      <c r="E1754" s="201"/>
      <c r="F1754" s="201"/>
      <c r="G1754" s="208"/>
      <c r="H1754" s="208"/>
      <c r="I1754" s="209"/>
      <c r="J1754" s="209"/>
      <c r="K1754" s="209"/>
      <c r="L1754" s="199"/>
      <c r="M1754" s="203"/>
      <c r="N1754" s="209"/>
    </row>
    <row r="1755" spans="1:14" ht="12" customHeight="1" x14ac:dyDescent="0.2">
      <c r="A1755" s="206"/>
      <c r="B1755" s="207"/>
      <c r="C1755" s="199"/>
      <c r="D1755" s="199"/>
      <c r="E1755" s="201"/>
      <c r="F1755" s="201"/>
      <c r="G1755" s="208"/>
      <c r="H1755" s="208"/>
      <c r="I1755" s="209"/>
      <c r="J1755" s="209"/>
      <c r="K1755" s="209"/>
      <c r="L1755" s="199"/>
      <c r="M1755" s="203"/>
      <c r="N1755" s="209"/>
    </row>
    <row r="1756" spans="1:14" ht="12" customHeight="1" x14ac:dyDescent="0.2">
      <c r="A1756" s="206"/>
      <c r="B1756" s="207"/>
      <c r="C1756" s="199"/>
      <c r="D1756" s="199"/>
      <c r="E1756" s="201"/>
      <c r="F1756" s="201"/>
      <c r="G1756" s="208"/>
      <c r="H1756" s="208"/>
      <c r="I1756" s="209"/>
      <c r="J1756" s="209"/>
      <c r="K1756" s="209"/>
      <c r="L1756" s="199"/>
      <c r="M1756" s="203"/>
      <c r="N1756" s="209"/>
    </row>
    <row r="1757" spans="1:14" ht="12" customHeight="1" x14ac:dyDescent="0.2">
      <c r="A1757" s="206"/>
      <c r="B1757" s="207"/>
      <c r="C1757" s="199"/>
      <c r="D1757" s="199"/>
      <c r="E1757" s="201"/>
      <c r="F1757" s="201"/>
      <c r="G1757" s="208"/>
      <c r="H1757" s="208"/>
      <c r="I1757" s="209"/>
      <c r="J1757" s="209"/>
      <c r="K1757" s="209"/>
      <c r="L1757" s="199"/>
      <c r="M1757" s="203"/>
      <c r="N1757" s="209"/>
    </row>
    <row r="1758" spans="1:14" ht="12" customHeight="1" x14ac:dyDescent="0.2">
      <c r="A1758" s="206"/>
      <c r="B1758" s="207"/>
      <c r="C1758" s="199"/>
      <c r="D1758" s="199"/>
      <c r="E1758" s="201"/>
      <c r="F1758" s="201"/>
      <c r="G1758" s="208"/>
      <c r="H1758" s="208"/>
      <c r="I1758" s="209"/>
      <c r="J1758" s="209"/>
      <c r="K1758" s="209"/>
      <c r="L1758" s="199"/>
      <c r="M1758" s="203"/>
      <c r="N1758" s="209"/>
    </row>
    <row r="1759" spans="1:14" ht="12" customHeight="1" x14ac:dyDescent="0.2">
      <c r="A1759" s="206"/>
      <c r="B1759" s="207"/>
      <c r="C1759" s="199"/>
      <c r="D1759" s="199"/>
      <c r="E1759" s="201"/>
      <c r="F1759" s="201"/>
      <c r="G1759" s="208"/>
      <c r="H1759" s="208"/>
      <c r="I1759" s="209"/>
      <c r="J1759" s="209"/>
      <c r="K1759" s="209"/>
      <c r="L1759" s="199"/>
      <c r="M1759" s="203"/>
      <c r="N1759" s="209"/>
    </row>
    <row r="1760" spans="1:14" ht="12" customHeight="1" x14ac:dyDescent="0.2">
      <c r="A1760" s="206"/>
      <c r="B1760" s="207"/>
      <c r="C1760" s="199"/>
      <c r="D1760" s="199"/>
      <c r="E1760" s="201"/>
      <c r="F1760" s="201"/>
      <c r="G1760" s="208"/>
      <c r="H1760" s="208"/>
      <c r="I1760" s="209"/>
      <c r="J1760" s="209"/>
      <c r="K1760" s="209"/>
      <c r="L1760" s="199"/>
      <c r="M1760" s="203"/>
      <c r="N1760" s="209"/>
    </row>
    <row r="1761" spans="1:14" ht="12" customHeight="1" x14ac:dyDescent="0.2">
      <c r="A1761" s="206"/>
      <c r="B1761" s="207"/>
      <c r="C1761" s="199"/>
      <c r="D1761" s="199"/>
      <c r="E1761" s="201"/>
      <c r="F1761" s="201"/>
      <c r="G1761" s="208"/>
      <c r="H1761" s="208"/>
      <c r="I1761" s="209"/>
      <c r="J1761" s="209"/>
      <c r="K1761" s="209"/>
      <c r="L1761" s="199"/>
      <c r="M1761" s="203"/>
      <c r="N1761" s="209"/>
    </row>
    <row r="1762" spans="1:14" ht="12" customHeight="1" x14ac:dyDescent="0.2">
      <c r="A1762" s="206"/>
      <c r="B1762" s="207"/>
      <c r="C1762" s="199"/>
      <c r="D1762" s="199"/>
      <c r="E1762" s="201"/>
      <c r="F1762" s="201"/>
      <c r="G1762" s="208"/>
      <c r="H1762" s="208"/>
      <c r="I1762" s="209"/>
      <c r="J1762" s="209"/>
      <c r="K1762" s="209"/>
      <c r="L1762" s="199"/>
      <c r="M1762" s="203"/>
      <c r="N1762" s="209"/>
    </row>
    <row r="1763" spans="1:14" ht="12" customHeight="1" x14ac:dyDescent="0.2">
      <c r="A1763" s="206"/>
      <c r="B1763" s="207"/>
      <c r="C1763" s="199"/>
      <c r="D1763" s="199"/>
      <c r="E1763" s="201"/>
      <c r="F1763" s="201"/>
      <c r="G1763" s="208"/>
      <c r="H1763" s="208"/>
      <c r="I1763" s="209"/>
      <c r="J1763" s="209"/>
      <c r="K1763" s="209"/>
      <c r="L1763" s="199"/>
      <c r="M1763" s="203"/>
      <c r="N1763" s="209"/>
    </row>
    <row r="1764" spans="1:14" ht="12" customHeight="1" x14ac:dyDescent="0.2">
      <c r="A1764" s="206"/>
      <c r="B1764" s="207"/>
      <c r="C1764" s="199"/>
      <c r="D1764" s="199"/>
      <c r="E1764" s="201"/>
      <c r="F1764" s="201"/>
      <c r="G1764" s="208"/>
      <c r="H1764" s="208"/>
      <c r="I1764" s="209"/>
      <c r="J1764" s="209"/>
      <c r="K1764" s="209"/>
      <c r="L1764" s="199"/>
      <c r="M1764" s="203"/>
      <c r="N1764" s="209"/>
    </row>
    <row r="1765" spans="1:14" ht="12" customHeight="1" x14ac:dyDescent="0.2">
      <c r="A1765" s="206"/>
      <c r="B1765" s="207"/>
      <c r="C1765" s="199"/>
      <c r="D1765" s="199"/>
      <c r="E1765" s="201"/>
      <c r="F1765" s="201"/>
      <c r="G1765" s="208"/>
      <c r="H1765" s="208"/>
      <c r="I1765" s="209"/>
      <c r="J1765" s="209"/>
      <c r="K1765" s="209"/>
      <c r="L1765" s="199"/>
      <c r="M1765" s="203"/>
      <c r="N1765" s="209"/>
    </row>
    <row r="1766" spans="1:14" ht="12" customHeight="1" x14ac:dyDescent="0.2">
      <c r="A1766" s="206"/>
      <c r="B1766" s="207"/>
      <c r="C1766" s="199"/>
      <c r="D1766" s="199"/>
      <c r="E1766" s="201"/>
      <c r="F1766" s="201"/>
      <c r="G1766" s="208"/>
      <c r="H1766" s="208"/>
      <c r="I1766" s="209"/>
      <c r="J1766" s="209"/>
      <c r="K1766" s="209"/>
      <c r="L1766" s="199"/>
      <c r="M1766" s="203"/>
      <c r="N1766" s="209"/>
    </row>
    <row r="1767" spans="1:14" ht="12" customHeight="1" x14ac:dyDescent="0.2">
      <c r="A1767" s="206"/>
      <c r="B1767" s="207"/>
      <c r="C1767" s="199"/>
      <c r="D1767" s="199"/>
      <c r="E1767" s="201"/>
      <c r="F1767" s="201"/>
      <c r="G1767" s="208"/>
      <c r="H1767" s="208"/>
      <c r="I1767" s="209"/>
      <c r="J1767" s="209"/>
      <c r="K1767" s="209"/>
      <c r="L1767" s="199"/>
      <c r="M1767" s="203"/>
      <c r="N1767" s="209"/>
    </row>
    <row r="1768" spans="1:14" ht="12" customHeight="1" x14ac:dyDescent="0.2">
      <c r="A1768" s="206"/>
      <c r="B1768" s="207"/>
      <c r="C1768" s="199"/>
      <c r="D1768" s="199"/>
      <c r="E1768" s="201"/>
      <c r="F1768" s="201"/>
      <c r="G1768" s="208"/>
      <c r="H1768" s="208"/>
      <c r="I1768" s="209"/>
      <c r="J1768" s="209"/>
      <c r="K1768" s="209"/>
      <c r="L1768" s="199"/>
      <c r="M1768" s="203"/>
      <c r="N1768" s="209"/>
    </row>
    <row r="1769" spans="1:14" ht="12" customHeight="1" x14ac:dyDescent="0.2">
      <c r="A1769" s="206"/>
      <c r="B1769" s="207"/>
      <c r="C1769" s="199"/>
      <c r="D1769" s="199"/>
      <c r="E1769" s="201"/>
      <c r="F1769" s="201"/>
      <c r="G1769" s="208"/>
      <c r="H1769" s="208"/>
      <c r="I1769" s="209"/>
      <c r="J1769" s="209"/>
      <c r="K1769" s="209"/>
      <c r="L1769" s="199"/>
      <c r="M1769" s="203"/>
      <c r="N1769" s="209"/>
    </row>
    <row r="1770" spans="1:14" ht="12" customHeight="1" x14ac:dyDescent="0.2">
      <c r="A1770" s="206"/>
      <c r="B1770" s="207"/>
      <c r="C1770" s="199"/>
      <c r="D1770" s="199"/>
      <c r="E1770" s="201"/>
      <c r="F1770" s="201"/>
      <c r="G1770" s="208"/>
      <c r="H1770" s="208"/>
      <c r="I1770" s="209"/>
      <c r="J1770" s="209"/>
      <c r="K1770" s="209"/>
      <c r="L1770" s="199"/>
      <c r="M1770" s="203"/>
      <c r="N1770" s="209"/>
    </row>
    <row r="1771" spans="1:14" ht="12" customHeight="1" x14ac:dyDescent="0.2">
      <c r="A1771" s="206"/>
      <c r="B1771" s="207"/>
      <c r="C1771" s="199"/>
      <c r="D1771" s="199"/>
      <c r="E1771" s="201"/>
      <c r="F1771" s="201"/>
      <c r="G1771" s="208"/>
      <c r="H1771" s="208"/>
      <c r="I1771" s="209"/>
      <c r="J1771" s="209"/>
      <c r="K1771" s="209"/>
      <c r="L1771" s="199"/>
      <c r="M1771" s="203"/>
      <c r="N1771" s="209"/>
    </row>
    <row r="1772" spans="1:14" ht="12" customHeight="1" x14ac:dyDescent="0.2">
      <c r="A1772" s="206"/>
      <c r="B1772" s="207"/>
      <c r="C1772" s="199"/>
      <c r="D1772" s="199"/>
      <c r="E1772" s="201"/>
      <c r="F1772" s="201"/>
      <c r="G1772" s="208"/>
      <c r="H1772" s="208"/>
      <c r="I1772" s="209"/>
      <c r="J1772" s="209"/>
      <c r="K1772" s="209"/>
      <c r="L1772" s="199"/>
      <c r="M1772" s="203"/>
      <c r="N1772" s="209"/>
    </row>
    <row r="1773" spans="1:14" ht="12" customHeight="1" x14ac:dyDescent="0.2">
      <c r="A1773" s="206"/>
      <c r="B1773" s="207"/>
      <c r="C1773" s="199"/>
      <c r="D1773" s="199"/>
      <c r="E1773" s="201"/>
      <c r="F1773" s="201"/>
      <c r="G1773" s="208"/>
      <c r="H1773" s="208"/>
      <c r="I1773" s="209"/>
      <c r="J1773" s="209"/>
      <c r="K1773" s="209"/>
      <c r="L1773" s="199"/>
      <c r="M1773" s="203"/>
      <c r="N1773" s="209"/>
    </row>
    <row r="1774" spans="1:14" ht="12" customHeight="1" x14ac:dyDescent="0.2">
      <c r="A1774" s="206"/>
      <c r="B1774" s="207"/>
      <c r="C1774" s="199"/>
      <c r="D1774" s="199"/>
      <c r="E1774" s="201"/>
      <c r="F1774" s="201"/>
      <c r="G1774" s="208"/>
      <c r="H1774" s="208"/>
      <c r="I1774" s="209"/>
      <c r="J1774" s="209"/>
      <c r="K1774" s="209"/>
      <c r="L1774" s="199"/>
      <c r="M1774" s="203"/>
      <c r="N1774" s="209"/>
    </row>
    <row r="1775" spans="1:14" ht="12" customHeight="1" x14ac:dyDescent="0.2">
      <c r="A1775" s="206"/>
      <c r="B1775" s="207"/>
      <c r="C1775" s="199"/>
      <c r="D1775" s="199"/>
      <c r="E1775" s="201"/>
      <c r="F1775" s="201"/>
      <c r="G1775" s="208"/>
      <c r="H1775" s="208"/>
      <c r="I1775" s="209"/>
      <c r="J1775" s="209"/>
      <c r="K1775" s="209"/>
      <c r="L1775" s="199"/>
      <c r="M1775" s="203"/>
      <c r="N1775" s="209"/>
    </row>
    <row r="1776" spans="1:14" ht="12" customHeight="1" x14ac:dyDescent="0.2">
      <c r="A1776" s="206"/>
      <c r="B1776" s="207"/>
      <c r="C1776" s="199"/>
      <c r="D1776" s="199"/>
      <c r="E1776" s="201"/>
      <c r="F1776" s="201"/>
      <c r="G1776" s="208"/>
      <c r="H1776" s="208"/>
      <c r="I1776" s="209"/>
      <c r="J1776" s="209"/>
      <c r="K1776" s="209"/>
      <c r="L1776" s="199"/>
      <c r="M1776" s="203"/>
      <c r="N1776" s="209"/>
    </row>
    <row r="1777" spans="1:14" ht="12" customHeight="1" x14ac:dyDescent="0.2">
      <c r="A1777" s="206"/>
      <c r="B1777" s="207"/>
      <c r="C1777" s="199"/>
      <c r="D1777" s="199"/>
      <c r="E1777" s="201"/>
      <c r="F1777" s="201"/>
      <c r="G1777" s="208"/>
      <c r="H1777" s="208"/>
      <c r="I1777" s="209"/>
      <c r="J1777" s="209"/>
      <c r="K1777" s="209"/>
      <c r="L1777" s="199"/>
      <c r="M1777" s="203"/>
      <c r="N1777" s="209"/>
    </row>
    <row r="1778" spans="1:14" ht="12" customHeight="1" x14ac:dyDescent="0.2">
      <c r="A1778" s="206"/>
      <c r="B1778" s="207"/>
      <c r="C1778" s="199"/>
      <c r="D1778" s="199"/>
      <c r="E1778" s="201"/>
      <c r="F1778" s="201"/>
      <c r="G1778" s="208"/>
      <c r="H1778" s="208"/>
      <c r="I1778" s="209"/>
      <c r="J1778" s="209"/>
      <c r="K1778" s="209"/>
      <c r="L1778" s="199"/>
      <c r="M1778" s="203"/>
      <c r="N1778" s="209"/>
    </row>
    <row r="1779" spans="1:14" ht="12" customHeight="1" x14ac:dyDescent="0.2">
      <c r="A1779" s="206"/>
      <c r="B1779" s="207"/>
      <c r="C1779" s="199"/>
      <c r="D1779" s="199"/>
      <c r="E1779" s="201"/>
      <c r="F1779" s="201"/>
      <c r="G1779" s="208"/>
      <c r="H1779" s="208"/>
      <c r="I1779" s="209"/>
      <c r="J1779" s="209"/>
      <c r="K1779" s="209"/>
      <c r="L1779" s="199"/>
      <c r="M1779" s="203"/>
      <c r="N1779" s="209"/>
    </row>
    <row r="1780" spans="1:14" ht="12" customHeight="1" x14ac:dyDescent="0.2">
      <c r="A1780" s="206"/>
      <c r="B1780" s="207"/>
      <c r="C1780" s="199"/>
      <c r="D1780" s="199"/>
      <c r="E1780" s="201"/>
      <c r="F1780" s="201"/>
      <c r="G1780" s="208"/>
      <c r="H1780" s="208"/>
      <c r="I1780" s="209"/>
      <c r="J1780" s="209"/>
      <c r="K1780" s="209"/>
      <c r="L1780" s="199"/>
      <c r="M1780" s="203"/>
      <c r="N1780" s="209"/>
    </row>
    <row r="1781" spans="1:14" ht="12" customHeight="1" x14ac:dyDescent="0.2">
      <c r="A1781" s="206"/>
      <c r="B1781" s="207"/>
      <c r="C1781" s="199"/>
      <c r="D1781" s="199"/>
      <c r="E1781" s="201"/>
      <c r="F1781" s="201"/>
      <c r="G1781" s="208"/>
      <c r="H1781" s="208"/>
      <c r="I1781" s="209"/>
      <c r="J1781" s="209"/>
      <c r="K1781" s="209"/>
      <c r="L1781" s="199"/>
      <c r="M1781" s="203"/>
      <c r="N1781" s="209"/>
    </row>
    <row r="1782" spans="1:14" ht="12" customHeight="1" x14ac:dyDescent="0.2">
      <c r="A1782" s="206"/>
      <c r="B1782" s="207"/>
      <c r="C1782" s="199"/>
      <c r="D1782" s="199"/>
      <c r="E1782" s="201"/>
      <c r="F1782" s="201"/>
      <c r="G1782" s="208"/>
      <c r="H1782" s="208"/>
      <c r="I1782" s="209"/>
      <c r="J1782" s="209"/>
      <c r="K1782" s="209"/>
      <c r="L1782" s="199"/>
      <c r="M1782" s="203"/>
      <c r="N1782" s="209"/>
    </row>
    <row r="1783" spans="1:14" ht="12" customHeight="1" x14ac:dyDescent="0.2">
      <c r="A1783" s="206"/>
      <c r="B1783" s="207"/>
      <c r="C1783" s="199"/>
      <c r="D1783" s="199"/>
      <c r="E1783" s="201"/>
      <c r="F1783" s="201"/>
      <c r="G1783" s="208"/>
      <c r="H1783" s="208"/>
      <c r="I1783" s="209"/>
      <c r="J1783" s="209"/>
      <c r="K1783" s="209"/>
      <c r="L1783" s="199"/>
      <c r="M1783" s="203"/>
      <c r="N1783" s="209"/>
    </row>
    <row r="1784" spans="1:14" ht="12" customHeight="1" x14ac:dyDescent="0.2">
      <c r="A1784" s="206"/>
      <c r="B1784" s="207"/>
      <c r="C1784" s="199"/>
      <c r="D1784" s="199"/>
      <c r="E1784" s="201"/>
      <c r="F1784" s="201"/>
      <c r="G1784" s="208"/>
      <c r="H1784" s="208"/>
      <c r="I1784" s="209"/>
      <c r="J1784" s="209"/>
      <c r="K1784" s="209"/>
      <c r="L1784" s="199"/>
      <c r="M1784" s="203"/>
      <c r="N1784" s="209"/>
    </row>
    <row r="1785" spans="1:14" ht="12" customHeight="1" x14ac:dyDescent="0.2">
      <c r="A1785" s="206"/>
      <c r="B1785" s="207"/>
      <c r="C1785" s="199"/>
      <c r="D1785" s="199"/>
      <c r="E1785" s="201"/>
      <c r="F1785" s="201"/>
      <c r="G1785" s="208"/>
      <c r="H1785" s="208"/>
      <c r="I1785" s="209"/>
      <c r="J1785" s="209"/>
      <c r="K1785" s="209"/>
      <c r="L1785" s="199"/>
      <c r="M1785" s="203"/>
      <c r="N1785" s="209"/>
    </row>
    <row r="1786" spans="1:14" ht="12" customHeight="1" x14ac:dyDescent="0.2">
      <c r="A1786" s="206"/>
      <c r="B1786" s="207"/>
      <c r="C1786" s="199"/>
      <c r="D1786" s="199"/>
      <c r="E1786" s="201"/>
      <c r="F1786" s="201"/>
      <c r="G1786" s="208"/>
      <c r="H1786" s="208"/>
      <c r="I1786" s="209"/>
      <c r="J1786" s="209"/>
      <c r="K1786" s="209"/>
      <c r="L1786" s="199"/>
      <c r="M1786" s="203"/>
      <c r="N1786" s="209"/>
    </row>
    <row r="1787" spans="1:14" ht="12" customHeight="1" x14ac:dyDescent="0.2">
      <c r="A1787" s="206"/>
      <c r="B1787" s="207"/>
      <c r="C1787" s="199"/>
      <c r="D1787" s="199"/>
      <c r="E1787" s="201"/>
      <c r="F1787" s="201"/>
      <c r="G1787" s="208"/>
      <c r="H1787" s="208"/>
      <c r="I1787" s="209"/>
      <c r="J1787" s="209"/>
      <c r="K1787" s="209"/>
      <c r="L1787" s="199"/>
      <c r="M1787" s="203"/>
      <c r="N1787" s="209"/>
    </row>
    <row r="1788" spans="1:14" ht="12" customHeight="1" x14ac:dyDescent="0.2">
      <c r="A1788" s="206"/>
      <c r="B1788" s="207"/>
      <c r="C1788" s="199"/>
      <c r="D1788" s="199"/>
      <c r="E1788" s="201"/>
      <c r="F1788" s="201"/>
      <c r="G1788" s="208"/>
      <c r="H1788" s="208"/>
      <c r="I1788" s="209"/>
      <c r="J1788" s="209"/>
      <c r="K1788" s="209"/>
      <c r="L1788" s="199"/>
      <c r="M1788" s="203"/>
      <c r="N1788" s="209"/>
    </row>
    <row r="1789" spans="1:14" ht="12" customHeight="1" x14ac:dyDescent="0.2">
      <c r="A1789" s="206"/>
      <c r="B1789" s="207"/>
      <c r="C1789" s="199"/>
      <c r="D1789" s="199"/>
      <c r="E1789" s="201"/>
      <c r="F1789" s="201"/>
      <c r="G1789" s="208"/>
      <c r="H1789" s="208"/>
      <c r="I1789" s="209"/>
      <c r="J1789" s="209"/>
      <c r="K1789" s="209"/>
      <c r="L1789" s="199"/>
      <c r="M1789" s="203"/>
      <c r="N1789" s="209"/>
    </row>
    <row r="1790" spans="1:14" ht="12" customHeight="1" x14ac:dyDescent="0.2">
      <c r="A1790" s="206"/>
      <c r="B1790" s="207"/>
      <c r="C1790" s="199"/>
      <c r="D1790" s="199"/>
      <c r="E1790" s="201"/>
      <c r="F1790" s="201"/>
      <c r="G1790" s="208"/>
      <c r="H1790" s="208"/>
      <c r="I1790" s="209"/>
      <c r="J1790" s="209"/>
      <c r="K1790" s="209"/>
      <c r="L1790" s="199"/>
      <c r="M1790" s="203"/>
      <c r="N1790" s="209"/>
    </row>
    <row r="1791" spans="1:14" ht="12" customHeight="1" x14ac:dyDescent="0.2">
      <c r="A1791" s="206"/>
      <c r="B1791" s="207"/>
      <c r="C1791" s="199"/>
      <c r="D1791" s="199"/>
      <c r="E1791" s="201"/>
      <c r="F1791" s="201"/>
      <c r="G1791" s="208"/>
      <c r="H1791" s="208"/>
      <c r="I1791" s="209"/>
      <c r="J1791" s="209"/>
      <c r="K1791" s="209"/>
      <c r="L1791" s="199"/>
      <c r="M1791" s="203"/>
      <c r="N1791" s="209"/>
    </row>
    <row r="1792" spans="1:14" ht="12" customHeight="1" x14ac:dyDescent="0.2">
      <c r="A1792" s="206"/>
      <c r="B1792" s="207"/>
      <c r="C1792" s="199"/>
      <c r="D1792" s="199"/>
      <c r="E1792" s="201"/>
      <c r="F1792" s="201"/>
      <c r="G1792" s="208"/>
      <c r="H1792" s="208"/>
      <c r="I1792" s="209"/>
      <c r="J1792" s="209"/>
      <c r="K1792" s="209"/>
      <c r="L1792" s="199"/>
      <c r="M1792" s="203"/>
      <c r="N1792" s="209"/>
    </row>
    <row r="1793" spans="1:14" ht="12" customHeight="1" x14ac:dyDescent="0.2">
      <c r="A1793" s="206"/>
      <c r="B1793" s="207"/>
      <c r="C1793" s="199"/>
      <c r="D1793" s="199"/>
      <c r="E1793" s="201"/>
      <c r="F1793" s="201"/>
      <c r="G1793" s="208"/>
      <c r="H1793" s="208"/>
      <c r="I1793" s="209"/>
      <c r="J1793" s="209"/>
      <c r="K1793" s="209"/>
      <c r="L1793" s="199"/>
      <c r="M1793" s="203"/>
      <c r="N1793" s="209"/>
    </row>
    <row r="1794" spans="1:14" ht="12" customHeight="1" x14ac:dyDescent="0.2">
      <c r="A1794" s="206"/>
      <c r="B1794" s="207"/>
      <c r="C1794" s="199"/>
      <c r="D1794" s="199"/>
      <c r="E1794" s="201"/>
      <c r="F1794" s="201"/>
      <c r="G1794" s="208"/>
      <c r="H1794" s="208"/>
      <c r="I1794" s="209"/>
      <c r="J1794" s="209"/>
      <c r="K1794" s="209"/>
      <c r="L1794" s="199"/>
      <c r="M1794" s="203"/>
      <c r="N1794" s="209"/>
    </row>
    <row r="1795" spans="1:14" ht="12" customHeight="1" x14ac:dyDescent="0.2">
      <c r="A1795" s="206"/>
      <c r="B1795" s="207"/>
      <c r="C1795" s="199"/>
      <c r="D1795" s="199"/>
      <c r="E1795" s="201"/>
      <c r="F1795" s="201"/>
      <c r="G1795" s="208"/>
      <c r="H1795" s="208"/>
      <c r="I1795" s="209"/>
      <c r="J1795" s="209"/>
      <c r="K1795" s="209"/>
      <c r="L1795" s="199"/>
      <c r="M1795" s="203"/>
      <c r="N1795" s="209"/>
    </row>
    <row r="1796" spans="1:14" ht="12" customHeight="1" x14ac:dyDescent="0.2">
      <c r="A1796" s="206"/>
      <c r="B1796" s="207"/>
      <c r="C1796" s="199"/>
      <c r="D1796" s="199"/>
      <c r="E1796" s="201"/>
      <c r="F1796" s="201"/>
      <c r="G1796" s="208"/>
      <c r="H1796" s="208"/>
      <c r="I1796" s="209"/>
      <c r="J1796" s="209"/>
      <c r="K1796" s="209"/>
      <c r="L1796" s="199"/>
      <c r="M1796" s="203"/>
      <c r="N1796" s="209"/>
    </row>
    <row r="1797" spans="1:14" ht="12" customHeight="1" x14ac:dyDescent="0.2">
      <c r="A1797" s="206"/>
      <c r="B1797" s="207"/>
      <c r="C1797" s="199"/>
      <c r="D1797" s="199"/>
      <c r="E1797" s="201"/>
      <c r="F1797" s="201"/>
      <c r="G1797" s="208"/>
      <c r="H1797" s="208"/>
      <c r="I1797" s="209"/>
      <c r="J1797" s="209"/>
      <c r="K1797" s="209"/>
      <c r="L1797" s="199"/>
      <c r="M1797" s="203"/>
      <c r="N1797" s="209"/>
    </row>
    <row r="1798" spans="1:14" ht="12" customHeight="1" x14ac:dyDescent="0.2">
      <c r="A1798" s="206"/>
      <c r="B1798" s="207"/>
      <c r="C1798" s="199"/>
      <c r="D1798" s="199"/>
      <c r="E1798" s="201"/>
      <c r="F1798" s="201"/>
      <c r="G1798" s="208"/>
      <c r="H1798" s="208"/>
      <c r="I1798" s="209"/>
      <c r="J1798" s="209"/>
      <c r="K1798" s="209"/>
      <c r="L1798" s="199"/>
      <c r="M1798" s="203"/>
      <c r="N1798" s="209"/>
    </row>
    <row r="1799" spans="1:14" ht="12" customHeight="1" x14ac:dyDescent="0.2">
      <c r="A1799" s="206"/>
      <c r="B1799" s="207"/>
      <c r="C1799" s="199"/>
      <c r="D1799" s="199"/>
      <c r="E1799" s="201"/>
      <c r="F1799" s="201"/>
      <c r="G1799" s="208"/>
      <c r="H1799" s="208"/>
      <c r="I1799" s="209"/>
      <c r="J1799" s="209"/>
      <c r="K1799" s="209"/>
      <c r="L1799" s="199"/>
      <c r="M1799" s="203"/>
      <c r="N1799" s="209"/>
    </row>
    <row r="1800" spans="1:14" ht="12" customHeight="1" x14ac:dyDescent="0.2">
      <c r="A1800" s="206"/>
      <c r="B1800" s="207"/>
      <c r="C1800" s="199"/>
      <c r="D1800" s="199"/>
      <c r="E1800" s="201"/>
      <c r="F1800" s="201"/>
      <c r="G1800" s="208"/>
      <c r="H1800" s="208"/>
      <c r="I1800" s="209"/>
      <c r="J1800" s="209"/>
      <c r="K1800" s="209"/>
      <c r="L1800" s="199"/>
      <c r="M1800" s="203"/>
      <c r="N1800" s="209"/>
    </row>
    <row r="1801" spans="1:14" ht="12" customHeight="1" x14ac:dyDescent="0.2">
      <c r="A1801" s="206"/>
      <c r="B1801" s="207"/>
      <c r="C1801" s="199"/>
      <c r="D1801" s="199"/>
      <c r="E1801" s="201"/>
      <c r="F1801" s="201"/>
      <c r="G1801" s="208"/>
      <c r="H1801" s="208"/>
      <c r="I1801" s="209"/>
      <c r="J1801" s="209"/>
      <c r="K1801" s="209"/>
      <c r="L1801" s="199"/>
      <c r="M1801" s="203"/>
      <c r="N1801" s="209"/>
    </row>
    <row r="1802" spans="1:14" ht="12" customHeight="1" x14ac:dyDescent="0.2">
      <c r="A1802" s="206"/>
      <c r="B1802" s="207"/>
      <c r="C1802" s="199"/>
      <c r="D1802" s="199"/>
      <c r="E1802" s="201"/>
      <c r="F1802" s="201"/>
      <c r="G1802" s="208"/>
      <c r="H1802" s="208"/>
      <c r="I1802" s="209"/>
      <c r="J1802" s="209"/>
      <c r="K1802" s="209"/>
      <c r="L1802" s="199"/>
      <c r="M1802" s="203"/>
      <c r="N1802" s="209"/>
    </row>
    <row r="1803" spans="1:14" ht="12" customHeight="1" x14ac:dyDescent="0.2">
      <c r="A1803" s="206"/>
      <c r="B1803" s="207"/>
      <c r="C1803" s="199"/>
      <c r="D1803" s="199"/>
      <c r="E1803" s="201"/>
      <c r="F1803" s="201"/>
      <c r="G1803" s="208"/>
      <c r="H1803" s="208"/>
      <c r="I1803" s="209"/>
      <c r="J1803" s="209"/>
      <c r="K1803" s="209"/>
      <c r="L1803" s="199"/>
      <c r="M1803" s="203"/>
      <c r="N1803" s="209"/>
    </row>
    <row r="1804" spans="1:14" ht="12" customHeight="1" x14ac:dyDescent="0.2">
      <c r="A1804" s="206"/>
      <c r="B1804" s="207"/>
      <c r="C1804" s="199"/>
      <c r="D1804" s="199"/>
      <c r="E1804" s="201"/>
      <c r="F1804" s="201"/>
      <c r="G1804" s="208"/>
      <c r="H1804" s="208"/>
      <c r="I1804" s="209"/>
      <c r="J1804" s="209"/>
      <c r="K1804" s="209"/>
      <c r="L1804" s="199"/>
      <c r="M1804" s="203"/>
      <c r="N1804" s="209"/>
    </row>
    <row r="1805" spans="1:14" ht="12" customHeight="1" x14ac:dyDescent="0.2">
      <c r="A1805" s="206"/>
      <c r="B1805" s="207"/>
      <c r="C1805" s="199"/>
      <c r="D1805" s="199"/>
      <c r="E1805" s="201"/>
      <c r="F1805" s="201"/>
      <c r="G1805" s="208"/>
      <c r="H1805" s="208"/>
      <c r="I1805" s="209"/>
      <c r="J1805" s="209"/>
      <c r="K1805" s="209"/>
      <c r="L1805" s="199"/>
      <c r="M1805" s="203"/>
      <c r="N1805" s="209"/>
    </row>
    <row r="1806" spans="1:14" ht="12" customHeight="1" x14ac:dyDescent="0.2">
      <c r="A1806" s="206"/>
      <c r="B1806" s="207"/>
      <c r="C1806" s="199"/>
      <c r="D1806" s="199"/>
      <c r="E1806" s="201"/>
      <c r="F1806" s="201"/>
      <c r="G1806" s="208"/>
      <c r="H1806" s="208"/>
      <c r="I1806" s="209"/>
      <c r="J1806" s="209"/>
      <c r="K1806" s="209"/>
      <c r="L1806" s="199"/>
      <c r="M1806" s="203"/>
      <c r="N1806" s="209"/>
    </row>
    <row r="1807" spans="1:14" ht="12" customHeight="1" x14ac:dyDescent="0.2">
      <c r="A1807" s="206"/>
      <c r="B1807" s="207"/>
      <c r="C1807" s="199"/>
      <c r="D1807" s="199"/>
      <c r="E1807" s="201"/>
      <c r="F1807" s="201"/>
      <c r="G1807" s="208"/>
      <c r="H1807" s="208"/>
      <c r="I1807" s="209"/>
      <c r="J1807" s="209"/>
      <c r="K1807" s="209"/>
      <c r="L1807" s="199"/>
      <c r="M1807" s="203"/>
      <c r="N1807" s="209"/>
    </row>
    <row r="1808" spans="1:14" ht="12" customHeight="1" x14ac:dyDescent="0.2">
      <c r="A1808" s="206"/>
      <c r="B1808" s="207"/>
      <c r="C1808" s="199"/>
      <c r="D1808" s="199"/>
      <c r="E1808" s="201"/>
      <c r="F1808" s="201"/>
      <c r="G1808" s="208"/>
      <c r="H1808" s="208"/>
      <c r="I1808" s="209"/>
      <c r="J1808" s="209"/>
      <c r="K1808" s="209"/>
      <c r="L1808" s="199"/>
      <c r="M1808" s="203"/>
      <c r="N1808" s="209"/>
    </row>
    <row r="1809" spans="1:14" ht="12" customHeight="1" x14ac:dyDescent="0.2">
      <c r="A1809" s="206"/>
      <c r="B1809" s="207"/>
      <c r="C1809" s="199"/>
      <c r="D1809" s="199"/>
      <c r="E1809" s="201"/>
      <c r="F1809" s="201"/>
      <c r="G1809" s="208"/>
      <c r="H1809" s="208"/>
      <c r="I1809" s="209"/>
      <c r="J1809" s="209"/>
      <c r="K1809" s="209"/>
      <c r="L1809" s="199"/>
      <c r="M1809" s="203"/>
      <c r="N1809" s="209"/>
    </row>
    <row r="1810" spans="1:14" ht="12" customHeight="1" x14ac:dyDescent="0.2">
      <c r="A1810" s="206"/>
      <c r="B1810" s="207"/>
      <c r="C1810" s="199"/>
      <c r="D1810" s="199"/>
      <c r="E1810" s="201"/>
      <c r="F1810" s="201"/>
      <c r="G1810" s="208"/>
      <c r="H1810" s="208"/>
      <c r="I1810" s="209"/>
      <c r="J1810" s="209"/>
      <c r="K1810" s="209"/>
      <c r="L1810" s="199"/>
      <c r="M1810" s="203"/>
      <c r="N1810" s="209"/>
    </row>
    <row r="1811" spans="1:14" ht="12" customHeight="1" x14ac:dyDescent="0.2">
      <c r="A1811" s="206"/>
      <c r="B1811" s="207"/>
      <c r="C1811" s="199"/>
      <c r="D1811" s="199"/>
      <c r="E1811" s="201"/>
      <c r="F1811" s="201"/>
      <c r="G1811" s="208"/>
      <c r="H1811" s="208"/>
      <c r="I1811" s="209"/>
      <c r="J1811" s="209"/>
      <c r="K1811" s="209"/>
      <c r="L1811" s="199"/>
      <c r="M1811" s="203"/>
      <c r="N1811" s="209"/>
    </row>
    <row r="1812" spans="1:14" ht="12" customHeight="1" x14ac:dyDescent="0.2">
      <c r="A1812" s="206"/>
      <c r="B1812" s="207"/>
      <c r="C1812" s="199"/>
      <c r="D1812" s="199"/>
      <c r="E1812" s="201"/>
      <c r="F1812" s="201"/>
      <c r="G1812" s="208"/>
      <c r="H1812" s="208"/>
      <c r="I1812" s="209"/>
      <c r="J1812" s="209"/>
      <c r="K1812" s="209"/>
      <c r="L1812" s="199"/>
      <c r="M1812" s="203"/>
      <c r="N1812" s="209"/>
    </row>
    <row r="1813" spans="1:14" ht="12" customHeight="1" x14ac:dyDescent="0.2">
      <c r="A1813" s="206"/>
      <c r="B1813" s="207"/>
      <c r="C1813" s="199"/>
      <c r="D1813" s="199"/>
      <c r="E1813" s="201"/>
      <c r="F1813" s="201"/>
      <c r="G1813" s="208"/>
      <c r="H1813" s="208"/>
      <c r="I1813" s="209"/>
      <c r="J1813" s="209"/>
      <c r="K1813" s="209"/>
      <c r="L1813" s="199"/>
      <c r="M1813" s="203"/>
      <c r="N1813" s="209"/>
    </row>
    <row r="1814" spans="1:14" ht="12" customHeight="1" x14ac:dyDescent="0.2">
      <c r="A1814" s="206"/>
      <c r="B1814" s="207"/>
      <c r="C1814" s="199"/>
      <c r="D1814" s="199"/>
      <c r="E1814" s="201"/>
      <c r="F1814" s="201"/>
      <c r="G1814" s="208"/>
      <c r="H1814" s="208"/>
      <c r="I1814" s="209"/>
      <c r="J1814" s="209"/>
      <c r="K1814" s="209"/>
      <c r="L1814" s="199"/>
      <c r="M1814" s="203"/>
      <c r="N1814" s="209"/>
    </row>
    <row r="1815" spans="1:14" ht="12" customHeight="1" x14ac:dyDescent="0.2">
      <c r="A1815" s="206"/>
      <c r="B1815" s="207"/>
      <c r="C1815" s="199"/>
      <c r="D1815" s="199"/>
      <c r="E1815" s="201"/>
      <c r="F1815" s="201"/>
      <c r="G1815" s="208"/>
      <c r="H1815" s="208"/>
      <c r="I1815" s="209"/>
      <c r="J1815" s="209"/>
      <c r="K1815" s="209"/>
      <c r="L1815" s="199"/>
      <c r="M1815" s="203"/>
      <c r="N1815" s="209"/>
    </row>
    <row r="1816" spans="1:14" ht="12" customHeight="1" x14ac:dyDescent="0.2">
      <c r="A1816" s="206"/>
      <c r="B1816" s="207"/>
      <c r="C1816" s="199"/>
      <c r="D1816" s="199"/>
      <c r="E1816" s="201"/>
      <c r="F1816" s="201"/>
      <c r="G1816" s="208"/>
      <c r="H1816" s="208"/>
      <c r="I1816" s="209"/>
      <c r="J1816" s="209"/>
      <c r="K1816" s="209"/>
      <c r="L1816" s="199"/>
      <c r="M1816" s="203"/>
      <c r="N1816" s="209"/>
    </row>
    <row r="1817" spans="1:14" ht="12" customHeight="1" x14ac:dyDescent="0.2">
      <c r="A1817" s="206"/>
      <c r="B1817" s="207"/>
      <c r="C1817" s="199"/>
      <c r="D1817" s="199"/>
      <c r="E1817" s="201"/>
      <c r="F1817" s="201"/>
      <c r="G1817" s="208"/>
      <c r="H1817" s="208"/>
      <c r="I1817" s="209"/>
      <c r="J1817" s="209"/>
      <c r="K1817" s="209"/>
      <c r="L1817" s="199"/>
      <c r="M1817" s="203"/>
      <c r="N1817" s="209"/>
    </row>
    <row r="1818" spans="1:14" ht="12" customHeight="1" x14ac:dyDescent="0.2">
      <c r="A1818" s="206"/>
      <c r="B1818" s="207"/>
      <c r="C1818" s="199"/>
      <c r="D1818" s="199"/>
      <c r="E1818" s="201"/>
      <c r="F1818" s="201"/>
      <c r="G1818" s="208"/>
      <c r="H1818" s="208"/>
      <c r="I1818" s="209"/>
      <c r="J1818" s="209"/>
      <c r="K1818" s="209"/>
      <c r="L1818" s="199"/>
      <c r="M1818" s="203"/>
      <c r="N1818" s="209"/>
    </row>
    <row r="1819" spans="1:14" ht="12" customHeight="1" x14ac:dyDescent="0.2">
      <c r="A1819" s="206"/>
      <c r="B1819" s="207"/>
      <c r="C1819" s="199"/>
      <c r="D1819" s="199"/>
      <c r="E1819" s="201"/>
      <c r="F1819" s="201"/>
      <c r="G1819" s="208"/>
      <c r="H1819" s="208"/>
      <c r="I1819" s="209"/>
      <c r="J1819" s="209"/>
      <c r="K1819" s="209"/>
      <c r="L1819" s="199"/>
      <c r="M1819" s="203"/>
      <c r="N1819" s="209"/>
    </row>
    <row r="1820" spans="1:14" ht="12" customHeight="1" x14ac:dyDescent="0.2">
      <c r="A1820" s="206"/>
      <c r="B1820" s="207"/>
      <c r="C1820" s="199"/>
      <c r="D1820" s="199"/>
      <c r="E1820" s="201"/>
      <c r="F1820" s="201"/>
      <c r="G1820" s="208"/>
      <c r="H1820" s="208"/>
      <c r="I1820" s="209"/>
      <c r="J1820" s="209"/>
      <c r="K1820" s="209"/>
      <c r="L1820" s="199"/>
      <c r="M1820" s="203"/>
      <c r="N1820" s="209"/>
    </row>
    <row r="1821" spans="1:14" ht="12" customHeight="1" x14ac:dyDescent="0.2">
      <c r="A1821" s="206"/>
      <c r="B1821" s="207"/>
      <c r="C1821" s="199"/>
      <c r="D1821" s="199"/>
      <c r="E1821" s="201"/>
      <c r="F1821" s="201"/>
      <c r="G1821" s="208"/>
      <c r="H1821" s="208"/>
      <c r="I1821" s="209"/>
      <c r="J1821" s="209"/>
      <c r="K1821" s="209"/>
      <c r="L1821" s="199"/>
      <c r="M1821" s="203"/>
      <c r="N1821" s="209"/>
    </row>
    <row r="1822" spans="1:14" ht="12" customHeight="1" x14ac:dyDescent="0.2">
      <c r="A1822" s="206"/>
      <c r="B1822" s="207"/>
      <c r="C1822" s="199"/>
      <c r="D1822" s="199"/>
      <c r="E1822" s="201"/>
      <c r="F1822" s="201"/>
      <c r="G1822" s="208"/>
      <c r="H1822" s="208"/>
      <c r="I1822" s="209"/>
      <c r="J1822" s="209"/>
      <c r="K1822" s="209"/>
      <c r="L1822" s="199"/>
      <c r="M1822" s="203"/>
      <c r="N1822" s="209"/>
    </row>
    <row r="1823" spans="1:14" ht="12" customHeight="1" x14ac:dyDescent="0.2">
      <c r="A1823" s="206"/>
      <c r="B1823" s="207"/>
      <c r="C1823" s="199"/>
      <c r="D1823" s="199"/>
      <c r="E1823" s="201"/>
      <c r="F1823" s="201"/>
      <c r="G1823" s="208"/>
      <c r="H1823" s="208"/>
      <c r="I1823" s="209"/>
      <c r="J1823" s="209"/>
      <c r="K1823" s="209"/>
      <c r="L1823" s="199"/>
      <c r="M1823" s="203"/>
      <c r="N1823" s="209"/>
    </row>
    <row r="1824" spans="1:14" ht="12" customHeight="1" x14ac:dyDescent="0.2">
      <c r="A1824" s="206"/>
      <c r="B1824" s="207"/>
      <c r="C1824" s="199"/>
      <c r="D1824" s="199"/>
      <c r="E1824" s="201"/>
      <c r="F1824" s="201"/>
      <c r="G1824" s="208"/>
      <c r="H1824" s="208"/>
      <c r="I1824" s="209"/>
      <c r="J1824" s="209"/>
      <c r="K1824" s="209"/>
      <c r="L1824" s="199"/>
      <c r="M1824" s="203"/>
      <c r="N1824" s="209"/>
    </row>
    <row r="1825" spans="1:14" ht="12" customHeight="1" x14ac:dyDescent="0.2">
      <c r="A1825" s="206"/>
      <c r="B1825" s="207"/>
      <c r="C1825" s="199"/>
      <c r="D1825" s="199"/>
      <c r="E1825" s="201"/>
      <c r="F1825" s="201"/>
      <c r="G1825" s="208"/>
      <c r="H1825" s="208"/>
      <c r="I1825" s="209"/>
      <c r="J1825" s="209"/>
      <c r="K1825" s="209"/>
      <c r="L1825" s="199"/>
      <c r="M1825" s="203"/>
      <c r="N1825" s="209"/>
    </row>
    <row r="1826" spans="1:14" ht="12" customHeight="1" x14ac:dyDescent="0.2">
      <c r="A1826" s="206"/>
      <c r="B1826" s="207"/>
      <c r="C1826" s="199"/>
      <c r="D1826" s="199"/>
      <c r="E1826" s="201"/>
      <c r="F1826" s="201"/>
      <c r="G1826" s="208"/>
      <c r="H1826" s="208"/>
      <c r="I1826" s="209"/>
      <c r="J1826" s="209"/>
      <c r="K1826" s="209"/>
      <c r="L1826" s="199"/>
      <c r="M1826" s="203"/>
      <c r="N1826" s="209"/>
    </row>
    <row r="1827" spans="1:14" ht="12" customHeight="1" x14ac:dyDescent="0.2">
      <c r="A1827" s="206"/>
      <c r="B1827" s="207"/>
      <c r="C1827" s="199"/>
      <c r="D1827" s="199"/>
      <c r="E1827" s="201"/>
      <c r="F1827" s="201"/>
      <c r="G1827" s="208"/>
      <c r="H1827" s="208"/>
      <c r="I1827" s="209"/>
      <c r="J1827" s="209"/>
      <c r="K1827" s="209"/>
      <c r="L1827" s="199"/>
      <c r="M1827" s="203"/>
      <c r="N1827" s="209"/>
    </row>
    <row r="1828" spans="1:14" ht="12" customHeight="1" x14ac:dyDescent="0.2">
      <c r="A1828" s="206"/>
      <c r="B1828" s="207"/>
      <c r="C1828" s="199"/>
      <c r="D1828" s="199"/>
      <c r="E1828" s="201"/>
      <c r="F1828" s="201"/>
      <c r="G1828" s="208"/>
      <c r="H1828" s="208"/>
      <c r="I1828" s="209"/>
      <c r="J1828" s="209"/>
      <c r="K1828" s="209"/>
      <c r="L1828" s="199"/>
      <c r="M1828" s="203"/>
      <c r="N1828" s="209"/>
    </row>
    <row r="1829" spans="1:14" ht="12" customHeight="1" x14ac:dyDescent="0.2">
      <c r="A1829" s="206"/>
      <c r="B1829" s="207"/>
      <c r="C1829" s="199"/>
      <c r="D1829" s="199"/>
      <c r="E1829" s="201"/>
      <c r="F1829" s="201"/>
      <c r="G1829" s="208"/>
      <c r="H1829" s="208"/>
      <c r="I1829" s="209"/>
      <c r="J1829" s="209"/>
      <c r="K1829" s="209"/>
      <c r="L1829" s="199"/>
      <c r="M1829" s="203"/>
      <c r="N1829" s="209"/>
    </row>
    <row r="1830" spans="1:14" ht="12" customHeight="1" x14ac:dyDescent="0.2">
      <c r="A1830" s="206"/>
      <c r="B1830" s="207"/>
      <c r="C1830" s="199"/>
      <c r="D1830" s="199"/>
      <c r="E1830" s="201"/>
      <c r="F1830" s="201"/>
      <c r="G1830" s="208"/>
      <c r="H1830" s="208"/>
      <c r="I1830" s="209"/>
      <c r="J1830" s="209"/>
      <c r="K1830" s="209"/>
      <c r="L1830" s="199"/>
      <c r="M1830" s="203"/>
      <c r="N1830" s="209"/>
    </row>
    <row r="1831" spans="1:14" ht="12" customHeight="1" x14ac:dyDescent="0.2">
      <c r="A1831" s="206"/>
      <c r="B1831" s="207"/>
      <c r="C1831" s="199"/>
      <c r="D1831" s="199"/>
      <c r="E1831" s="201"/>
      <c r="F1831" s="201"/>
      <c r="G1831" s="208"/>
      <c r="H1831" s="208"/>
      <c r="I1831" s="209"/>
      <c r="J1831" s="209"/>
      <c r="K1831" s="209"/>
      <c r="L1831" s="199"/>
      <c r="M1831" s="203"/>
      <c r="N1831" s="209"/>
    </row>
    <row r="1832" spans="1:14" ht="12" customHeight="1" x14ac:dyDescent="0.2">
      <c r="A1832" s="206"/>
      <c r="B1832" s="207"/>
      <c r="C1832" s="199"/>
      <c r="D1832" s="199"/>
      <c r="E1832" s="201"/>
      <c r="F1832" s="201"/>
      <c r="G1832" s="208"/>
      <c r="H1832" s="208"/>
      <c r="I1832" s="209"/>
      <c r="J1832" s="209"/>
      <c r="K1832" s="209"/>
      <c r="L1832" s="199"/>
      <c r="M1832" s="203"/>
      <c r="N1832" s="209"/>
    </row>
    <row r="1833" spans="1:14" ht="12" customHeight="1" x14ac:dyDescent="0.2">
      <c r="A1833" s="206"/>
      <c r="B1833" s="207"/>
      <c r="C1833" s="199"/>
      <c r="D1833" s="199"/>
      <c r="E1833" s="201"/>
      <c r="F1833" s="201"/>
      <c r="G1833" s="208"/>
      <c r="H1833" s="208"/>
      <c r="I1833" s="209"/>
      <c r="J1833" s="209"/>
      <c r="K1833" s="209"/>
      <c r="L1833" s="199"/>
      <c r="M1833" s="203"/>
      <c r="N1833" s="209"/>
    </row>
    <row r="1834" spans="1:14" ht="12" customHeight="1" x14ac:dyDescent="0.2">
      <c r="A1834" s="206"/>
      <c r="B1834" s="207"/>
      <c r="C1834" s="199"/>
      <c r="D1834" s="199"/>
      <c r="E1834" s="201"/>
      <c r="F1834" s="201"/>
      <c r="G1834" s="208"/>
      <c r="H1834" s="208"/>
      <c r="I1834" s="209"/>
      <c r="J1834" s="209"/>
      <c r="K1834" s="209"/>
      <c r="L1834" s="199"/>
      <c r="M1834" s="203"/>
      <c r="N1834" s="209"/>
    </row>
    <row r="1835" spans="1:14" ht="12" customHeight="1" x14ac:dyDescent="0.2">
      <c r="A1835" s="206"/>
      <c r="B1835" s="207"/>
      <c r="C1835" s="199"/>
      <c r="D1835" s="199"/>
      <c r="E1835" s="201"/>
      <c r="F1835" s="201"/>
      <c r="G1835" s="208"/>
      <c r="H1835" s="208"/>
      <c r="I1835" s="209"/>
      <c r="J1835" s="209"/>
      <c r="K1835" s="209"/>
      <c r="L1835" s="199"/>
      <c r="M1835" s="203"/>
      <c r="N1835" s="209"/>
    </row>
    <row r="1836" spans="1:14" ht="12" customHeight="1" x14ac:dyDescent="0.2">
      <c r="A1836" s="206"/>
      <c r="B1836" s="207"/>
      <c r="C1836" s="199"/>
      <c r="D1836" s="199"/>
      <c r="E1836" s="201"/>
      <c r="F1836" s="201"/>
      <c r="G1836" s="208"/>
      <c r="H1836" s="208"/>
      <c r="I1836" s="209"/>
      <c r="J1836" s="209"/>
      <c r="K1836" s="209"/>
      <c r="L1836" s="199"/>
      <c r="M1836" s="203"/>
      <c r="N1836" s="209"/>
    </row>
    <row r="1837" spans="1:14" ht="12" customHeight="1" x14ac:dyDescent="0.2">
      <c r="A1837" s="206"/>
      <c r="B1837" s="207"/>
      <c r="C1837" s="199"/>
      <c r="D1837" s="199"/>
      <c r="E1837" s="201"/>
      <c r="F1837" s="201"/>
      <c r="G1837" s="208"/>
      <c r="H1837" s="208"/>
      <c r="I1837" s="209"/>
      <c r="J1837" s="209"/>
      <c r="K1837" s="209"/>
      <c r="L1837" s="199"/>
      <c r="M1837" s="203"/>
      <c r="N1837" s="209"/>
    </row>
    <row r="1838" spans="1:14" ht="12" customHeight="1" x14ac:dyDescent="0.2">
      <c r="A1838" s="206"/>
      <c r="B1838" s="207"/>
      <c r="C1838" s="199"/>
      <c r="D1838" s="199"/>
      <c r="E1838" s="201"/>
      <c r="F1838" s="201"/>
      <c r="G1838" s="208"/>
      <c r="H1838" s="208"/>
      <c r="I1838" s="209"/>
      <c r="J1838" s="209"/>
      <c r="K1838" s="209"/>
      <c r="L1838" s="199"/>
      <c r="M1838" s="203"/>
      <c r="N1838" s="209"/>
    </row>
    <row r="1839" spans="1:14" ht="12" customHeight="1" x14ac:dyDescent="0.2">
      <c r="A1839" s="206"/>
      <c r="B1839" s="207"/>
      <c r="C1839" s="199"/>
      <c r="D1839" s="199"/>
      <c r="E1839" s="201"/>
      <c r="F1839" s="201"/>
      <c r="G1839" s="208"/>
      <c r="H1839" s="208"/>
      <c r="I1839" s="209"/>
      <c r="J1839" s="209"/>
      <c r="K1839" s="209"/>
      <c r="L1839" s="199"/>
      <c r="M1839" s="203"/>
      <c r="N1839" s="209"/>
    </row>
    <row r="1840" spans="1:14" ht="12" customHeight="1" x14ac:dyDescent="0.2">
      <c r="A1840" s="206"/>
      <c r="B1840" s="207"/>
      <c r="C1840" s="199"/>
      <c r="D1840" s="199"/>
      <c r="E1840" s="201"/>
      <c r="F1840" s="201"/>
      <c r="G1840" s="208"/>
      <c r="H1840" s="208"/>
      <c r="I1840" s="209"/>
      <c r="J1840" s="209"/>
      <c r="K1840" s="209"/>
      <c r="L1840" s="199"/>
      <c r="M1840" s="203"/>
      <c r="N1840" s="209"/>
    </row>
    <row r="1841" spans="1:14" ht="12" customHeight="1" x14ac:dyDescent="0.2">
      <c r="A1841" s="206"/>
      <c r="B1841" s="207"/>
      <c r="C1841" s="199"/>
      <c r="D1841" s="199"/>
      <c r="E1841" s="201"/>
      <c r="F1841" s="201"/>
      <c r="G1841" s="208"/>
      <c r="H1841" s="208"/>
      <c r="I1841" s="209"/>
      <c r="J1841" s="209"/>
      <c r="K1841" s="209"/>
      <c r="L1841" s="199"/>
      <c r="M1841" s="203"/>
      <c r="N1841" s="209"/>
    </row>
    <row r="1842" spans="1:14" ht="12" customHeight="1" x14ac:dyDescent="0.2">
      <c r="A1842" s="206"/>
      <c r="B1842" s="207"/>
      <c r="C1842" s="199"/>
      <c r="D1842" s="199"/>
      <c r="E1842" s="201"/>
      <c r="F1842" s="201"/>
      <c r="G1842" s="208"/>
      <c r="H1842" s="208"/>
      <c r="I1842" s="209"/>
      <c r="J1842" s="209"/>
      <c r="K1842" s="209"/>
      <c r="L1842" s="199"/>
      <c r="M1842" s="203"/>
      <c r="N1842" s="209"/>
    </row>
    <row r="1843" spans="1:14" ht="12" customHeight="1" x14ac:dyDescent="0.2">
      <c r="A1843" s="206"/>
      <c r="B1843" s="207"/>
      <c r="C1843" s="199"/>
      <c r="D1843" s="199"/>
      <c r="E1843" s="201"/>
      <c r="F1843" s="201"/>
      <c r="G1843" s="208"/>
      <c r="H1843" s="208"/>
      <c r="I1843" s="209"/>
      <c r="J1843" s="209"/>
      <c r="K1843" s="209"/>
      <c r="L1843" s="199"/>
      <c r="M1843" s="203"/>
      <c r="N1843" s="209"/>
    </row>
    <row r="1844" spans="1:14" ht="12" customHeight="1" x14ac:dyDescent="0.2">
      <c r="A1844" s="206"/>
      <c r="B1844" s="207"/>
      <c r="C1844" s="199"/>
      <c r="D1844" s="199"/>
      <c r="E1844" s="201"/>
      <c r="F1844" s="201"/>
      <c r="G1844" s="208"/>
      <c r="H1844" s="208"/>
      <c r="I1844" s="209"/>
      <c r="J1844" s="209"/>
      <c r="K1844" s="209"/>
      <c r="L1844" s="199"/>
      <c r="M1844" s="203"/>
      <c r="N1844" s="209"/>
    </row>
    <row r="1845" spans="1:14" ht="12" customHeight="1" x14ac:dyDescent="0.2">
      <c r="A1845" s="206"/>
      <c r="B1845" s="207"/>
      <c r="C1845" s="199"/>
      <c r="D1845" s="199"/>
      <c r="E1845" s="201"/>
      <c r="F1845" s="201"/>
      <c r="G1845" s="208"/>
      <c r="H1845" s="208"/>
      <c r="I1845" s="209"/>
      <c r="J1845" s="209"/>
      <c r="K1845" s="209"/>
      <c r="L1845" s="199"/>
      <c r="M1845" s="203"/>
      <c r="N1845" s="209"/>
    </row>
    <row r="1846" spans="1:14" ht="12" customHeight="1" x14ac:dyDescent="0.2">
      <c r="A1846" s="206"/>
      <c r="B1846" s="207"/>
      <c r="C1846" s="199"/>
      <c r="D1846" s="199"/>
      <c r="E1846" s="201"/>
      <c r="F1846" s="201"/>
      <c r="G1846" s="208"/>
      <c r="H1846" s="208"/>
      <c r="I1846" s="209"/>
      <c r="J1846" s="209"/>
      <c r="K1846" s="209"/>
      <c r="L1846" s="199"/>
      <c r="M1846" s="203"/>
      <c r="N1846" s="209"/>
    </row>
    <row r="1847" spans="1:14" ht="12" customHeight="1" x14ac:dyDescent="0.2">
      <c r="A1847" s="206"/>
      <c r="B1847" s="207"/>
      <c r="C1847" s="199"/>
      <c r="D1847" s="199"/>
      <c r="E1847" s="201"/>
      <c r="F1847" s="201"/>
      <c r="G1847" s="208"/>
      <c r="H1847" s="208"/>
      <c r="I1847" s="209"/>
      <c r="J1847" s="209"/>
      <c r="K1847" s="209"/>
      <c r="L1847" s="199"/>
      <c r="M1847" s="203"/>
      <c r="N1847" s="209"/>
    </row>
    <row r="1848" spans="1:14" ht="12" customHeight="1" x14ac:dyDescent="0.2">
      <c r="A1848" s="206"/>
      <c r="B1848" s="207"/>
      <c r="C1848" s="199"/>
      <c r="D1848" s="199"/>
      <c r="E1848" s="201"/>
      <c r="F1848" s="201"/>
      <c r="G1848" s="208"/>
      <c r="H1848" s="208"/>
      <c r="I1848" s="209"/>
      <c r="J1848" s="209"/>
      <c r="K1848" s="209"/>
      <c r="L1848" s="199"/>
      <c r="M1848" s="203"/>
      <c r="N1848" s="209"/>
    </row>
    <row r="1849" spans="1:14" ht="12" customHeight="1" x14ac:dyDescent="0.2">
      <c r="A1849" s="206"/>
      <c r="B1849" s="207"/>
      <c r="C1849" s="199"/>
      <c r="D1849" s="199"/>
      <c r="E1849" s="201"/>
      <c r="F1849" s="201"/>
      <c r="G1849" s="208"/>
      <c r="H1849" s="208"/>
      <c r="I1849" s="209"/>
      <c r="J1849" s="209"/>
      <c r="K1849" s="209"/>
      <c r="L1849" s="199"/>
      <c r="M1849" s="203"/>
      <c r="N1849" s="209"/>
    </row>
    <row r="1850" spans="1:14" ht="12" customHeight="1" x14ac:dyDescent="0.2">
      <c r="A1850" s="206"/>
      <c r="B1850" s="207"/>
      <c r="C1850" s="199"/>
      <c r="D1850" s="199"/>
      <c r="E1850" s="201"/>
      <c r="F1850" s="201"/>
      <c r="G1850" s="208"/>
      <c r="H1850" s="208"/>
      <c r="I1850" s="209"/>
      <c r="J1850" s="209"/>
      <c r="K1850" s="209"/>
      <c r="L1850" s="199"/>
      <c r="M1850" s="203"/>
      <c r="N1850" s="209"/>
    </row>
    <row r="1851" spans="1:14" ht="12" customHeight="1" x14ac:dyDescent="0.2">
      <c r="A1851" s="206"/>
      <c r="B1851" s="207"/>
      <c r="C1851" s="199"/>
      <c r="D1851" s="199"/>
      <c r="E1851" s="201"/>
      <c r="F1851" s="201"/>
      <c r="G1851" s="208"/>
      <c r="H1851" s="208"/>
      <c r="I1851" s="209"/>
      <c r="J1851" s="209"/>
      <c r="K1851" s="209"/>
      <c r="L1851" s="199"/>
      <c r="M1851" s="203"/>
      <c r="N1851" s="209"/>
    </row>
    <row r="1852" spans="1:14" ht="12" customHeight="1" x14ac:dyDescent="0.2">
      <c r="A1852" s="206"/>
      <c r="B1852" s="207"/>
      <c r="C1852" s="199"/>
      <c r="D1852" s="199"/>
      <c r="E1852" s="201"/>
      <c r="F1852" s="201"/>
      <c r="G1852" s="208"/>
      <c r="H1852" s="208"/>
      <c r="I1852" s="209"/>
      <c r="J1852" s="209"/>
      <c r="K1852" s="209"/>
      <c r="L1852" s="199"/>
      <c r="M1852" s="203"/>
      <c r="N1852" s="209"/>
    </row>
    <row r="1853" spans="1:14" ht="12" customHeight="1" x14ac:dyDescent="0.2">
      <c r="A1853" s="206"/>
      <c r="B1853" s="207"/>
      <c r="C1853" s="199"/>
      <c r="D1853" s="199"/>
      <c r="E1853" s="201"/>
      <c r="F1853" s="201"/>
      <c r="G1853" s="208"/>
      <c r="H1853" s="208"/>
      <c r="I1853" s="209"/>
      <c r="J1853" s="209"/>
      <c r="K1853" s="209"/>
      <c r="L1853" s="199"/>
      <c r="M1853" s="203"/>
      <c r="N1853" s="209"/>
    </row>
    <row r="1854" spans="1:14" ht="12" customHeight="1" x14ac:dyDescent="0.2">
      <c r="A1854" s="206"/>
      <c r="B1854" s="207"/>
      <c r="C1854" s="199"/>
      <c r="D1854" s="199"/>
      <c r="E1854" s="201"/>
      <c r="F1854" s="201"/>
      <c r="G1854" s="208"/>
      <c r="H1854" s="208"/>
      <c r="I1854" s="209"/>
      <c r="J1854" s="209"/>
      <c r="K1854" s="209"/>
      <c r="L1854" s="199"/>
      <c r="M1854" s="203"/>
      <c r="N1854" s="209"/>
    </row>
    <row r="1855" spans="1:14" ht="12" customHeight="1" x14ac:dyDescent="0.2">
      <c r="A1855" s="206"/>
      <c r="B1855" s="207"/>
      <c r="C1855" s="199"/>
      <c r="D1855" s="199"/>
      <c r="E1855" s="201"/>
      <c r="F1855" s="201"/>
      <c r="G1855" s="208"/>
      <c r="H1855" s="208"/>
      <c r="I1855" s="209"/>
      <c r="J1855" s="209"/>
      <c r="K1855" s="209"/>
      <c r="L1855" s="199"/>
      <c r="M1855" s="203"/>
      <c r="N1855" s="209"/>
    </row>
    <row r="1856" spans="1:14" ht="12" customHeight="1" x14ac:dyDescent="0.2">
      <c r="A1856" s="206"/>
      <c r="B1856" s="207"/>
      <c r="C1856" s="199"/>
      <c r="D1856" s="199"/>
      <c r="E1856" s="201"/>
      <c r="F1856" s="201"/>
      <c r="G1856" s="208"/>
      <c r="H1856" s="208"/>
      <c r="I1856" s="209"/>
      <c r="J1856" s="209"/>
      <c r="K1856" s="209"/>
      <c r="L1856" s="199"/>
      <c r="M1856" s="203"/>
      <c r="N1856" s="209"/>
    </row>
    <row r="1857" spans="1:14" ht="12" customHeight="1" x14ac:dyDescent="0.2">
      <c r="A1857" s="206"/>
      <c r="B1857" s="207"/>
      <c r="C1857" s="199"/>
      <c r="D1857" s="199"/>
      <c r="E1857" s="201"/>
      <c r="F1857" s="201"/>
      <c r="G1857" s="208"/>
      <c r="H1857" s="208"/>
      <c r="I1857" s="209"/>
      <c r="J1857" s="209"/>
      <c r="K1857" s="209"/>
      <c r="L1857" s="199"/>
      <c r="M1857" s="203"/>
      <c r="N1857" s="209"/>
    </row>
    <row r="1858" spans="1:14" ht="12" customHeight="1" x14ac:dyDescent="0.2">
      <c r="A1858" s="206"/>
      <c r="B1858" s="207"/>
      <c r="C1858" s="199"/>
      <c r="D1858" s="199"/>
      <c r="E1858" s="201"/>
      <c r="F1858" s="201"/>
      <c r="G1858" s="208"/>
      <c r="H1858" s="208"/>
      <c r="I1858" s="209"/>
      <c r="J1858" s="209"/>
      <c r="K1858" s="209"/>
      <c r="L1858" s="199"/>
      <c r="M1858" s="203"/>
      <c r="N1858" s="209"/>
    </row>
    <row r="1859" spans="1:14" ht="12" customHeight="1" x14ac:dyDescent="0.2">
      <c r="A1859" s="206"/>
      <c r="B1859" s="207"/>
      <c r="C1859" s="199"/>
      <c r="D1859" s="199"/>
      <c r="E1859" s="201"/>
      <c r="F1859" s="201"/>
      <c r="G1859" s="208"/>
      <c r="H1859" s="208"/>
      <c r="I1859" s="209"/>
      <c r="J1859" s="209"/>
      <c r="K1859" s="209"/>
      <c r="L1859" s="199"/>
      <c r="M1859" s="203"/>
      <c r="N1859" s="209"/>
    </row>
    <row r="1860" spans="1:14" ht="12" customHeight="1" x14ac:dyDescent="0.2">
      <c r="A1860" s="206"/>
      <c r="B1860" s="207"/>
      <c r="C1860" s="199"/>
      <c r="D1860" s="199"/>
      <c r="E1860" s="201"/>
      <c r="F1860" s="201"/>
      <c r="G1860" s="208"/>
      <c r="H1860" s="208"/>
      <c r="I1860" s="209"/>
      <c r="J1860" s="209"/>
      <c r="K1860" s="209"/>
      <c r="L1860" s="199"/>
      <c r="M1860" s="203"/>
      <c r="N1860" s="209"/>
    </row>
    <row r="1861" spans="1:14" ht="12" customHeight="1" x14ac:dyDescent="0.2">
      <c r="A1861" s="206"/>
      <c r="B1861" s="207"/>
      <c r="C1861" s="199"/>
      <c r="D1861" s="199"/>
      <c r="E1861" s="201"/>
      <c r="F1861" s="201"/>
      <c r="G1861" s="208"/>
      <c r="H1861" s="208"/>
      <c r="I1861" s="209"/>
      <c r="J1861" s="209"/>
      <c r="K1861" s="209"/>
      <c r="L1861" s="199"/>
      <c r="M1861" s="203"/>
      <c r="N1861" s="209"/>
    </row>
    <row r="1862" spans="1:14" ht="12" customHeight="1" x14ac:dyDescent="0.2">
      <c r="A1862" s="206"/>
      <c r="B1862" s="207"/>
      <c r="C1862" s="199"/>
      <c r="D1862" s="199"/>
      <c r="E1862" s="201"/>
      <c r="F1862" s="201"/>
      <c r="G1862" s="208"/>
      <c r="H1862" s="208"/>
      <c r="I1862" s="209"/>
      <c r="J1862" s="209"/>
      <c r="K1862" s="209"/>
      <c r="L1862" s="199"/>
      <c r="M1862" s="203"/>
      <c r="N1862" s="209"/>
    </row>
    <row r="1863" spans="1:14" ht="12" customHeight="1" x14ac:dyDescent="0.2">
      <c r="A1863" s="206"/>
      <c r="B1863" s="207"/>
      <c r="C1863" s="199"/>
      <c r="D1863" s="199"/>
      <c r="E1863" s="201"/>
      <c r="F1863" s="201"/>
      <c r="G1863" s="208"/>
      <c r="H1863" s="208"/>
      <c r="I1863" s="209"/>
      <c r="J1863" s="209"/>
      <c r="K1863" s="209"/>
      <c r="L1863" s="199"/>
      <c r="M1863" s="203"/>
      <c r="N1863" s="209"/>
    </row>
    <row r="1864" spans="1:14" ht="12" customHeight="1" x14ac:dyDescent="0.2">
      <c r="A1864" s="206"/>
      <c r="B1864" s="207"/>
      <c r="C1864" s="199"/>
      <c r="D1864" s="199"/>
      <c r="E1864" s="201"/>
      <c r="F1864" s="201"/>
      <c r="G1864" s="208"/>
      <c r="H1864" s="208"/>
      <c r="I1864" s="209"/>
      <c r="J1864" s="209"/>
      <c r="K1864" s="209"/>
      <c r="L1864" s="199"/>
      <c r="M1864" s="203"/>
      <c r="N1864" s="209"/>
    </row>
    <row r="1865" spans="1:14" ht="12" customHeight="1" x14ac:dyDescent="0.2">
      <c r="A1865" s="206"/>
      <c r="B1865" s="207"/>
      <c r="C1865" s="199"/>
      <c r="D1865" s="199"/>
      <c r="E1865" s="201"/>
      <c r="F1865" s="201"/>
      <c r="G1865" s="208"/>
      <c r="H1865" s="208"/>
      <c r="I1865" s="209"/>
      <c r="J1865" s="209"/>
      <c r="K1865" s="209"/>
      <c r="L1865" s="199"/>
      <c r="M1865" s="203"/>
      <c r="N1865" s="209"/>
    </row>
    <row r="1866" spans="1:14" ht="12" customHeight="1" x14ac:dyDescent="0.2">
      <c r="A1866" s="206"/>
      <c r="B1866" s="207"/>
      <c r="C1866" s="199"/>
      <c r="D1866" s="199"/>
      <c r="E1866" s="201"/>
      <c r="F1866" s="201"/>
      <c r="G1866" s="208"/>
      <c r="H1866" s="208"/>
      <c r="I1866" s="209"/>
      <c r="J1866" s="209"/>
      <c r="K1866" s="209"/>
      <c r="L1866" s="199"/>
      <c r="M1866" s="203"/>
      <c r="N1866" s="209"/>
    </row>
    <row r="1867" spans="1:14" ht="12" customHeight="1" x14ac:dyDescent="0.2">
      <c r="A1867" s="206"/>
      <c r="B1867" s="207"/>
      <c r="C1867" s="199"/>
      <c r="D1867" s="199"/>
      <c r="E1867" s="201"/>
      <c r="F1867" s="201"/>
      <c r="G1867" s="208"/>
      <c r="H1867" s="208"/>
      <c r="I1867" s="209"/>
      <c r="J1867" s="209"/>
      <c r="K1867" s="209"/>
      <c r="L1867" s="199"/>
      <c r="M1867" s="203"/>
      <c r="N1867" s="209"/>
    </row>
    <row r="1868" spans="1:14" ht="12" customHeight="1" x14ac:dyDescent="0.2">
      <c r="A1868" s="206"/>
      <c r="B1868" s="207"/>
      <c r="C1868" s="199"/>
      <c r="D1868" s="199"/>
      <c r="E1868" s="201"/>
      <c r="F1868" s="201"/>
      <c r="G1868" s="208"/>
      <c r="H1868" s="208"/>
      <c r="I1868" s="209"/>
      <c r="J1868" s="209"/>
      <c r="K1868" s="209"/>
      <c r="L1868" s="199"/>
      <c r="M1868" s="203"/>
      <c r="N1868" s="209"/>
    </row>
    <row r="1869" spans="1:14" ht="12" customHeight="1" x14ac:dyDescent="0.2">
      <c r="A1869" s="206"/>
      <c r="B1869" s="207"/>
      <c r="C1869" s="199"/>
      <c r="D1869" s="199"/>
      <c r="E1869" s="201"/>
      <c r="F1869" s="201"/>
      <c r="G1869" s="208"/>
      <c r="H1869" s="208"/>
      <c r="I1869" s="209"/>
      <c r="J1869" s="209"/>
      <c r="K1869" s="209"/>
      <c r="L1869" s="199"/>
      <c r="M1869" s="203"/>
      <c r="N1869" s="209"/>
    </row>
    <row r="1870" spans="1:14" ht="12" customHeight="1" x14ac:dyDescent="0.2">
      <c r="A1870" s="206"/>
      <c r="B1870" s="207"/>
      <c r="C1870" s="199"/>
      <c r="D1870" s="199"/>
      <c r="E1870" s="201"/>
      <c r="F1870" s="201"/>
      <c r="G1870" s="208"/>
      <c r="H1870" s="208"/>
      <c r="I1870" s="209"/>
      <c r="J1870" s="209"/>
      <c r="K1870" s="209"/>
      <c r="L1870" s="199"/>
      <c r="M1870" s="203"/>
      <c r="N1870" s="209"/>
    </row>
    <row r="1871" spans="1:14" ht="12" customHeight="1" x14ac:dyDescent="0.2">
      <c r="A1871" s="206"/>
      <c r="B1871" s="207"/>
      <c r="C1871" s="199"/>
      <c r="D1871" s="199"/>
      <c r="E1871" s="201"/>
      <c r="F1871" s="201"/>
      <c r="G1871" s="208"/>
      <c r="H1871" s="208"/>
      <c r="I1871" s="209"/>
      <c r="J1871" s="209"/>
      <c r="K1871" s="209"/>
      <c r="L1871" s="199"/>
      <c r="M1871" s="203"/>
      <c r="N1871" s="209"/>
    </row>
    <row r="1872" spans="1:14" ht="12" customHeight="1" x14ac:dyDescent="0.2">
      <c r="A1872" s="206"/>
      <c r="B1872" s="207"/>
      <c r="C1872" s="199"/>
      <c r="D1872" s="199"/>
      <c r="E1872" s="201"/>
      <c r="F1872" s="201"/>
      <c r="G1872" s="208"/>
      <c r="H1872" s="208"/>
      <c r="I1872" s="209"/>
      <c r="J1872" s="209"/>
      <c r="K1872" s="209"/>
      <c r="L1872" s="199"/>
      <c r="M1872" s="203"/>
      <c r="N1872" s="209"/>
    </row>
    <row r="1873" spans="1:14" ht="12" customHeight="1" x14ac:dyDescent="0.2">
      <c r="A1873" s="206"/>
      <c r="B1873" s="207"/>
      <c r="C1873" s="199"/>
      <c r="D1873" s="199"/>
      <c r="E1873" s="201"/>
      <c r="F1873" s="201"/>
      <c r="G1873" s="208"/>
      <c r="H1873" s="208"/>
      <c r="I1873" s="209"/>
      <c r="J1873" s="209"/>
      <c r="K1873" s="209"/>
      <c r="L1873" s="199"/>
      <c r="M1873" s="203"/>
      <c r="N1873" s="209"/>
    </row>
    <row r="1874" spans="1:14" ht="12" customHeight="1" x14ac:dyDescent="0.2">
      <c r="A1874" s="206"/>
      <c r="B1874" s="207"/>
      <c r="C1874" s="199"/>
      <c r="D1874" s="199"/>
      <c r="E1874" s="201"/>
      <c r="F1874" s="201"/>
      <c r="G1874" s="208"/>
      <c r="H1874" s="208"/>
      <c r="I1874" s="209"/>
      <c r="J1874" s="209"/>
      <c r="K1874" s="209"/>
      <c r="L1874" s="199"/>
      <c r="M1874" s="203"/>
      <c r="N1874" s="209"/>
    </row>
    <row r="1875" spans="1:14" ht="12" customHeight="1" x14ac:dyDescent="0.2">
      <c r="A1875" s="206"/>
      <c r="B1875" s="207"/>
      <c r="C1875" s="199"/>
      <c r="D1875" s="199"/>
      <c r="E1875" s="201"/>
      <c r="F1875" s="201"/>
      <c r="G1875" s="208"/>
      <c r="H1875" s="208"/>
      <c r="I1875" s="209"/>
      <c r="J1875" s="209"/>
      <c r="K1875" s="209"/>
      <c r="L1875" s="199"/>
      <c r="M1875" s="203"/>
      <c r="N1875" s="209"/>
    </row>
    <row r="1876" spans="1:14" ht="12" customHeight="1" x14ac:dyDescent="0.2">
      <c r="A1876" s="206"/>
      <c r="B1876" s="207"/>
      <c r="C1876" s="199"/>
      <c r="D1876" s="199"/>
      <c r="E1876" s="201"/>
      <c r="F1876" s="201"/>
      <c r="G1876" s="208"/>
      <c r="H1876" s="208"/>
      <c r="I1876" s="209"/>
      <c r="J1876" s="209"/>
      <c r="K1876" s="209"/>
      <c r="L1876" s="199"/>
      <c r="M1876" s="203"/>
      <c r="N1876" s="209"/>
    </row>
    <row r="1877" spans="1:14" ht="12" customHeight="1" x14ac:dyDescent="0.2">
      <c r="A1877" s="206"/>
      <c r="B1877" s="207"/>
      <c r="C1877" s="199"/>
      <c r="D1877" s="199"/>
      <c r="E1877" s="201"/>
      <c r="F1877" s="201"/>
      <c r="G1877" s="208"/>
      <c r="H1877" s="208"/>
      <c r="I1877" s="209"/>
      <c r="J1877" s="209"/>
      <c r="K1877" s="209"/>
      <c r="L1877" s="199"/>
      <c r="M1877" s="203"/>
      <c r="N1877" s="209"/>
    </row>
    <row r="1878" spans="1:14" ht="12" customHeight="1" x14ac:dyDescent="0.2">
      <c r="A1878" s="206"/>
      <c r="B1878" s="207"/>
      <c r="C1878" s="199"/>
      <c r="D1878" s="199"/>
      <c r="E1878" s="201"/>
      <c r="F1878" s="201"/>
      <c r="G1878" s="208"/>
      <c r="H1878" s="208"/>
      <c r="I1878" s="209"/>
      <c r="J1878" s="209"/>
      <c r="K1878" s="209"/>
      <c r="L1878" s="199"/>
      <c r="M1878" s="203"/>
      <c r="N1878" s="209"/>
    </row>
    <row r="1879" spans="1:14" ht="12" customHeight="1" x14ac:dyDescent="0.2">
      <c r="A1879" s="206"/>
      <c r="B1879" s="207"/>
      <c r="C1879" s="199"/>
      <c r="D1879" s="199"/>
      <c r="E1879" s="201"/>
      <c r="F1879" s="201"/>
      <c r="G1879" s="208"/>
      <c r="H1879" s="208"/>
      <c r="I1879" s="209"/>
      <c r="J1879" s="209"/>
      <c r="K1879" s="209"/>
      <c r="L1879" s="199"/>
      <c r="M1879" s="203"/>
      <c r="N1879" s="209"/>
    </row>
    <row r="1880" spans="1:14" ht="12" customHeight="1" x14ac:dyDescent="0.2">
      <c r="A1880" s="206"/>
      <c r="B1880" s="207"/>
      <c r="C1880" s="199"/>
      <c r="D1880" s="199"/>
      <c r="E1880" s="201"/>
      <c r="F1880" s="201"/>
      <c r="G1880" s="208"/>
      <c r="H1880" s="208"/>
      <c r="I1880" s="209"/>
      <c r="J1880" s="209"/>
      <c r="K1880" s="209"/>
      <c r="L1880" s="199"/>
      <c r="M1880" s="203"/>
      <c r="N1880" s="209"/>
    </row>
    <row r="1881" spans="1:14" ht="12" customHeight="1" x14ac:dyDescent="0.2">
      <c r="A1881" s="206"/>
      <c r="B1881" s="207"/>
      <c r="C1881" s="199"/>
      <c r="D1881" s="199"/>
      <c r="E1881" s="201"/>
      <c r="F1881" s="201"/>
      <c r="G1881" s="208"/>
      <c r="H1881" s="208"/>
      <c r="I1881" s="209"/>
      <c r="J1881" s="209"/>
      <c r="K1881" s="209"/>
      <c r="L1881" s="199"/>
      <c r="M1881" s="203"/>
      <c r="N1881" s="209"/>
    </row>
    <row r="1882" spans="1:14" ht="12" customHeight="1" x14ac:dyDescent="0.2">
      <c r="A1882" s="206"/>
      <c r="B1882" s="207"/>
      <c r="C1882" s="199"/>
      <c r="D1882" s="199"/>
      <c r="E1882" s="201"/>
      <c r="F1882" s="201"/>
      <c r="G1882" s="208"/>
      <c r="H1882" s="208"/>
      <c r="I1882" s="209"/>
      <c r="J1882" s="209"/>
      <c r="K1882" s="209"/>
      <c r="L1882" s="199"/>
      <c r="M1882" s="203"/>
      <c r="N1882" s="209"/>
    </row>
    <row r="1883" spans="1:14" ht="12" customHeight="1" x14ac:dyDescent="0.2">
      <c r="A1883" s="206"/>
      <c r="B1883" s="207"/>
      <c r="C1883" s="199"/>
      <c r="D1883" s="199"/>
      <c r="E1883" s="201"/>
      <c r="F1883" s="201"/>
      <c r="G1883" s="208"/>
      <c r="H1883" s="208"/>
      <c r="I1883" s="209"/>
      <c r="J1883" s="209"/>
      <c r="K1883" s="209"/>
      <c r="L1883" s="199"/>
      <c r="M1883" s="203"/>
      <c r="N1883" s="209"/>
    </row>
    <row r="1884" spans="1:14" ht="12" customHeight="1" x14ac:dyDescent="0.2">
      <c r="A1884" s="206"/>
      <c r="B1884" s="207"/>
      <c r="C1884" s="199"/>
      <c r="D1884" s="199"/>
      <c r="E1884" s="201"/>
      <c r="F1884" s="201"/>
      <c r="G1884" s="208"/>
      <c r="H1884" s="208"/>
      <c r="I1884" s="209"/>
      <c r="J1884" s="209"/>
      <c r="K1884" s="209"/>
      <c r="L1884" s="199"/>
      <c r="M1884" s="203"/>
      <c r="N1884" s="209"/>
    </row>
    <row r="1885" spans="1:14" ht="12" customHeight="1" x14ac:dyDescent="0.2">
      <c r="A1885" s="206"/>
      <c r="B1885" s="207"/>
      <c r="C1885" s="199"/>
      <c r="D1885" s="199"/>
      <c r="E1885" s="201"/>
      <c r="F1885" s="201"/>
      <c r="G1885" s="208"/>
      <c r="H1885" s="208"/>
      <c r="I1885" s="209"/>
      <c r="J1885" s="209"/>
      <c r="K1885" s="209"/>
      <c r="L1885" s="199"/>
      <c r="M1885" s="203"/>
      <c r="N1885" s="209"/>
    </row>
    <row r="1886" spans="1:14" ht="12" customHeight="1" x14ac:dyDescent="0.2">
      <c r="A1886" s="206"/>
      <c r="B1886" s="207"/>
      <c r="C1886" s="199"/>
      <c r="D1886" s="199"/>
      <c r="E1886" s="201"/>
      <c r="F1886" s="201"/>
      <c r="G1886" s="208"/>
      <c r="H1886" s="208"/>
      <c r="I1886" s="209"/>
      <c r="J1886" s="209"/>
      <c r="K1886" s="209"/>
      <c r="L1886" s="199"/>
      <c r="M1886" s="203"/>
      <c r="N1886" s="209"/>
    </row>
    <row r="1887" spans="1:14" ht="12" customHeight="1" x14ac:dyDescent="0.2">
      <c r="A1887" s="206"/>
      <c r="B1887" s="207"/>
      <c r="C1887" s="199"/>
      <c r="D1887" s="199"/>
      <c r="E1887" s="201"/>
      <c r="F1887" s="201"/>
      <c r="G1887" s="208"/>
      <c r="H1887" s="208"/>
      <c r="I1887" s="209"/>
      <c r="J1887" s="209"/>
      <c r="K1887" s="209"/>
      <c r="L1887" s="199"/>
      <c r="M1887" s="203"/>
      <c r="N1887" s="209"/>
    </row>
    <row r="1888" spans="1:14" ht="12" customHeight="1" x14ac:dyDescent="0.2">
      <c r="A1888" s="206"/>
      <c r="B1888" s="207"/>
      <c r="C1888" s="199"/>
      <c r="D1888" s="199"/>
      <c r="E1888" s="201"/>
      <c r="F1888" s="201"/>
      <c r="G1888" s="208"/>
      <c r="H1888" s="208"/>
      <c r="I1888" s="209"/>
      <c r="J1888" s="209"/>
      <c r="K1888" s="209"/>
      <c r="L1888" s="199"/>
      <c r="M1888" s="203"/>
      <c r="N1888" s="209"/>
    </row>
    <row r="1889" spans="1:14" ht="12" customHeight="1" x14ac:dyDescent="0.2">
      <c r="A1889" s="206"/>
      <c r="B1889" s="207"/>
      <c r="C1889" s="199"/>
      <c r="D1889" s="199"/>
      <c r="E1889" s="201"/>
      <c r="F1889" s="201"/>
      <c r="G1889" s="208"/>
      <c r="H1889" s="208"/>
      <c r="I1889" s="209"/>
      <c r="J1889" s="209"/>
      <c r="K1889" s="209"/>
      <c r="L1889" s="199"/>
      <c r="M1889" s="203"/>
      <c r="N1889" s="209"/>
    </row>
    <row r="1890" spans="1:14" ht="12" customHeight="1" x14ac:dyDescent="0.2">
      <c r="A1890" s="206"/>
      <c r="B1890" s="207"/>
      <c r="C1890" s="199"/>
      <c r="D1890" s="199"/>
      <c r="E1890" s="201"/>
      <c r="F1890" s="201"/>
      <c r="G1890" s="208"/>
      <c r="H1890" s="208"/>
      <c r="I1890" s="209"/>
      <c r="J1890" s="209"/>
      <c r="K1890" s="209"/>
      <c r="L1890" s="199"/>
      <c r="M1890" s="203"/>
      <c r="N1890" s="209"/>
    </row>
    <row r="1891" spans="1:14" ht="12" customHeight="1" x14ac:dyDescent="0.2">
      <c r="A1891" s="206"/>
      <c r="B1891" s="207"/>
      <c r="C1891" s="199"/>
      <c r="D1891" s="199"/>
      <c r="E1891" s="201"/>
      <c r="F1891" s="201"/>
      <c r="G1891" s="208"/>
      <c r="H1891" s="208"/>
      <c r="I1891" s="209"/>
      <c r="J1891" s="209"/>
      <c r="K1891" s="209"/>
      <c r="L1891" s="199"/>
      <c r="M1891" s="203"/>
      <c r="N1891" s="209"/>
    </row>
    <row r="1892" spans="1:14" ht="12" customHeight="1" x14ac:dyDescent="0.2">
      <c r="A1892" s="206"/>
      <c r="B1892" s="207"/>
      <c r="C1892" s="199"/>
      <c r="D1892" s="199"/>
      <c r="E1892" s="201"/>
      <c r="F1892" s="201"/>
      <c r="G1892" s="208"/>
      <c r="H1892" s="208"/>
      <c r="I1892" s="209"/>
      <c r="J1892" s="209"/>
      <c r="K1892" s="209"/>
      <c r="L1892" s="199"/>
      <c r="M1892" s="203"/>
      <c r="N1892" s="209"/>
    </row>
    <row r="1893" spans="1:14" ht="12" customHeight="1" x14ac:dyDescent="0.2">
      <c r="A1893" s="206"/>
      <c r="B1893" s="207"/>
      <c r="C1893" s="199"/>
      <c r="D1893" s="199"/>
      <c r="E1893" s="201"/>
      <c r="F1893" s="201"/>
      <c r="G1893" s="208"/>
      <c r="H1893" s="208"/>
      <c r="I1893" s="209"/>
      <c r="J1893" s="209"/>
      <c r="K1893" s="209"/>
      <c r="L1893" s="199"/>
      <c r="M1893" s="203"/>
      <c r="N1893" s="209"/>
    </row>
    <row r="1894" spans="1:14" ht="12" customHeight="1" x14ac:dyDescent="0.2">
      <c r="A1894" s="206"/>
      <c r="B1894" s="207"/>
      <c r="C1894" s="199"/>
      <c r="D1894" s="199"/>
      <c r="E1894" s="201"/>
      <c r="F1894" s="201"/>
      <c r="G1894" s="208"/>
      <c r="H1894" s="208"/>
      <c r="I1894" s="209"/>
      <c r="J1894" s="209"/>
      <c r="K1894" s="209"/>
      <c r="L1894" s="199"/>
      <c r="M1894" s="203"/>
      <c r="N1894" s="209"/>
    </row>
    <row r="1895" spans="1:14" ht="12" customHeight="1" x14ac:dyDescent="0.2">
      <c r="A1895" s="206"/>
      <c r="B1895" s="207"/>
      <c r="C1895" s="199"/>
      <c r="D1895" s="199"/>
      <c r="E1895" s="201"/>
      <c r="F1895" s="201"/>
      <c r="G1895" s="208"/>
      <c r="H1895" s="208"/>
      <c r="I1895" s="209"/>
      <c r="J1895" s="209"/>
      <c r="K1895" s="209"/>
      <c r="L1895" s="199"/>
      <c r="M1895" s="203"/>
      <c r="N1895" s="209"/>
    </row>
    <row r="1896" spans="1:14" ht="12" customHeight="1" x14ac:dyDescent="0.2">
      <c r="A1896" s="206"/>
      <c r="B1896" s="207"/>
      <c r="C1896" s="199"/>
      <c r="D1896" s="199"/>
      <c r="E1896" s="201"/>
      <c r="F1896" s="201"/>
      <c r="G1896" s="208"/>
      <c r="H1896" s="208"/>
      <c r="I1896" s="209"/>
      <c r="J1896" s="209"/>
      <c r="K1896" s="209"/>
      <c r="L1896" s="199"/>
      <c r="M1896" s="203"/>
      <c r="N1896" s="209"/>
    </row>
    <row r="1897" spans="1:14" ht="12" customHeight="1" x14ac:dyDescent="0.2">
      <c r="A1897" s="206"/>
      <c r="B1897" s="207"/>
      <c r="C1897" s="199"/>
      <c r="D1897" s="199"/>
      <c r="E1897" s="201"/>
      <c r="F1897" s="201"/>
      <c r="G1897" s="208"/>
      <c r="H1897" s="208"/>
      <c r="I1897" s="209"/>
      <c r="J1897" s="209"/>
      <c r="K1897" s="209"/>
      <c r="L1897" s="199"/>
      <c r="M1897" s="203"/>
      <c r="N1897" s="209"/>
    </row>
    <row r="1898" spans="1:14" ht="12" customHeight="1" x14ac:dyDescent="0.2">
      <c r="A1898" s="206"/>
      <c r="B1898" s="207"/>
      <c r="C1898" s="199"/>
      <c r="D1898" s="199"/>
      <c r="E1898" s="201"/>
      <c r="F1898" s="201"/>
      <c r="G1898" s="208"/>
      <c r="H1898" s="208"/>
      <c r="I1898" s="209"/>
      <c r="J1898" s="209"/>
      <c r="K1898" s="209"/>
      <c r="L1898" s="199"/>
      <c r="M1898" s="203"/>
      <c r="N1898" s="209"/>
    </row>
    <row r="1899" spans="1:14" ht="12" customHeight="1" x14ac:dyDescent="0.2">
      <c r="A1899" s="206"/>
      <c r="B1899" s="207"/>
      <c r="C1899" s="199"/>
      <c r="D1899" s="199"/>
      <c r="E1899" s="201"/>
      <c r="F1899" s="201"/>
      <c r="G1899" s="208"/>
      <c r="H1899" s="208"/>
      <c r="I1899" s="209"/>
      <c r="J1899" s="209"/>
      <c r="K1899" s="209"/>
      <c r="L1899" s="199"/>
      <c r="M1899" s="203"/>
      <c r="N1899" s="209"/>
    </row>
    <row r="1900" spans="1:14" ht="12" customHeight="1" x14ac:dyDescent="0.2">
      <c r="A1900" s="206"/>
      <c r="B1900" s="207"/>
      <c r="C1900" s="199"/>
      <c r="D1900" s="199"/>
      <c r="E1900" s="201"/>
      <c r="F1900" s="201"/>
      <c r="G1900" s="208"/>
      <c r="H1900" s="208"/>
      <c r="I1900" s="209"/>
      <c r="J1900" s="209"/>
      <c r="K1900" s="209"/>
      <c r="L1900" s="199"/>
      <c r="M1900" s="203"/>
      <c r="N1900" s="209"/>
    </row>
    <row r="1901" spans="1:14" ht="12" customHeight="1" x14ac:dyDescent="0.2">
      <c r="A1901" s="206"/>
      <c r="B1901" s="207"/>
      <c r="C1901" s="199"/>
      <c r="D1901" s="199"/>
      <c r="E1901" s="201"/>
      <c r="F1901" s="201"/>
      <c r="G1901" s="208"/>
      <c r="H1901" s="208"/>
      <c r="I1901" s="209"/>
      <c r="J1901" s="209"/>
      <c r="K1901" s="209"/>
      <c r="L1901" s="199"/>
      <c r="M1901" s="203"/>
      <c r="N1901" s="209"/>
    </row>
    <row r="1902" spans="1:14" ht="12" customHeight="1" x14ac:dyDescent="0.2">
      <c r="A1902" s="206"/>
      <c r="B1902" s="207"/>
      <c r="C1902" s="199"/>
      <c r="D1902" s="199"/>
      <c r="E1902" s="201"/>
      <c r="F1902" s="201"/>
      <c r="G1902" s="208"/>
      <c r="H1902" s="208"/>
      <c r="I1902" s="209"/>
      <c r="J1902" s="209"/>
      <c r="K1902" s="209"/>
      <c r="L1902" s="199"/>
      <c r="M1902" s="203"/>
      <c r="N1902" s="209"/>
    </row>
    <row r="1903" spans="1:14" ht="12" customHeight="1" x14ac:dyDescent="0.2">
      <c r="A1903" s="206"/>
      <c r="B1903" s="207"/>
      <c r="C1903" s="199"/>
      <c r="D1903" s="199"/>
      <c r="E1903" s="201"/>
      <c r="F1903" s="201"/>
      <c r="G1903" s="208"/>
      <c r="H1903" s="208"/>
      <c r="I1903" s="209"/>
      <c r="J1903" s="209"/>
      <c r="K1903" s="209"/>
      <c r="L1903" s="199"/>
      <c r="M1903" s="203"/>
      <c r="N1903" s="209"/>
    </row>
    <row r="1904" spans="1:14" ht="12" customHeight="1" x14ac:dyDescent="0.2">
      <c r="A1904" s="206"/>
      <c r="B1904" s="207"/>
      <c r="C1904" s="199"/>
      <c r="D1904" s="199"/>
      <c r="E1904" s="201"/>
      <c r="F1904" s="201"/>
      <c r="G1904" s="208"/>
      <c r="H1904" s="208"/>
      <c r="I1904" s="209"/>
      <c r="J1904" s="209"/>
      <c r="K1904" s="209"/>
      <c r="L1904" s="199"/>
      <c r="M1904" s="203"/>
      <c r="N1904" s="209"/>
    </row>
    <row r="1905" spans="1:14" ht="12" customHeight="1" x14ac:dyDescent="0.2">
      <c r="A1905" s="206"/>
      <c r="B1905" s="207"/>
      <c r="C1905" s="199"/>
      <c r="D1905" s="199"/>
      <c r="E1905" s="201"/>
      <c r="F1905" s="201"/>
      <c r="G1905" s="208"/>
      <c r="H1905" s="208"/>
      <c r="I1905" s="209"/>
      <c r="J1905" s="209"/>
      <c r="K1905" s="209"/>
      <c r="L1905" s="199"/>
      <c r="M1905" s="203"/>
      <c r="N1905" s="209"/>
    </row>
    <row r="1906" spans="1:14" ht="12" customHeight="1" x14ac:dyDescent="0.2">
      <c r="A1906" s="206"/>
      <c r="B1906" s="207"/>
      <c r="C1906" s="199"/>
      <c r="D1906" s="199"/>
      <c r="E1906" s="201"/>
      <c r="F1906" s="201"/>
      <c r="G1906" s="208"/>
      <c r="H1906" s="208"/>
      <c r="I1906" s="209"/>
      <c r="J1906" s="209"/>
      <c r="K1906" s="209"/>
      <c r="L1906" s="199"/>
      <c r="M1906" s="203"/>
      <c r="N1906" s="209"/>
    </row>
    <row r="1907" spans="1:14" ht="12" customHeight="1" x14ac:dyDescent="0.2">
      <c r="A1907" s="206"/>
      <c r="B1907" s="207"/>
      <c r="C1907" s="199"/>
      <c r="D1907" s="199"/>
      <c r="E1907" s="201"/>
      <c r="F1907" s="201"/>
      <c r="G1907" s="208"/>
      <c r="H1907" s="208"/>
      <c r="I1907" s="209"/>
      <c r="J1907" s="209"/>
      <c r="K1907" s="209"/>
      <c r="L1907" s="199"/>
      <c r="M1907" s="203"/>
      <c r="N1907" s="209"/>
    </row>
    <row r="1908" spans="1:14" ht="12" customHeight="1" x14ac:dyDescent="0.2">
      <c r="A1908" s="206"/>
      <c r="B1908" s="207"/>
      <c r="C1908" s="199"/>
      <c r="D1908" s="199"/>
      <c r="E1908" s="201"/>
      <c r="F1908" s="201"/>
      <c r="G1908" s="208"/>
      <c r="H1908" s="208"/>
      <c r="I1908" s="209"/>
      <c r="J1908" s="209"/>
      <c r="K1908" s="209"/>
      <c r="L1908" s="199"/>
      <c r="M1908" s="203"/>
      <c r="N1908" s="209"/>
    </row>
    <row r="1909" spans="1:14" ht="12" customHeight="1" x14ac:dyDescent="0.2">
      <c r="A1909" s="206"/>
      <c r="B1909" s="207"/>
      <c r="C1909" s="199"/>
      <c r="D1909" s="199"/>
      <c r="E1909" s="201"/>
      <c r="F1909" s="201"/>
      <c r="G1909" s="208"/>
      <c r="H1909" s="208"/>
      <c r="I1909" s="209"/>
      <c r="J1909" s="209"/>
      <c r="K1909" s="209"/>
      <c r="L1909" s="199"/>
      <c r="M1909" s="203"/>
      <c r="N1909" s="209"/>
    </row>
    <row r="1910" spans="1:14" ht="12" customHeight="1" x14ac:dyDescent="0.2">
      <c r="A1910" s="206"/>
      <c r="B1910" s="207"/>
      <c r="C1910" s="199"/>
      <c r="D1910" s="199"/>
      <c r="E1910" s="201"/>
      <c r="F1910" s="201"/>
      <c r="G1910" s="208"/>
      <c r="H1910" s="208"/>
      <c r="I1910" s="209"/>
      <c r="J1910" s="209"/>
      <c r="K1910" s="209"/>
      <c r="L1910" s="199"/>
      <c r="M1910" s="203"/>
      <c r="N1910" s="209"/>
    </row>
    <row r="1911" spans="1:14" ht="12" customHeight="1" x14ac:dyDescent="0.2">
      <c r="A1911" s="206"/>
      <c r="B1911" s="207"/>
      <c r="C1911" s="199"/>
      <c r="D1911" s="199"/>
      <c r="E1911" s="201"/>
      <c r="F1911" s="201"/>
      <c r="G1911" s="208"/>
      <c r="H1911" s="208"/>
      <c r="I1911" s="209"/>
      <c r="J1911" s="209"/>
      <c r="K1911" s="209"/>
      <c r="L1911" s="199"/>
      <c r="M1911" s="203"/>
      <c r="N1911" s="209"/>
    </row>
    <row r="1912" spans="1:14" ht="12" customHeight="1" x14ac:dyDescent="0.2">
      <c r="A1912" s="206"/>
      <c r="B1912" s="207"/>
      <c r="C1912" s="199"/>
      <c r="D1912" s="199"/>
      <c r="E1912" s="201"/>
      <c r="F1912" s="201"/>
      <c r="G1912" s="208"/>
      <c r="H1912" s="208"/>
      <c r="I1912" s="209"/>
      <c r="J1912" s="209"/>
      <c r="K1912" s="209"/>
      <c r="L1912" s="199"/>
      <c r="M1912" s="203"/>
      <c r="N1912" s="209"/>
    </row>
    <row r="1913" spans="1:14" ht="12" customHeight="1" x14ac:dyDescent="0.2">
      <c r="A1913" s="206"/>
      <c r="B1913" s="207"/>
      <c r="C1913" s="199"/>
      <c r="D1913" s="199"/>
      <c r="E1913" s="201"/>
      <c r="F1913" s="201"/>
      <c r="G1913" s="208"/>
      <c r="H1913" s="208"/>
      <c r="I1913" s="209"/>
      <c r="J1913" s="209"/>
      <c r="K1913" s="209"/>
      <c r="L1913" s="199"/>
      <c r="M1913" s="203"/>
      <c r="N1913" s="209"/>
    </row>
    <row r="1914" spans="1:14" ht="12" customHeight="1" x14ac:dyDescent="0.2">
      <c r="A1914" s="206"/>
      <c r="B1914" s="207"/>
      <c r="C1914" s="199"/>
      <c r="D1914" s="199"/>
      <c r="E1914" s="201"/>
      <c r="F1914" s="201"/>
      <c r="G1914" s="208"/>
      <c r="H1914" s="208"/>
      <c r="I1914" s="209"/>
      <c r="J1914" s="209"/>
      <c r="K1914" s="209"/>
      <c r="L1914" s="199"/>
      <c r="M1914" s="203"/>
      <c r="N1914" s="209"/>
    </row>
    <row r="1915" spans="1:14" ht="12" customHeight="1" x14ac:dyDescent="0.2">
      <c r="A1915" s="206"/>
      <c r="B1915" s="207"/>
      <c r="C1915" s="199"/>
      <c r="D1915" s="199"/>
      <c r="E1915" s="201"/>
      <c r="F1915" s="201"/>
      <c r="G1915" s="208"/>
      <c r="H1915" s="208"/>
      <c r="I1915" s="209"/>
      <c r="J1915" s="209"/>
      <c r="K1915" s="209"/>
      <c r="L1915" s="199"/>
      <c r="M1915" s="203"/>
      <c r="N1915" s="209"/>
    </row>
    <row r="1916" spans="1:14" ht="12" customHeight="1" x14ac:dyDescent="0.2">
      <c r="A1916" s="206"/>
      <c r="B1916" s="207"/>
      <c r="C1916" s="199"/>
      <c r="D1916" s="199"/>
      <c r="E1916" s="201"/>
      <c r="F1916" s="201"/>
      <c r="G1916" s="208"/>
      <c r="H1916" s="208"/>
      <c r="I1916" s="209"/>
      <c r="J1916" s="209"/>
      <c r="K1916" s="209"/>
      <c r="L1916" s="199"/>
      <c r="M1916" s="203"/>
      <c r="N1916" s="209"/>
    </row>
    <row r="1917" spans="1:14" ht="12" customHeight="1" x14ac:dyDescent="0.2">
      <c r="A1917" s="206"/>
      <c r="B1917" s="207"/>
      <c r="C1917" s="199"/>
      <c r="D1917" s="199"/>
      <c r="E1917" s="201"/>
      <c r="F1917" s="201"/>
      <c r="G1917" s="208"/>
      <c r="H1917" s="208"/>
      <c r="I1917" s="209"/>
      <c r="J1917" s="209"/>
      <c r="K1917" s="209"/>
      <c r="L1917" s="199"/>
      <c r="M1917" s="203"/>
      <c r="N1917" s="209"/>
    </row>
    <row r="1918" spans="1:14" ht="12" customHeight="1" x14ac:dyDescent="0.2">
      <c r="A1918" s="206"/>
      <c r="B1918" s="207"/>
      <c r="C1918" s="199"/>
      <c r="D1918" s="199"/>
      <c r="E1918" s="201"/>
      <c r="F1918" s="201"/>
      <c r="G1918" s="208"/>
      <c r="H1918" s="208"/>
      <c r="I1918" s="209"/>
      <c r="J1918" s="209"/>
      <c r="K1918" s="209"/>
      <c r="L1918" s="199"/>
      <c r="M1918" s="203"/>
      <c r="N1918" s="209"/>
    </row>
    <row r="1919" spans="1:14" ht="12" customHeight="1" x14ac:dyDescent="0.2">
      <c r="A1919" s="206"/>
      <c r="B1919" s="207"/>
      <c r="C1919" s="199"/>
      <c r="D1919" s="199"/>
      <c r="E1919" s="201"/>
      <c r="F1919" s="201"/>
      <c r="G1919" s="208"/>
      <c r="H1919" s="208"/>
      <c r="I1919" s="209"/>
      <c r="J1919" s="209"/>
      <c r="K1919" s="209"/>
      <c r="L1919" s="199"/>
      <c r="M1919" s="203"/>
      <c r="N1919" s="209"/>
    </row>
    <row r="1920" spans="1:14" ht="12" customHeight="1" x14ac:dyDescent="0.2">
      <c r="A1920" s="206"/>
      <c r="B1920" s="207"/>
      <c r="C1920" s="199"/>
      <c r="D1920" s="199"/>
      <c r="E1920" s="201"/>
      <c r="F1920" s="201"/>
      <c r="G1920" s="208"/>
      <c r="H1920" s="208"/>
      <c r="I1920" s="209"/>
      <c r="J1920" s="209"/>
      <c r="K1920" s="209"/>
      <c r="L1920" s="199"/>
      <c r="M1920" s="203"/>
      <c r="N1920" s="209"/>
    </row>
    <row r="1921" spans="1:14" ht="12" customHeight="1" x14ac:dyDescent="0.2">
      <c r="A1921" s="206"/>
      <c r="B1921" s="207"/>
      <c r="C1921" s="199"/>
      <c r="D1921" s="199"/>
      <c r="E1921" s="201"/>
      <c r="F1921" s="201"/>
      <c r="G1921" s="208"/>
      <c r="H1921" s="208"/>
      <c r="I1921" s="209"/>
      <c r="J1921" s="209"/>
      <c r="K1921" s="209"/>
      <c r="L1921" s="199"/>
      <c r="M1921" s="203"/>
      <c r="N1921" s="209"/>
    </row>
    <row r="1922" spans="1:14" ht="12" customHeight="1" x14ac:dyDescent="0.2">
      <c r="A1922" s="206"/>
      <c r="B1922" s="207"/>
      <c r="C1922" s="199"/>
      <c r="D1922" s="199"/>
      <c r="E1922" s="201"/>
      <c r="F1922" s="201"/>
      <c r="G1922" s="208"/>
      <c r="H1922" s="208"/>
      <c r="I1922" s="209"/>
      <c r="J1922" s="209"/>
      <c r="K1922" s="209"/>
      <c r="L1922" s="199"/>
      <c r="M1922" s="203"/>
      <c r="N1922" s="209"/>
    </row>
    <row r="1923" spans="1:14" ht="12" customHeight="1" x14ac:dyDescent="0.2">
      <c r="A1923" s="206"/>
      <c r="B1923" s="207"/>
      <c r="C1923" s="199"/>
      <c r="D1923" s="199"/>
      <c r="E1923" s="201"/>
      <c r="F1923" s="201"/>
      <c r="G1923" s="208"/>
      <c r="H1923" s="208"/>
      <c r="I1923" s="209"/>
      <c r="J1923" s="209"/>
      <c r="K1923" s="209"/>
      <c r="L1923" s="199"/>
      <c r="M1923" s="203"/>
      <c r="N1923" s="209"/>
    </row>
    <row r="1924" spans="1:14" ht="12" customHeight="1" x14ac:dyDescent="0.2">
      <c r="A1924" s="206"/>
      <c r="B1924" s="207"/>
      <c r="C1924" s="199"/>
      <c r="D1924" s="199"/>
      <c r="E1924" s="201"/>
      <c r="F1924" s="201"/>
      <c r="G1924" s="208"/>
      <c r="H1924" s="208"/>
      <c r="I1924" s="209"/>
      <c r="J1924" s="209"/>
      <c r="K1924" s="209"/>
      <c r="L1924" s="199"/>
      <c r="M1924" s="203"/>
      <c r="N1924" s="209"/>
    </row>
    <row r="1925" spans="1:14" ht="12" customHeight="1" x14ac:dyDescent="0.2">
      <c r="A1925" s="206"/>
      <c r="B1925" s="207"/>
      <c r="C1925" s="199"/>
      <c r="D1925" s="199"/>
      <c r="E1925" s="201"/>
      <c r="F1925" s="201"/>
      <c r="G1925" s="208"/>
      <c r="H1925" s="208"/>
      <c r="I1925" s="209"/>
      <c r="J1925" s="209"/>
      <c r="K1925" s="209"/>
      <c r="L1925" s="199"/>
      <c r="M1925" s="203"/>
      <c r="N1925" s="209"/>
    </row>
    <row r="1926" spans="1:14" ht="12" customHeight="1" x14ac:dyDescent="0.2">
      <c r="A1926" s="206"/>
      <c r="B1926" s="207"/>
      <c r="C1926" s="199"/>
      <c r="D1926" s="199"/>
      <c r="E1926" s="201"/>
      <c r="F1926" s="201"/>
      <c r="G1926" s="208"/>
      <c r="H1926" s="208"/>
      <c r="I1926" s="209"/>
      <c r="J1926" s="209"/>
      <c r="K1926" s="209"/>
      <c r="L1926" s="199"/>
      <c r="M1926" s="203"/>
      <c r="N1926" s="209"/>
    </row>
    <row r="1927" spans="1:14" ht="12" customHeight="1" x14ac:dyDescent="0.2">
      <c r="A1927" s="206"/>
      <c r="B1927" s="207"/>
      <c r="C1927" s="199"/>
      <c r="D1927" s="199"/>
      <c r="E1927" s="201"/>
      <c r="F1927" s="201"/>
      <c r="G1927" s="208"/>
      <c r="H1927" s="208"/>
      <c r="I1927" s="209"/>
      <c r="J1927" s="209"/>
      <c r="K1927" s="209"/>
      <c r="L1927" s="199"/>
      <c r="M1927" s="203"/>
      <c r="N1927" s="209"/>
    </row>
    <row r="1928" spans="1:14" ht="12" customHeight="1" x14ac:dyDescent="0.2">
      <c r="A1928" s="206"/>
      <c r="B1928" s="207"/>
      <c r="C1928" s="199"/>
      <c r="D1928" s="199"/>
      <c r="E1928" s="201"/>
      <c r="F1928" s="201"/>
      <c r="G1928" s="208"/>
      <c r="H1928" s="208"/>
      <c r="I1928" s="209"/>
      <c r="J1928" s="209"/>
      <c r="K1928" s="209"/>
      <c r="L1928" s="199"/>
      <c r="M1928" s="203"/>
      <c r="N1928" s="209"/>
    </row>
    <row r="1929" spans="1:14" ht="12" customHeight="1" x14ac:dyDescent="0.2">
      <c r="A1929" s="206"/>
      <c r="B1929" s="207"/>
      <c r="C1929" s="199"/>
      <c r="D1929" s="199"/>
      <c r="E1929" s="201"/>
      <c r="F1929" s="201"/>
      <c r="G1929" s="208"/>
      <c r="H1929" s="208"/>
      <c r="I1929" s="209"/>
      <c r="J1929" s="209"/>
      <c r="K1929" s="209"/>
      <c r="L1929" s="199"/>
      <c r="M1929" s="203"/>
      <c r="N1929" s="209"/>
    </row>
    <row r="1930" spans="1:14" ht="12" customHeight="1" x14ac:dyDescent="0.2">
      <c r="A1930" s="206"/>
      <c r="B1930" s="207"/>
      <c r="C1930" s="199"/>
      <c r="D1930" s="199"/>
      <c r="E1930" s="201"/>
      <c r="F1930" s="201"/>
      <c r="G1930" s="208"/>
      <c r="H1930" s="208"/>
      <c r="I1930" s="209"/>
      <c r="J1930" s="209"/>
      <c r="K1930" s="209"/>
      <c r="L1930" s="199"/>
      <c r="M1930" s="203"/>
      <c r="N1930" s="209"/>
    </row>
    <row r="1931" spans="1:14" ht="12" customHeight="1" x14ac:dyDescent="0.2">
      <c r="A1931" s="206"/>
      <c r="B1931" s="207"/>
      <c r="C1931" s="199"/>
      <c r="D1931" s="199"/>
      <c r="E1931" s="201"/>
      <c r="F1931" s="201"/>
      <c r="G1931" s="208"/>
      <c r="H1931" s="208"/>
      <c r="I1931" s="209"/>
      <c r="J1931" s="209"/>
      <c r="K1931" s="209"/>
      <c r="L1931" s="199"/>
      <c r="M1931" s="203"/>
      <c r="N1931" s="209"/>
    </row>
    <row r="1932" spans="1:14" ht="12" customHeight="1" x14ac:dyDescent="0.2">
      <c r="A1932" s="206"/>
      <c r="B1932" s="207"/>
      <c r="C1932" s="199"/>
      <c r="D1932" s="199"/>
      <c r="E1932" s="201"/>
      <c r="F1932" s="201"/>
      <c r="G1932" s="208"/>
      <c r="H1932" s="208"/>
      <c r="I1932" s="209"/>
      <c r="J1932" s="209"/>
      <c r="K1932" s="209"/>
      <c r="L1932" s="199"/>
      <c r="M1932" s="203"/>
      <c r="N1932" s="209"/>
    </row>
    <row r="1933" spans="1:14" ht="12" customHeight="1" x14ac:dyDescent="0.2">
      <c r="A1933" s="206"/>
      <c r="B1933" s="207"/>
      <c r="C1933" s="199"/>
      <c r="D1933" s="199"/>
      <c r="E1933" s="201"/>
      <c r="F1933" s="201"/>
      <c r="G1933" s="208"/>
      <c r="H1933" s="208"/>
      <c r="I1933" s="209"/>
      <c r="J1933" s="209"/>
      <c r="K1933" s="209"/>
      <c r="L1933" s="199"/>
      <c r="M1933" s="203"/>
      <c r="N1933" s="209"/>
    </row>
    <row r="1934" spans="1:14" ht="12" customHeight="1" x14ac:dyDescent="0.2">
      <c r="A1934" s="206"/>
      <c r="B1934" s="207"/>
      <c r="C1934" s="199"/>
      <c r="D1934" s="199"/>
      <c r="E1934" s="201"/>
      <c r="F1934" s="201"/>
      <c r="G1934" s="208"/>
      <c r="H1934" s="208"/>
      <c r="I1934" s="209"/>
      <c r="J1934" s="209"/>
      <c r="K1934" s="209"/>
      <c r="L1934" s="199"/>
      <c r="M1934" s="203"/>
      <c r="N1934" s="209"/>
    </row>
    <row r="1935" spans="1:14" ht="12" customHeight="1" x14ac:dyDescent="0.2">
      <c r="A1935" s="206"/>
      <c r="B1935" s="207"/>
      <c r="C1935" s="199"/>
      <c r="D1935" s="199"/>
      <c r="E1935" s="201"/>
      <c r="F1935" s="201"/>
      <c r="G1935" s="208"/>
      <c r="H1935" s="208"/>
      <c r="I1935" s="209"/>
      <c r="J1935" s="209"/>
      <c r="K1935" s="209"/>
      <c r="L1935" s="199"/>
      <c r="M1935" s="203"/>
      <c r="N1935" s="209"/>
    </row>
    <row r="1936" spans="1:14" ht="12" customHeight="1" x14ac:dyDescent="0.2">
      <c r="A1936" s="206"/>
      <c r="B1936" s="207"/>
      <c r="C1936" s="199"/>
      <c r="D1936" s="199"/>
      <c r="E1936" s="201"/>
      <c r="F1936" s="201"/>
      <c r="G1936" s="208"/>
      <c r="H1936" s="208"/>
      <c r="I1936" s="209"/>
      <c r="J1936" s="209"/>
      <c r="K1936" s="209"/>
      <c r="L1936" s="199"/>
      <c r="M1936" s="203"/>
      <c r="N1936" s="209"/>
    </row>
    <row r="1937" spans="1:14" ht="12" customHeight="1" x14ac:dyDescent="0.2">
      <c r="A1937" s="206"/>
      <c r="B1937" s="207"/>
      <c r="C1937" s="199"/>
      <c r="D1937" s="199"/>
      <c r="E1937" s="201"/>
      <c r="F1937" s="201"/>
      <c r="G1937" s="208"/>
      <c r="H1937" s="208"/>
      <c r="I1937" s="209"/>
      <c r="J1937" s="209"/>
      <c r="K1937" s="209"/>
      <c r="L1937" s="199"/>
      <c r="M1937" s="203"/>
      <c r="N1937" s="209"/>
    </row>
    <row r="1938" spans="1:14" ht="12" customHeight="1" x14ac:dyDescent="0.2">
      <c r="A1938" s="206"/>
      <c r="B1938" s="207"/>
      <c r="C1938" s="199"/>
      <c r="D1938" s="199"/>
      <c r="E1938" s="201"/>
      <c r="F1938" s="201"/>
      <c r="G1938" s="208"/>
      <c r="H1938" s="208"/>
      <c r="I1938" s="209"/>
      <c r="J1938" s="209"/>
      <c r="K1938" s="209"/>
      <c r="L1938" s="199"/>
      <c r="M1938" s="203"/>
      <c r="N1938" s="209"/>
    </row>
    <row r="1939" spans="1:14" ht="12" customHeight="1" x14ac:dyDescent="0.2">
      <c r="A1939" s="206"/>
      <c r="B1939" s="207"/>
      <c r="C1939" s="199"/>
      <c r="D1939" s="199"/>
      <c r="E1939" s="201"/>
      <c r="F1939" s="201"/>
      <c r="G1939" s="208"/>
      <c r="H1939" s="208"/>
      <c r="I1939" s="209"/>
      <c r="J1939" s="209"/>
      <c r="K1939" s="209"/>
      <c r="L1939" s="199"/>
      <c r="M1939" s="203"/>
      <c r="N1939" s="209"/>
    </row>
    <row r="1940" spans="1:14" ht="12" customHeight="1" x14ac:dyDescent="0.2">
      <c r="A1940" s="206"/>
      <c r="B1940" s="207"/>
      <c r="C1940" s="199"/>
      <c r="D1940" s="199"/>
      <c r="E1940" s="201"/>
      <c r="F1940" s="201"/>
      <c r="G1940" s="208"/>
      <c r="H1940" s="208"/>
      <c r="I1940" s="209"/>
      <c r="J1940" s="209"/>
      <c r="K1940" s="209"/>
      <c r="L1940" s="199"/>
      <c r="M1940" s="203"/>
      <c r="N1940" s="209"/>
    </row>
    <row r="1941" spans="1:14" ht="12" customHeight="1" x14ac:dyDescent="0.2">
      <c r="A1941" s="206"/>
      <c r="B1941" s="207"/>
      <c r="C1941" s="199"/>
      <c r="D1941" s="199"/>
      <c r="E1941" s="201"/>
      <c r="F1941" s="201"/>
      <c r="G1941" s="208"/>
      <c r="H1941" s="208"/>
      <c r="I1941" s="209"/>
      <c r="J1941" s="209"/>
      <c r="K1941" s="209"/>
      <c r="L1941" s="199"/>
      <c r="M1941" s="203"/>
      <c r="N1941" s="209"/>
    </row>
    <row r="1942" spans="1:14" ht="12" customHeight="1" x14ac:dyDescent="0.2">
      <c r="A1942" s="206"/>
      <c r="B1942" s="207"/>
      <c r="C1942" s="199"/>
      <c r="D1942" s="199"/>
      <c r="E1942" s="201"/>
      <c r="F1942" s="201"/>
      <c r="G1942" s="208"/>
      <c r="H1942" s="208"/>
      <c r="I1942" s="209"/>
      <c r="J1942" s="209"/>
      <c r="K1942" s="209"/>
      <c r="L1942" s="199"/>
      <c r="M1942" s="203"/>
      <c r="N1942" s="209"/>
    </row>
    <row r="1943" spans="1:14" ht="12" customHeight="1" x14ac:dyDescent="0.2">
      <c r="A1943" s="206"/>
      <c r="B1943" s="207"/>
      <c r="C1943" s="199"/>
      <c r="D1943" s="199"/>
      <c r="E1943" s="201"/>
      <c r="F1943" s="201"/>
      <c r="G1943" s="208"/>
      <c r="H1943" s="208"/>
      <c r="I1943" s="209"/>
      <c r="J1943" s="209"/>
      <c r="K1943" s="209"/>
      <c r="L1943" s="199"/>
      <c r="M1943" s="203"/>
      <c r="N1943" s="209"/>
    </row>
    <row r="1944" spans="1:14" ht="12" customHeight="1" x14ac:dyDescent="0.2">
      <c r="A1944" s="206"/>
      <c r="B1944" s="207"/>
      <c r="C1944" s="199"/>
      <c r="D1944" s="199"/>
      <c r="E1944" s="201"/>
      <c r="F1944" s="201"/>
      <c r="G1944" s="208"/>
      <c r="H1944" s="208"/>
      <c r="I1944" s="209"/>
      <c r="J1944" s="209"/>
      <c r="K1944" s="209"/>
      <c r="L1944" s="199"/>
      <c r="M1944" s="203"/>
      <c r="N1944" s="209"/>
    </row>
    <row r="1945" spans="1:14" ht="12" customHeight="1" x14ac:dyDescent="0.2">
      <c r="A1945" s="206"/>
      <c r="B1945" s="207"/>
      <c r="C1945" s="199"/>
      <c r="D1945" s="199"/>
      <c r="E1945" s="201"/>
      <c r="F1945" s="201"/>
      <c r="G1945" s="208"/>
      <c r="H1945" s="208"/>
      <c r="I1945" s="209"/>
      <c r="J1945" s="209"/>
      <c r="K1945" s="209"/>
      <c r="L1945" s="199"/>
      <c r="M1945" s="203"/>
      <c r="N1945" s="209"/>
    </row>
    <row r="1946" spans="1:14" ht="12" customHeight="1" x14ac:dyDescent="0.2">
      <c r="A1946" s="206"/>
      <c r="B1946" s="207"/>
      <c r="C1946" s="199"/>
      <c r="D1946" s="199"/>
      <c r="E1946" s="201"/>
      <c r="F1946" s="201"/>
      <c r="G1946" s="208"/>
      <c r="H1946" s="208"/>
      <c r="I1946" s="209"/>
      <c r="J1946" s="209"/>
      <c r="K1946" s="209"/>
      <c r="L1946" s="199"/>
      <c r="M1946" s="203"/>
      <c r="N1946" s="209"/>
    </row>
    <row r="1947" spans="1:14" ht="12" customHeight="1" x14ac:dyDescent="0.2">
      <c r="A1947" s="206"/>
      <c r="B1947" s="207"/>
      <c r="C1947" s="199"/>
      <c r="D1947" s="199"/>
      <c r="E1947" s="201"/>
      <c r="F1947" s="201"/>
      <c r="G1947" s="208"/>
      <c r="H1947" s="208"/>
      <c r="I1947" s="209"/>
      <c r="J1947" s="209"/>
      <c r="K1947" s="209"/>
      <c r="L1947" s="199"/>
      <c r="M1947" s="203"/>
      <c r="N1947" s="209"/>
    </row>
    <row r="1948" spans="1:14" ht="12" customHeight="1" x14ac:dyDescent="0.2">
      <c r="A1948" s="206"/>
      <c r="B1948" s="207"/>
      <c r="C1948" s="199"/>
      <c r="D1948" s="199"/>
      <c r="E1948" s="201"/>
      <c r="F1948" s="201"/>
      <c r="G1948" s="208"/>
      <c r="H1948" s="208"/>
      <c r="I1948" s="209"/>
      <c r="J1948" s="209"/>
      <c r="K1948" s="209"/>
      <c r="L1948" s="199"/>
      <c r="M1948" s="203"/>
      <c r="N1948" s="209"/>
    </row>
    <row r="1949" spans="1:14" ht="12" customHeight="1" x14ac:dyDescent="0.2">
      <c r="A1949" s="206"/>
      <c r="B1949" s="207"/>
      <c r="C1949" s="199"/>
      <c r="D1949" s="199"/>
      <c r="E1949" s="201"/>
      <c r="F1949" s="201"/>
      <c r="G1949" s="208"/>
      <c r="H1949" s="208"/>
      <c r="I1949" s="209"/>
      <c r="J1949" s="209"/>
      <c r="K1949" s="209"/>
      <c r="L1949" s="199"/>
      <c r="M1949" s="203"/>
      <c r="N1949" s="209"/>
    </row>
    <row r="1950" spans="1:14" ht="12" customHeight="1" x14ac:dyDescent="0.2">
      <c r="A1950" s="206"/>
      <c r="B1950" s="207"/>
      <c r="C1950" s="199"/>
      <c r="D1950" s="199"/>
      <c r="E1950" s="201"/>
      <c r="F1950" s="201"/>
      <c r="G1950" s="208"/>
      <c r="H1950" s="208"/>
      <c r="I1950" s="209"/>
      <c r="J1950" s="209"/>
      <c r="K1950" s="209"/>
      <c r="L1950" s="199"/>
      <c r="M1950" s="203"/>
      <c r="N1950" s="209"/>
    </row>
    <row r="1951" spans="1:14" ht="12" customHeight="1" x14ac:dyDescent="0.2">
      <c r="A1951" s="206"/>
      <c r="B1951" s="207"/>
      <c r="C1951" s="199"/>
      <c r="D1951" s="199"/>
      <c r="E1951" s="201"/>
      <c r="F1951" s="201"/>
      <c r="G1951" s="208"/>
      <c r="H1951" s="208"/>
      <c r="I1951" s="209"/>
      <c r="J1951" s="209"/>
      <c r="K1951" s="209"/>
      <c r="L1951" s="199"/>
      <c r="M1951" s="203"/>
      <c r="N1951" s="209"/>
    </row>
    <row r="1952" spans="1:14" ht="12" customHeight="1" x14ac:dyDescent="0.2">
      <c r="A1952" s="206"/>
      <c r="B1952" s="207"/>
      <c r="C1952" s="199"/>
      <c r="D1952" s="199"/>
      <c r="E1952" s="201"/>
      <c r="F1952" s="201"/>
      <c r="G1952" s="208"/>
      <c r="H1952" s="208"/>
      <c r="I1952" s="209"/>
      <c r="J1952" s="209"/>
      <c r="K1952" s="209"/>
      <c r="L1952" s="199"/>
      <c r="M1952" s="203"/>
      <c r="N1952" s="209"/>
    </row>
    <row r="1953" spans="1:14" ht="12" customHeight="1" x14ac:dyDescent="0.2">
      <c r="A1953" s="206"/>
      <c r="B1953" s="207"/>
      <c r="C1953" s="199"/>
      <c r="D1953" s="199"/>
      <c r="E1953" s="201"/>
      <c r="F1953" s="201"/>
      <c r="G1953" s="208"/>
      <c r="H1953" s="208"/>
      <c r="I1953" s="209"/>
      <c r="J1953" s="209"/>
      <c r="K1953" s="209"/>
      <c r="L1953" s="199"/>
      <c r="M1953" s="203"/>
      <c r="N1953" s="209"/>
    </row>
    <row r="1954" spans="1:14" ht="12" customHeight="1" x14ac:dyDescent="0.2">
      <c r="A1954" s="206"/>
      <c r="B1954" s="207"/>
      <c r="C1954" s="199"/>
      <c r="D1954" s="199"/>
      <c r="E1954" s="201"/>
      <c r="F1954" s="201"/>
      <c r="G1954" s="208"/>
      <c r="H1954" s="208"/>
      <c r="I1954" s="209"/>
      <c r="J1954" s="209"/>
      <c r="K1954" s="209"/>
      <c r="L1954" s="199"/>
      <c r="M1954" s="203"/>
      <c r="N1954" s="209"/>
    </row>
    <row r="1955" spans="1:14" ht="12" customHeight="1" x14ac:dyDescent="0.2">
      <c r="A1955" s="206"/>
      <c r="B1955" s="207"/>
      <c r="C1955" s="199"/>
      <c r="D1955" s="199"/>
      <c r="E1955" s="201"/>
      <c r="F1955" s="201"/>
      <c r="G1955" s="208"/>
      <c r="H1955" s="208"/>
      <c r="I1955" s="209"/>
      <c r="J1955" s="209"/>
      <c r="K1955" s="209"/>
      <c r="L1955" s="199"/>
      <c r="M1955" s="203"/>
      <c r="N1955" s="209"/>
    </row>
    <row r="1956" spans="1:14" ht="12" customHeight="1" x14ac:dyDescent="0.2">
      <c r="A1956" s="206"/>
      <c r="B1956" s="207"/>
      <c r="C1956" s="199"/>
      <c r="D1956" s="199"/>
      <c r="E1956" s="201"/>
      <c r="F1956" s="201"/>
      <c r="G1956" s="208"/>
      <c r="H1956" s="208"/>
      <c r="I1956" s="209"/>
      <c r="J1956" s="209"/>
      <c r="K1956" s="209"/>
      <c r="L1956" s="199"/>
      <c r="M1956" s="203"/>
      <c r="N1956" s="209"/>
    </row>
    <row r="1957" spans="1:14" ht="12" customHeight="1" x14ac:dyDescent="0.2">
      <c r="A1957" s="206"/>
      <c r="B1957" s="207"/>
      <c r="C1957" s="199"/>
      <c r="D1957" s="199"/>
      <c r="E1957" s="201"/>
      <c r="F1957" s="201"/>
      <c r="G1957" s="208"/>
      <c r="H1957" s="208"/>
      <c r="I1957" s="209"/>
      <c r="J1957" s="209"/>
      <c r="K1957" s="209"/>
      <c r="L1957" s="199"/>
      <c r="M1957" s="203"/>
      <c r="N1957" s="209"/>
    </row>
    <row r="1958" spans="1:14" ht="12" customHeight="1" x14ac:dyDescent="0.2">
      <c r="A1958" s="206"/>
      <c r="B1958" s="207"/>
      <c r="C1958" s="199"/>
      <c r="D1958" s="199"/>
      <c r="E1958" s="201"/>
      <c r="F1958" s="201"/>
      <c r="G1958" s="208"/>
      <c r="H1958" s="208"/>
      <c r="I1958" s="209"/>
      <c r="J1958" s="209"/>
      <c r="K1958" s="209"/>
      <c r="L1958" s="199"/>
      <c r="M1958" s="203"/>
      <c r="N1958" s="209"/>
    </row>
    <row r="1959" spans="1:14" ht="12" customHeight="1" x14ac:dyDescent="0.2">
      <c r="A1959" s="206"/>
      <c r="B1959" s="207"/>
      <c r="C1959" s="199"/>
      <c r="D1959" s="199"/>
      <c r="E1959" s="201"/>
      <c r="F1959" s="201"/>
      <c r="G1959" s="208"/>
      <c r="H1959" s="208"/>
      <c r="I1959" s="209"/>
      <c r="J1959" s="209"/>
      <c r="K1959" s="209"/>
      <c r="L1959" s="199"/>
      <c r="M1959" s="203"/>
      <c r="N1959" s="209"/>
    </row>
    <row r="1960" spans="1:14" ht="12" customHeight="1" x14ac:dyDescent="0.2">
      <c r="A1960" s="206"/>
      <c r="B1960" s="207"/>
      <c r="C1960" s="199"/>
      <c r="D1960" s="199"/>
      <c r="E1960" s="201"/>
      <c r="F1960" s="201"/>
      <c r="G1960" s="208"/>
      <c r="H1960" s="208"/>
      <c r="I1960" s="209"/>
      <c r="J1960" s="209"/>
      <c r="K1960" s="209"/>
      <c r="L1960" s="199"/>
      <c r="M1960" s="203"/>
      <c r="N1960" s="209"/>
    </row>
    <row r="1961" spans="1:14" ht="12" customHeight="1" x14ac:dyDescent="0.2">
      <c r="A1961" s="206"/>
      <c r="B1961" s="207"/>
      <c r="C1961" s="199"/>
      <c r="D1961" s="199"/>
      <c r="E1961" s="201"/>
      <c r="F1961" s="201"/>
      <c r="G1961" s="208"/>
      <c r="H1961" s="208"/>
      <c r="I1961" s="209"/>
      <c r="J1961" s="209"/>
      <c r="K1961" s="209"/>
      <c r="L1961" s="199"/>
      <c r="M1961" s="203"/>
      <c r="N1961" s="209"/>
    </row>
    <row r="1962" spans="1:14" ht="12" customHeight="1" x14ac:dyDescent="0.2">
      <c r="A1962" s="206"/>
      <c r="B1962" s="207"/>
      <c r="C1962" s="199"/>
      <c r="D1962" s="199"/>
      <c r="E1962" s="201"/>
      <c r="F1962" s="201"/>
      <c r="G1962" s="208"/>
      <c r="H1962" s="208"/>
      <c r="I1962" s="209"/>
      <c r="J1962" s="209"/>
      <c r="K1962" s="209"/>
      <c r="L1962" s="199"/>
      <c r="M1962" s="203"/>
      <c r="N1962" s="209"/>
    </row>
    <row r="1963" spans="1:14" ht="12" customHeight="1" x14ac:dyDescent="0.2">
      <c r="A1963" s="206"/>
      <c r="B1963" s="207"/>
      <c r="C1963" s="199"/>
      <c r="D1963" s="199"/>
      <c r="E1963" s="201"/>
      <c r="F1963" s="201"/>
      <c r="G1963" s="208"/>
      <c r="H1963" s="208"/>
      <c r="I1963" s="209"/>
      <c r="J1963" s="209"/>
      <c r="K1963" s="209"/>
      <c r="L1963" s="199"/>
      <c r="M1963" s="203"/>
      <c r="N1963" s="209"/>
    </row>
    <row r="1964" spans="1:14" ht="12" customHeight="1" x14ac:dyDescent="0.2">
      <c r="A1964" s="206"/>
      <c r="B1964" s="207"/>
      <c r="C1964" s="199"/>
      <c r="D1964" s="199"/>
      <c r="E1964" s="201"/>
      <c r="F1964" s="201"/>
      <c r="G1964" s="208"/>
      <c r="H1964" s="208"/>
      <c r="I1964" s="209"/>
      <c r="J1964" s="209"/>
      <c r="K1964" s="209"/>
      <c r="L1964" s="199"/>
      <c r="M1964" s="203"/>
      <c r="N1964" s="209"/>
    </row>
    <row r="1965" spans="1:14" ht="12" customHeight="1" x14ac:dyDescent="0.2">
      <c r="A1965" s="206"/>
      <c r="B1965" s="207"/>
      <c r="C1965" s="199"/>
      <c r="D1965" s="199"/>
      <c r="E1965" s="201"/>
      <c r="F1965" s="201"/>
      <c r="G1965" s="208"/>
      <c r="H1965" s="208"/>
      <c r="I1965" s="209"/>
      <c r="J1965" s="209"/>
      <c r="K1965" s="209"/>
      <c r="L1965" s="199"/>
      <c r="M1965" s="203"/>
      <c r="N1965" s="209"/>
    </row>
    <row r="1966" spans="1:14" ht="12" customHeight="1" x14ac:dyDescent="0.2">
      <c r="A1966" s="206"/>
      <c r="B1966" s="207"/>
      <c r="C1966" s="199"/>
      <c r="D1966" s="199"/>
      <c r="E1966" s="201"/>
      <c r="F1966" s="201"/>
      <c r="G1966" s="208"/>
      <c r="H1966" s="208"/>
      <c r="I1966" s="209"/>
      <c r="J1966" s="209"/>
      <c r="K1966" s="209"/>
      <c r="L1966" s="199"/>
      <c r="M1966" s="203"/>
      <c r="N1966" s="209"/>
    </row>
    <row r="1967" spans="1:14" ht="12" customHeight="1" x14ac:dyDescent="0.2">
      <c r="A1967" s="206"/>
      <c r="B1967" s="207"/>
      <c r="C1967" s="199"/>
      <c r="D1967" s="199"/>
      <c r="E1967" s="201"/>
      <c r="F1967" s="201"/>
      <c r="G1967" s="208"/>
      <c r="H1967" s="208"/>
      <c r="I1967" s="209"/>
      <c r="J1967" s="209"/>
      <c r="K1967" s="209"/>
      <c r="L1967" s="199"/>
      <c r="M1967" s="203"/>
      <c r="N1967" s="209"/>
    </row>
    <row r="1968" spans="1:14" ht="12" customHeight="1" x14ac:dyDescent="0.2">
      <c r="A1968" s="206"/>
      <c r="B1968" s="207"/>
      <c r="C1968" s="199"/>
      <c r="D1968" s="199"/>
      <c r="E1968" s="201"/>
      <c r="F1968" s="201"/>
      <c r="G1968" s="208"/>
      <c r="H1968" s="208"/>
      <c r="I1968" s="209"/>
      <c r="J1968" s="209"/>
      <c r="K1968" s="209"/>
      <c r="L1968" s="199"/>
      <c r="M1968" s="203"/>
      <c r="N1968" s="209"/>
    </row>
    <row r="1969" spans="1:14" ht="12" customHeight="1" x14ac:dyDescent="0.2">
      <c r="A1969" s="206"/>
      <c r="B1969" s="207"/>
      <c r="C1969" s="199"/>
      <c r="D1969" s="199"/>
      <c r="E1969" s="201"/>
      <c r="F1969" s="201"/>
      <c r="G1969" s="208"/>
      <c r="H1969" s="208"/>
      <c r="I1969" s="209"/>
      <c r="J1969" s="209"/>
      <c r="K1969" s="209"/>
      <c r="L1969" s="199"/>
      <c r="M1969" s="203"/>
      <c r="N1969" s="209"/>
    </row>
    <row r="1970" spans="1:14" ht="12" customHeight="1" x14ac:dyDescent="0.2">
      <c r="A1970" s="206"/>
      <c r="B1970" s="207"/>
      <c r="C1970" s="199"/>
      <c r="D1970" s="199"/>
      <c r="E1970" s="201"/>
      <c r="F1970" s="201"/>
      <c r="G1970" s="208"/>
      <c r="H1970" s="208"/>
      <c r="I1970" s="209"/>
      <c r="J1970" s="209"/>
      <c r="K1970" s="209"/>
      <c r="L1970" s="199"/>
      <c r="M1970" s="203"/>
      <c r="N1970" s="209"/>
    </row>
    <row r="1971" spans="1:14" ht="12" customHeight="1" x14ac:dyDescent="0.2">
      <c r="A1971" s="206"/>
      <c r="B1971" s="207"/>
      <c r="C1971" s="199"/>
      <c r="D1971" s="199"/>
      <c r="E1971" s="201"/>
      <c r="F1971" s="201"/>
      <c r="G1971" s="208"/>
      <c r="H1971" s="208"/>
      <c r="I1971" s="209"/>
      <c r="J1971" s="209"/>
      <c r="K1971" s="209"/>
      <c r="L1971" s="199"/>
      <c r="M1971" s="203"/>
      <c r="N1971" s="209"/>
    </row>
    <row r="1972" spans="1:14" ht="12" customHeight="1" x14ac:dyDescent="0.2">
      <c r="A1972" s="206"/>
      <c r="B1972" s="207"/>
      <c r="C1972" s="199"/>
      <c r="D1972" s="199"/>
      <c r="E1972" s="201"/>
      <c r="F1972" s="201"/>
      <c r="G1972" s="208"/>
      <c r="H1972" s="208"/>
      <c r="I1972" s="209"/>
      <c r="J1972" s="209"/>
      <c r="K1972" s="209"/>
      <c r="L1972" s="199"/>
      <c r="M1972" s="203"/>
      <c r="N1972" s="209"/>
    </row>
    <row r="1973" spans="1:14" ht="12" customHeight="1" x14ac:dyDescent="0.2">
      <c r="A1973" s="206"/>
      <c r="B1973" s="207"/>
      <c r="C1973" s="199"/>
      <c r="D1973" s="199"/>
      <c r="E1973" s="201"/>
      <c r="F1973" s="201"/>
      <c r="G1973" s="208"/>
      <c r="H1973" s="208"/>
      <c r="I1973" s="209"/>
      <c r="J1973" s="209"/>
      <c r="K1973" s="209"/>
      <c r="L1973" s="199"/>
      <c r="M1973" s="203"/>
      <c r="N1973" s="209"/>
    </row>
    <row r="1974" spans="1:14" ht="12" customHeight="1" x14ac:dyDescent="0.2">
      <c r="A1974" s="206"/>
      <c r="B1974" s="207"/>
      <c r="C1974" s="199"/>
      <c r="D1974" s="199"/>
      <c r="E1974" s="201"/>
      <c r="F1974" s="201"/>
      <c r="G1974" s="208"/>
      <c r="H1974" s="208"/>
      <c r="I1974" s="209"/>
      <c r="J1974" s="209"/>
      <c r="K1974" s="209"/>
      <c r="L1974" s="199"/>
      <c r="M1974" s="203"/>
      <c r="N1974" s="209"/>
    </row>
    <row r="1975" spans="1:14" ht="12" customHeight="1" x14ac:dyDescent="0.2">
      <c r="A1975" s="206"/>
      <c r="B1975" s="207"/>
      <c r="C1975" s="199"/>
      <c r="D1975" s="199"/>
      <c r="E1975" s="201"/>
      <c r="F1975" s="201"/>
      <c r="G1975" s="208"/>
      <c r="H1975" s="208"/>
      <c r="I1975" s="209"/>
      <c r="J1975" s="209"/>
      <c r="K1975" s="209"/>
      <c r="L1975" s="199"/>
      <c r="M1975" s="203"/>
      <c r="N1975" s="209"/>
    </row>
    <row r="1976" spans="1:14" ht="12" customHeight="1" x14ac:dyDescent="0.2">
      <c r="A1976" s="206"/>
      <c r="B1976" s="207"/>
      <c r="C1976" s="199"/>
      <c r="D1976" s="199"/>
      <c r="E1976" s="201"/>
      <c r="F1976" s="201"/>
      <c r="G1976" s="208"/>
      <c r="H1976" s="208"/>
      <c r="I1976" s="209"/>
      <c r="J1976" s="209"/>
      <c r="K1976" s="209"/>
      <c r="L1976" s="199"/>
      <c r="M1976" s="203"/>
      <c r="N1976" s="209"/>
    </row>
    <row r="1977" spans="1:14" ht="12" customHeight="1" x14ac:dyDescent="0.2">
      <c r="A1977" s="206"/>
      <c r="B1977" s="207"/>
      <c r="C1977" s="199"/>
      <c r="D1977" s="199"/>
      <c r="E1977" s="201"/>
      <c r="F1977" s="201"/>
      <c r="G1977" s="208"/>
      <c r="H1977" s="208"/>
      <c r="I1977" s="209"/>
      <c r="J1977" s="209"/>
      <c r="K1977" s="209"/>
      <c r="L1977" s="199"/>
      <c r="M1977" s="203"/>
      <c r="N1977" s="209"/>
    </row>
    <row r="1978" spans="1:14" ht="12" customHeight="1" x14ac:dyDescent="0.2">
      <c r="A1978" s="206"/>
      <c r="B1978" s="207"/>
      <c r="C1978" s="199"/>
      <c r="D1978" s="199"/>
      <c r="E1978" s="201"/>
      <c r="F1978" s="201"/>
      <c r="G1978" s="208"/>
      <c r="H1978" s="208"/>
      <c r="I1978" s="209"/>
      <c r="J1978" s="209"/>
      <c r="K1978" s="209"/>
      <c r="L1978" s="199"/>
      <c r="M1978" s="203"/>
      <c r="N1978" s="209"/>
    </row>
    <row r="1979" spans="1:14" ht="12" customHeight="1" x14ac:dyDescent="0.2">
      <c r="A1979" s="206"/>
      <c r="B1979" s="207"/>
      <c r="C1979" s="199"/>
      <c r="D1979" s="199"/>
      <c r="E1979" s="201"/>
      <c r="F1979" s="201"/>
      <c r="G1979" s="208"/>
      <c r="H1979" s="208"/>
      <c r="I1979" s="209"/>
      <c r="J1979" s="209"/>
      <c r="K1979" s="209"/>
      <c r="L1979" s="199"/>
      <c r="M1979" s="203"/>
      <c r="N1979" s="209"/>
    </row>
    <row r="1980" spans="1:14" ht="12" customHeight="1" x14ac:dyDescent="0.2">
      <c r="A1980" s="206"/>
      <c r="B1980" s="207"/>
      <c r="C1980" s="199"/>
      <c r="D1980" s="199"/>
      <c r="E1980" s="201"/>
      <c r="F1980" s="201"/>
      <c r="G1980" s="208"/>
      <c r="H1980" s="208"/>
      <c r="I1980" s="209"/>
      <c r="J1980" s="209"/>
      <c r="K1980" s="209"/>
      <c r="L1980" s="199"/>
      <c r="M1980" s="203"/>
      <c r="N1980" s="209"/>
    </row>
    <row r="1981" spans="1:14" ht="12" customHeight="1" x14ac:dyDescent="0.2">
      <c r="A1981" s="206"/>
      <c r="B1981" s="207"/>
      <c r="C1981" s="199"/>
      <c r="D1981" s="199"/>
      <c r="E1981" s="201"/>
      <c r="F1981" s="201"/>
      <c r="G1981" s="208"/>
      <c r="H1981" s="208"/>
      <c r="I1981" s="209"/>
      <c r="J1981" s="209"/>
      <c r="K1981" s="209"/>
      <c r="L1981" s="199"/>
      <c r="M1981" s="203"/>
      <c r="N1981" s="209"/>
    </row>
    <row r="1982" spans="1:14" ht="12" customHeight="1" x14ac:dyDescent="0.2">
      <c r="A1982" s="206"/>
      <c r="B1982" s="207"/>
      <c r="C1982" s="199"/>
      <c r="D1982" s="199"/>
      <c r="E1982" s="201"/>
      <c r="F1982" s="201"/>
      <c r="G1982" s="208"/>
      <c r="H1982" s="208"/>
      <c r="I1982" s="209"/>
      <c r="J1982" s="209"/>
      <c r="K1982" s="209"/>
      <c r="L1982" s="199"/>
      <c r="M1982" s="203"/>
      <c r="N1982" s="209"/>
    </row>
    <row r="1983" spans="1:14" ht="12" customHeight="1" x14ac:dyDescent="0.2">
      <c r="A1983" s="206"/>
      <c r="B1983" s="207"/>
      <c r="C1983" s="199"/>
      <c r="D1983" s="199"/>
      <c r="E1983" s="201"/>
      <c r="F1983" s="201"/>
      <c r="G1983" s="208"/>
      <c r="H1983" s="208"/>
      <c r="I1983" s="209"/>
      <c r="J1983" s="209"/>
      <c r="K1983" s="209"/>
      <c r="L1983" s="199"/>
      <c r="M1983" s="203"/>
      <c r="N1983" s="209"/>
    </row>
    <row r="1984" spans="1:14" ht="12" customHeight="1" x14ac:dyDescent="0.2">
      <c r="A1984" s="206"/>
      <c r="B1984" s="207"/>
      <c r="C1984" s="199"/>
      <c r="D1984" s="199"/>
      <c r="E1984" s="201"/>
      <c r="F1984" s="201"/>
      <c r="G1984" s="208"/>
      <c r="H1984" s="208"/>
      <c r="I1984" s="209"/>
      <c r="J1984" s="209"/>
      <c r="K1984" s="209"/>
      <c r="L1984" s="199"/>
      <c r="M1984" s="203"/>
      <c r="N1984" s="209"/>
    </row>
    <row r="1985" spans="1:14" ht="12" customHeight="1" x14ac:dyDescent="0.2">
      <c r="A1985" s="206"/>
      <c r="B1985" s="207"/>
      <c r="C1985" s="199"/>
      <c r="D1985" s="199"/>
      <c r="E1985" s="201"/>
      <c r="F1985" s="201"/>
      <c r="G1985" s="208"/>
      <c r="H1985" s="208"/>
      <c r="I1985" s="209"/>
      <c r="J1985" s="209"/>
      <c r="K1985" s="209"/>
      <c r="L1985" s="199"/>
      <c r="M1985" s="203"/>
      <c r="N1985" s="209"/>
    </row>
    <row r="1986" spans="1:14" ht="12" customHeight="1" x14ac:dyDescent="0.2">
      <c r="A1986" s="206"/>
      <c r="B1986" s="207"/>
      <c r="C1986" s="199"/>
      <c r="D1986" s="199"/>
      <c r="E1986" s="201"/>
      <c r="F1986" s="201"/>
      <c r="G1986" s="208"/>
      <c r="H1986" s="208"/>
      <c r="I1986" s="209"/>
      <c r="J1986" s="209"/>
      <c r="K1986" s="209"/>
      <c r="L1986" s="199"/>
      <c r="M1986" s="203"/>
      <c r="N1986" s="209"/>
    </row>
    <row r="1987" spans="1:14" ht="12" customHeight="1" x14ac:dyDescent="0.2">
      <c r="A1987" s="206"/>
      <c r="B1987" s="207"/>
      <c r="C1987" s="199"/>
      <c r="D1987" s="199"/>
      <c r="E1987" s="201"/>
      <c r="F1987" s="201"/>
      <c r="G1987" s="208"/>
      <c r="H1987" s="208"/>
      <c r="I1987" s="209"/>
      <c r="J1987" s="209"/>
      <c r="K1987" s="209"/>
      <c r="L1987" s="199"/>
      <c r="M1987" s="203"/>
      <c r="N1987" s="209"/>
    </row>
    <row r="1988" spans="1:14" ht="12" customHeight="1" x14ac:dyDescent="0.2">
      <c r="A1988" s="206"/>
      <c r="B1988" s="207"/>
      <c r="C1988" s="199"/>
      <c r="D1988" s="199"/>
      <c r="E1988" s="201"/>
      <c r="F1988" s="201"/>
      <c r="G1988" s="208"/>
      <c r="H1988" s="208"/>
      <c r="I1988" s="209"/>
      <c r="J1988" s="209"/>
      <c r="K1988" s="209"/>
      <c r="L1988" s="199"/>
      <c r="M1988" s="203"/>
      <c r="N1988" s="209"/>
    </row>
    <row r="1989" spans="1:14" ht="12" customHeight="1" x14ac:dyDescent="0.2">
      <c r="A1989" s="206"/>
      <c r="B1989" s="207"/>
      <c r="C1989" s="199"/>
      <c r="D1989" s="199"/>
      <c r="E1989" s="201"/>
      <c r="F1989" s="201"/>
      <c r="G1989" s="208"/>
      <c r="H1989" s="208"/>
      <c r="I1989" s="209"/>
      <c r="J1989" s="209"/>
      <c r="K1989" s="209"/>
      <c r="L1989" s="199"/>
      <c r="M1989" s="203"/>
      <c r="N1989" s="209"/>
    </row>
    <row r="1990" spans="1:14" ht="12" customHeight="1" x14ac:dyDescent="0.2">
      <c r="A1990" s="206"/>
      <c r="B1990" s="207"/>
      <c r="C1990" s="199"/>
      <c r="D1990" s="199"/>
      <c r="E1990" s="201"/>
      <c r="F1990" s="201"/>
      <c r="G1990" s="208"/>
      <c r="H1990" s="208"/>
      <c r="I1990" s="209"/>
      <c r="J1990" s="209"/>
      <c r="K1990" s="209"/>
      <c r="L1990" s="199"/>
      <c r="M1990" s="203"/>
      <c r="N1990" s="209"/>
    </row>
    <row r="1991" spans="1:14" ht="12" customHeight="1" x14ac:dyDescent="0.2">
      <c r="A1991" s="206"/>
      <c r="B1991" s="207"/>
      <c r="C1991" s="199"/>
      <c r="D1991" s="199"/>
      <c r="E1991" s="201"/>
      <c r="F1991" s="201"/>
      <c r="G1991" s="208"/>
      <c r="H1991" s="208"/>
      <c r="I1991" s="209"/>
      <c r="J1991" s="209"/>
      <c r="K1991" s="209"/>
      <c r="L1991" s="199"/>
      <c r="M1991" s="203"/>
      <c r="N1991" s="209"/>
    </row>
    <row r="1992" spans="1:14" ht="12" customHeight="1" x14ac:dyDescent="0.2">
      <c r="A1992" s="206"/>
      <c r="B1992" s="207"/>
      <c r="C1992" s="199"/>
      <c r="D1992" s="199"/>
      <c r="E1992" s="201"/>
      <c r="F1992" s="201"/>
      <c r="G1992" s="208"/>
      <c r="H1992" s="208"/>
      <c r="I1992" s="209"/>
      <c r="J1992" s="209"/>
      <c r="K1992" s="209"/>
      <c r="L1992" s="199"/>
      <c r="M1992" s="203"/>
      <c r="N1992" s="209"/>
    </row>
    <row r="1993" spans="1:14" ht="12" customHeight="1" x14ac:dyDescent="0.2">
      <c r="A1993" s="206"/>
      <c r="B1993" s="207"/>
      <c r="C1993" s="199"/>
      <c r="D1993" s="199"/>
      <c r="E1993" s="201"/>
      <c r="F1993" s="201"/>
      <c r="G1993" s="208"/>
      <c r="H1993" s="208"/>
      <c r="I1993" s="209"/>
      <c r="J1993" s="209"/>
      <c r="K1993" s="209"/>
      <c r="L1993" s="199"/>
      <c r="M1993" s="203"/>
      <c r="N1993" s="209"/>
    </row>
    <row r="1994" spans="1:14" ht="12" customHeight="1" x14ac:dyDescent="0.2">
      <c r="A1994" s="206"/>
      <c r="B1994" s="207"/>
      <c r="C1994" s="199"/>
      <c r="D1994" s="199"/>
      <c r="E1994" s="201"/>
      <c r="F1994" s="201"/>
      <c r="G1994" s="208"/>
      <c r="H1994" s="208"/>
      <c r="I1994" s="209"/>
      <c r="J1994" s="209"/>
      <c r="K1994" s="209"/>
      <c r="L1994" s="199"/>
      <c r="M1994" s="203"/>
      <c r="N1994" s="209"/>
    </row>
    <row r="1995" spans="1:14" ht="12" customHeight="1" x14ac:dyDescent="0.2">
      <c r="A1995" s="206"/>
      <c r="B1995" s="207"/>
      <c r="C1995" s="199"/>
      <c r="D1995" s="199"/>
      <c r="E1995" s="201"/>
      <c r="F1995" s="201"/>
      <c r="G1995" s="208"/>
      <c r="H1995" s="208"/>
      <c r="I1995" s="209"/>
      <c r="J1995" s="209"/>
      <c r="K1995" s="209"/>
      <c r="L1995" s="199"/>
      <c r="M1995" s="203"/>
      <c r="N1995" s="209"/>
    </row>
    <row r="1996" spans="1:14" ht="12" customHeight="1" x14ac:dyDescent="0.2">
      <c r="A1996" s="206"/>
      <c r="B1996" s="207"/>
      <c r="C1996" s="199"/>
      <c r="D1996" s="199"/>
      <c r="E1996" s="201"/>
      <c r="F1996" s="201"/>
      <c r="G1996" s="208"/>
      <c r="H1996" s="208"/>
      <c r="I1996" s="209"/>
      <c r="J1996" s="209"/>
      <c r="K1996" s="209"/>
      <c r="L1996" s="199"/>
      <c r="M1996" s="203"/>
      <c r="N1996" s="209"/>
    </row>
    <row r="1997" spans="1:14" ht="12" customHeight="1" x14ac:dyDescent="0.2">
      <c r="A1997" s="206"/>
      <c r="B1997" s="207"/>
      <c r="C1997" s="199"/>
      <c r="D1997" s="199"/>
      <c r="E1997" s="201"/>
      <c r="F1997" s="201"/>
      <c r="G1997" s="208"/>
      <c r="H1997" s="208"/>
      <c r="I1997" s="209"/>
      <c r="J1997" s="209"/>
      <c r="K1997" s="209"/>
      <c r="L1997" s="199"/>
      <c r="M1997" s="203"/>
      <c r="N1997" s="209"/>
    </row>
    <row r="1998" spans="1:14" ht="12" customHeight="1" x14ac:dyDescent="0.2">
      <c r="A1998" s="206"/>
      <c r="B1998" s="207"/>
      <c r="C1998" s="199"/>
      <c r="D1998" s="199"/>
      <c r="E1998" s="201"/>
      <c r="F1998" s="201"/>
      <c r="G1998" s="208"/>
      <c r="H1998" s="208"/>
      <c r="I1998" s="209"/>
      <c r="J1998" s="209"/>
      <c r="K1998" s="209"/>
      <c r="L1998" s="199"/>
      <c r="M1998" s="203"/>
      <c r="N1998" s="209"/>
    </row>
    <row r="1999" spans="1:14" ht="12" customHeight="1" x14ac:dyDescent="0.2">
      <c r="A1999" s="206"/>
      <c r="B1999" s="207"/>
      <c r="C1999" s="199"/>
      <c r="D1999" s="199"/>
      <c r="E1999" s="201"/>
      <c r="F1999" s="201"/>
      <c r="G1999" s="208"/>
      <c r="H1999" s="208"/>
      <c r="I1999" s="209"/>
      <c r="J1999" s="209"/>
      <c r="K1999" s="209"/>
      <c r="L1999" s="199"/>
      <c r="M1999" s="203"/>
      <c r="N1999" s="209"/>
    </row>
    <row r="2000" spans="1:14" ht="12" customHeight="1" x14ac:dyDescent="0.2">
      <c r="A2000" s="206"/>
      <c r="B2000" s="207"/>
      <c r="C2000" s="199"/>
      <c r="D2000" s="199"/>
      <c r="E2000" s="201"/>
      <c r="F2000" s="201"/>
      <c r="G2000" s="208"/>
      <c r="H2000" s="208"/>
      <c r="I2000" s="209"/>
      <c r="J2000" s="209"/>
      <c r="K2000" s="209"/>
      <c r="L2000" s="199"/>
      <c r="M2000" s="203"/>
      <c r="N2000" s="209"/>
    </row>
    <row r="2001" spans="1:14" ht="12" customHeight="1" x14ac:dyDescent="0.2">
      <c r="A2001" s="206"/>
      <c r="B2001" s="207"/>
      <c r="C2001" s="199"/>
      <c r="D2001" s="199"/>
      <c r="E2001" s="201"/>
      <c r="F2001" s="201"/>
      <c r="G2001" s="208"/>
      <c r="H2001" s="208"/>
      <c r="I2001" s="209"/>
      <c r="J2001" s="209"/>
      <c r="K2001" s="209"/>
      <c r="L2001" s="199"/>
      <c r="M2001" s="203"/>
      <c r="N2001" s="209"/>
    </row>
    <row r="2002" spans="1:14" ht="12" customHeight="1" x14ac:dyDescent="0.2">
      <c r="A2002" s="206"/>
      <c r="B2002" s="207"/>
      <c r="C2002" s="199"/>
      <c r="D2002" s="199"/>
      <c r="E2002" s="201"/>
      <c r="F2002" s="201"/>
      <c r="G2002" s="208"/>
      <c r="H2002" s="208"/>
      <c r="I2002" s="209"/>
      <c r="J2002" s="209"/>
      <c r="K2002" s="209"/>
      <c r="L2002" s="199"/>
      <c r="M2002" s="203"/>
      <c r="N2002" s="209"/>
    </row>
    <row r="2003" spans="1:14" ht="12" customHeight="1" x14ac:dyDescent="0.2">
      <c r="A2003" s="206"/>
      <c r="B2003" s="207"/>
      <c r="C2003" s="199"/>
      <c r="D2003" s="199"/>
      <c r="E2003" s="201"/>
      <c r="F2003" s="201"/>
      <c r="G2003" s="208"/>
      <c r="H2003" s="208"/>
      <c r="I2003" s="209"/>
      <c r="J2003" s="209"/>
      <c r="K2003" s="209"/>
      <c r="L2003" s="199"/>
      <c r="M2003" s="203"/>
      <c r="N2003" s="209"/>
    </row>
    <row r="2004" spans="1:14" ht="12" customHeight="1" x14ac:dyDescent="0.2">
      <c r="A2004" s="206"/>
      <c r="B2004" s="207"/>
      <c r="C2004" s="199"/>
      <c r="D2004" s="199"/>
      <c r="E2004" s="201"/>
      <c r="F2004" s="201"/>
      <c r="G2004" s="208"/>
      <c r="H2004" s="208"/>
      <c r="I2004" s="209"/>
      <c r="J2004" s="209"/>
      <c r="K2004" s="209"/>
      <c r="L2004" s="199"/>
      <c r="M2004" s="203"/>
      <c r="N2004" s="209"/>
    </row>
    <row r="2005" spans="1:14" ht="12" customHeight="1" x14ac:dyDescent="0.2">
      <c r="A2005" s="206"/>
      <c r="B2005" s="207"/>
      <c r="C2005" s="199"/>
      <c r="D2005" s="199"/>
      <c r="E2005" s="201"/>
      <c r="F2005" s="201"/>
      <c r="G2005" s="208"/>
      <c r="H2005" s="208"/>
      <c r="I2005" s="209"/>
      <c r="J2005" s="209"/>
      <c r="K2005" s="209"/>
      <c r="L2005" s="199"/>
      <c r="M2005" s="203"/>
      <c r="N2005" s="209"/>
    </row>
    <row r="2006" spans="1:14" ht="12" customHeight="1" x14ac:dyDescent="0.2">
      <c r="A2006" s="206"/>
      <c r="B2006" s="207"/>
      <c r="C2006" s="199"/>
      <c r="D2006" s="199"/>
      <c r="E2006" s="201"/>
      <c r="F2006" s="201"/>
      <c r="G2006" s="208"/>
      <c r="H2006" s="208"/>
      <c r="I2006" s="209"/>
      <c r="J2006" s="209"/>
      <c r="K2006" s="209"/>
      <c r="L2006" s="199"/>
      <c r="M2006" s="203"/>
      <c r="N2006" s="209"/>
    </row>
    <row r="2007" spans="1:14" ht="12" customHeight="1" x14ac:dyDescent="0.2">
      <c r="A2007" s="206"/>
      <c r="B2007" s="207"/>
      <c r="C2007" s="199"/>
      <c r="D2007" s="199"/>
      <c r="E2007" s="201"/>
      <c r="F2007" s="201"/>
      <c r="G2007" s="208"/>
      <c r="H2007" s="208"/>
      <c r="I2007" s="209"/>
      <c r="J2007" s="209"/>
      <c r="K2007" s="209"/>
      <c r="L2007" s="199"/>
      <c r="M2007" s="203"/>
      <c r="N2007" s="209"/>
    </row>
    <row r="2008" spans="1:14" ht="12" customHeight="1" x14ac:dyDescent="0.2">
      <c r="A2008" s="206"/>
      <c r="B2008" s="207"/>
      <c r="C2008" s="199"/>
      <c r="D2008" s="199"/>
      <c r="E2008" s="201"/>
      <c r="F2008" s="201"/>
      <c r="G2008" s="208"/>
      <c r="H2008" s="208"/>
      <c r="I2008" s="209"/>
      <c r="J2008" s="209"/>
      <c r="K2008" s="209"/>
      <c r="L2008" s="199"/>
      <c r="M2008" s="203"/>
      <c r="N2008" s="209"/>
    </row>
    <row r="2009" spans="1:14" ht="12" customHeight="1" x14ac:dyDescent="0.2">
      <c r="A2009" s="206"/>
      <c r="B2009" s="207"/>
      <c r="C2009" s="199"/>
      <c r="D2009" s="199"/>
      <c r="E2009" s="201"/>
      <c r="F2009" s="201"/>
      <c r="G2009" s="208"/>
      <c r="H2009" s="208"/>
      <c r="I2009" s="209"/>
      <c r="J2009" s="209"/>
      <c r="K2009" s="209"/>
      <c r="L2009" s="199"/>
      <c r="M2009" s="203"/>
      <c r="N2009" s="209"/>
    </row>
    <row r="2010" spans="1:14" ht="12" customHeight="1" x14ac:dyDescent="0.2">
      <c r="A2010" s="206"/>
      <c r="B2010" s="207"/>
      <c r="C2010" s="199"/>
      <c r="D2010" s="199"/>
      <c r="E2010" s="201"/>
      <c r="F2010" s="201"/>
      <c r="G2010" s="208"/>
      <c r="H2010" s="208"/>
      <c r="I2010" s="209"/>
      <c r="J2010" s="209"/>
      <c r="K2010" s="209"/>
      <c r="L2010" s="199"/>
      <c r="M2010" s="203"/>
      <c r="N2010" s="209"/>
    </row>
    <row r="2011" spans="1:14" ht="12" customHeight="1" x14ac:dyDescent="0.2">
      <c r="A2011" s="206"/>
      <c r="B2011" s="207"/>
      <c r="C2011" s="199"/>
      <c r="D2011" s="199"/>
      <c r="E2011" s="201"/>
      <c r="F2011" s="201"/>
      <c r="G2011" s="208"/>
      <c r="H2011" s="208"/>
      <c r="I2011" s="209"/>
      <c r="J2011" s="209"/>
      <c r="K2011" s="209"/>
      <c r="L2011" s="199"/>
      <c r="M2011" s="203"/>
      <c r="N2011" s="209"/>
    </row>
    <row r="2012" spans="1:14" ht="12" customHeight="1" x14ac:dyDescent="0.2">
      <c r="A2012" s="206"/>
      <c r="B2012" s="207"/>
      <c r="C2012" s="199"/>
      <c r="D2012" s="199"/>
      <c r="E2012" s="201"/>
      <c r="F2012" s="201"/>
      <c r="G2012" s="208"/>
      <c r="H2012" s="208"/>
      <c r="I2012" s="209"/>
      <c r="J2012" s="209"/>
      <c r="K2012" s="209"/>
      <c r="L2012" s="199"/>
      <c r="M2012" s="203"/>
      <c r="N2012" s="209"/>
    </row>
    <row r="2013" spans="1:14" ht="12" customHeight="1" x14ac:dyDescent="0.2">
      <c r="A2013" s="206"/>
      <c r="B2013" s="207"/>
      <c r="C2013" s="199"/>
      <c r="D2013" s="199"/>
      <c r="E2013" s="201"/>
      <c r="F2013" s="201"/>
      <c r="G2013" s="208"/>
      <c r="H2013" s="208"/>
      <c r="I2013" s="209"/>
      <c r="J2013" s="209"/>
      <c r="K2013" s="209"/>
      <c r="L2013" s="199"/>
      <c r="M2013" s="203"/>
      <c r="N2013" s="209"/>
    </row>
    <row r="2014" spans="1:14" ht="12" customHeight="1" x14ac:dyDescent="0.2">
      <c r="A2014" s="206"/>
      <c r="B2014" s="207"/>
      <c r="C2014" s="199"/>
      <c r="D2014" s="199"/>
      <c r="E2014" s="201"/>
      <c r="F2014" s="201"/>
      <c r="G2014" s="208"/>
      <c r="H2014" s="208"/>
      <c r="I2014" s="209"/>
      <c r="J2014" s="209"/>
      <c r="K2014" s="209"/>
      <c r="L2014" s="199"/>
      <c r="M2014" s="203"/>
      <c r="N2014" s="209"/>
    </row>
    <row r="2015" spans="1:14" ht="12" customHeight="1" x14ac:dyDescent="0.2">
      <c r="A2015" s="206"/>
      <c r="B2015" s="207"/>
      <c r="C2015" s="199"/>
      <c r="D2015" s="199"/>
      <c r="E2015" s="201"/>
      <c r="F2015" s="201"/>
      <c r="G2015" s="208"/>
      <c r="H2015" s="208"/>
      <c r="I2015" s="209"/>
      <c r="J2015" s="209"/>
      <c r="K2015" s="209"/>
      <c r="L2015" s="199"/>
      <c r="M2015" s="203"/>
      <c r="N2015" s="209"/>
    </row>
    <row r="2016" spans="1:14" ht="12" customHeight="1" x14ac:dyDescent="0.2">
      <c r="A2016" s="206"/>
      <c r="B2016" s="207"/>
      <c r="C2016" s="199"/>
      <c r="D2016" s="199"/>
      <c r="E2016" s="201"/>
      <c r="F2016" s="201"/>
      <c r="G2016" s="208"/>
      <c r="H2016" s="208"/>
      <c r="I2016" s="209"/>
      <c r="J2016" s="209"/>
      <c r="K2016" s="209"/>
      <c r="L2016" s="199"/>
      <c r="M2016" s="203"/>
      <c r="N2016" s="209"/>
    </row>
    <row r="2017" spans="1:14" ht="12" customHeight="1" x14ac:dyDescent="0.2">
      <c r="A2017" s="206"/>
      <c r="B2017" s="207"/>
      <c r="C2017" s="199"/>
      <c r="D2017" s="199"/>
      <c r="E2017" s="201"/>
      <c r="F2017" s="201"/>
      <c r="G2017" s="208"/>
      <c r="H2017" s="208"/>
      <c r="I2017" s="209"/>
      <c r="J2017" s="209"/>
      <c r="K2017" s="209"/>
      <c r="L2017" s="199"/>
      <c r="M2017" s="203"/>
      <c r="N2017" s="209"/>
    </row>
    <row r="2018" spans="1:14" ht="12" customHeight="1" x14ac:dyDescent="0.2">
      <c r="A2018" s="206"/>
      <c r="B2018" s="207"/>
      <c r="C2018" s="199"/>
      <c r="D2018" s="199"/>
      <c r="E2018" s="201"/>
      <c r="F2018" s="201"/>
      <c r="G2018" s="208"/>
      <c r="H2018" s="208"/>
      <c r="I2018" s="209"/>
      <c r="J2018" s="209"/>
      <c r="K2018" s="209"/>
      <c r="L2018" s="199"/>
      <c r="M2018" s="203"/>
      <c r="N2018" s="209"/>
    </row>
    <row r="2019" spans="1:14" ht="12" customHeight="1" x14ac:dyDescent="0.2">
      <c r="A2019" s="206"/>
      <c r="B2019" s="207"/>
      <c r="C2019" s="199"/>
      <c r="D2019" s="199"/>
      <c r="E2019" s="201"/>
      <c r="F2019" s="201"/>
      <c r="G2019" s="208"/>
      <c r="H2019" s="208"/>
      <c r="I2019" s="209"/>
      <c r="J2019" s="209"/>
      <c r="K2019" s="209"/>
      <c r="L2019" s="199"/>
      <c r="M2019" s="203"/>
      <c r="N2019" s="209"/>
    </row>
    <row r="2020" spans="1:14" ht="12" customHeight="1" x14ac:dyDescent="0.2">
      <c r="A2020" s="206"/>
      <c r="B2020" s="207"/>
      <c r="C2020" s="199"/>
      <c r="D2020" s="199"/>
      <c r="E2020" s="201"/>
      <c r="F2020" s="201"/>
      <c r="G2020" s="208"/>
      <c r="H2020" s="208"/>
      <c r="I2020" s="209"/>
      <c r="J2020" s="209"/>
      <c r="K2020" s="209"/>
      <c r="L2020" s="199"/>
      <c r="M2020" s="203"/>
      <c r="N2020" s="209"/>
    </row>
    <row r="2021" spans="1:14" ht="12" customHeight="1" x14ac:dyDescent="0.2">
      <c r="A2021" s="206"/>
      <c r="B2021" s="207"/>
      <c r="C2021" s="199"/>
      <c r="D2021" s="199"/>
      <c r="E2021" s="201"/>
      <c r="F2021" s="201"/>
      <c r="G2021" s="208"/>
      <c r="H2021" s="208"/>
      <c r="I2021" s="209"/>
      <c r="J2021" s="209"/>
      <c r="K2021" s="209"/>
      <c r="L2021" s="199"/>
      <c r="M2021" s="203"/>
      <c r="N2021" s="209"/>
    </row>
    <row r="2022" spans="1:14" ht="12" customHeight="1" x14ac:dyDescent="0.2">
      <c r="A2022" s="206"/>
      <c r="B2022" s="207"/>
      <c r="C2022" s="199"/>
      <c r="D2022" s="199"/>
      <c r="E2022" s="201"/>
      <c r="F2022" s="201"/>
      <c r="G2022" s="208"/>
      <c r="H2022" s="208"/>
      <c r="I2022" s="209"/>
      <c r="J2022" s="209"/>
      <c r="K2022" s="209"/>
      <c r="L2022" s="199"/>
      <c r="M2022" s="203"/>
      <c r="N2022" s="209"/>
    </row>
    <row r="2023" spans="1:14" ht="12" customHeight="1" x14ac:dyDescent="0.2">
      <c r="A2023" s="206"/>
      <c r="B2023" s="207"/>
      <c r="C2023" s="199"/>
      <c r="D2023" s="199"/>
      <c r="E2023" s="201"/>
      <c r="F2023" s="201"/>
      <c r="G2023" s="208"/>
      <c r="H2023" s="208"/>
      <c r="I2023" s="209"/>
      <c r="J2023" s="209"/>
      <c r="K2023" s="209"/>
      <c r="L2023" s="199"/>
      <c r="M2023" s="203"/>
      <c r="N2023" s="209"/>
    </row>
    <row r="2024" spans="1:14" ht="12" customHeight="1" x14ac:dyDescent="0.2">
      <c r="A2024" s="206"/>
      <c r="B2024" s="207"/>
      <c r="C2024" s="199"/>
      <c r="D2024" s="199"/>
      <c r="E2024" s="201"/>
      <c r="F2024" s="201"/>
      <c r="G2024" s="208"/>
      <c r="H2024" s="208"/>
      <c r="I2024" s="209"/>
      <c r="J2024" s="209"/>
      <c r="K2024" s="209"/>
      <c r="L2024" s="199"/>
      <c r="M2024" s="203"/>
      <c r="N2024" s="209"/>
    </row>
    <row r="2025" spans="1:14" ht="12" customHeight="1" x14ac:dyDescent="0.2">
      <c r="A2025" s="206"/>
      <c r="B2025" s="207"/>
      <c r="C2025" s="199"/>
      <c r="D2025" s="199"/>
      <c r="E2025" s="201"/>
      <c r="F2025" s="201"/>
      <c r="G2025" s="208"/>
      <c r="H2025" s="208"/>
      <c r="I2025" s="209"/>
      <c r="J2025" s="209"/>
      <c r="K2025" s="209"/>
      <c r="L2025" s="199"/>
      <c r="M2025" s="203"/>
      <c r="N2025" s="209"/>
    </row>
    <row r="2026" spans="1:14" ht="12" customHeight="1" x14ac:dyDescent="0.2">
      <c r="A2026" s="206"/>
      <c r="B2026" s="207"/>
      <c r="C2026" s="199"/>
      <c r="D2026" s="199"/>
      <c r="E2026" s="201"/>
      <c r="F2026" s="201"/>
      <c r="G2026" s="208"/>
      <c r="H2026" s="208"/>
      <c r="I2026" s="209"/>
      <c r="J2026" s="209"/>
      <c r="K2026" s="209"/>
      <c r="L2026" s="199"/>
      <c r="M2026" s="203"/>
      <c r="N2026" s="209"/>
    </row>
    <row r="2027" spans="1:14" ht="12" customHeight="1" x14ac:dyDescent="0.2">
      <c r="A2027" s="206"/>
      <c r="B2027" s="207"/>
      <c r="C2027" s="199"/>
      <c r="D2027" s="199"/>
      <c r="E2027" s="201"/>
      <c r="F2027" s="201"/>
      <c r="G2027" s="208"/>
      <c r="H2027" s="208"/>
      <c r="I2027" s="209"/>
      <c r="J2027" s="209"/>
      <c r="K2027" s="209"/>
      <c r="L2027" s="199"/>
      <c r="M2027" s="203"/>
      <c r="N2027" s="209"/>
    </row>
    <row r="2028" spans="1:14" ht="12" customHeight="1" x14ac:dyDescent="0.2">
      <c r="A2028" s="206"/>
      <c r="B2028" s="207"/>
      <c r="C2028" s="199"/>
      <c r="D2028" s="199"/>
      <c r="E2028" s="201"/>
      <c r="F2028" s="201"/>
      <c r="G2028" s="208"/>
      <c r="H2028" s="208"/>
      <c r="I2028" s="209"/>
      <c r="J2028" s="209"/>
      <c r="K2028" s="209"/>
      <c r="L2028" s="199"/>
      <c r="M2028" s="203"/>
      <c r="N2028" s="209"/>
    </row>
    <row r="2029" spans="1:14" ht="12" customHeight="1" x14ac:dyDescent="0.2">
      <c r="A2029" s="206"/>
      <c r="B2029" s="207"/>
      <c r="C2029" s="199"/>
      <c r="D2029" s="199"/>
      <c r="E2029" s="201"/>
      <c r="F2029" s="201"/>
      <c r="G2029" s="208"/>
      <c r="H2029" s="208"/>
      <c r="I2029" s="209"/>
      <c r="J2029" s="209"/>
      <c r="K2029" s="209"/>
      <c r="L2029" s="199"/>
      <c r="M2029" s="203"/>
      <c r="N2029" s="209"/>
    </row>
    <row r="2030" spans="1:14" ht="12" customHeight="1" x14ac:dyDescent="0.2">
      <c r="A2030" s="206"/>
      <c r="B2030" s="207"/>
      <c r="C2030" s="199"/>
      <c r="D2030" s="199"/>
      <c r="E2030" s="201"/>
      <c r="F2030" s="201"/>
      <c r="G2030" s="208"/>
      <c r="H2030" s="208"/>
      <c r="I2030" s="209"/>
      <c r="J2030" s="209"/>
      <c r="K2030" s="209"/>
      <c r="L2030" s="199"/>
      <c r="M2030" s="203"/>
      <c r="N2030" s="209"/>
    </row>
    <row r="2031" spans="1:14" ht="12" customHeight="1" x14ac:dyDescent="0.2">
      <c r="A2031" s="206"/>
      <c r="B2031" s="207"/>
      <c r="C2031" s="199"/>
      <c r="D2031" s="199"/>
      <c r="E2031" s="201"/>
      <c r="F2031" s="201"/>
      <c r="G2031" s="208"/>
      <c r="H2031" s="208"/>
      <c r="I2031" s="209"/>
      <c r="J2031" s="209"/>
      <c r="K2031" s="209"/>
      <c r="L2031" s="199"/>
      <c r="M2031" s="203"/>
      <c r="N2031" s="209"/>
    </row>
    <row r="2032" spans="1:14" ht="12" customHeight="1" x14ac:dyDescent="0.2">
      <c r="A2032" s="206"/>
      <c r="B2032" s="207"/>
      <c r="C2032" s="199"/>
      <c r="D2032" s="199"/>
      <c r="E2032" s="201"/>
      <c r="F2032" s="201"/>
      <c r="G2032" s="208"/>
      <c r="H2032" s="208"/>
      <c r="I2032" s="209"/>
      <c r="J2032" s="209"/>
      <c r="K2032" s="209"/>
      <c r="L2032" s="199"/>
      <c r="M2032" s="203"/>
      <c r="N2032" s="209"/>
    </row>
    <row r="2033" spans="1:14" ht="12" customHeight="1" x14ac:dyDescent="0.2">
      <c r="A2033" s="206"/>
      <c r="B2033" s="207"/>
      <c r="C2033" s="199"/>
      <c r="D2033" s="199"/>
      <c r="E2033" s="201"/>
      <c r="F2033" s="201"/>
      <c r="G2033" s="208"/>
      <c r="H2033" s="208"/>
      <c r="I2033" s="209"/>
      <c r="J2033" s="209"/>
      <c r="K2033" s="209"/>
      <c r="L2033" s="199"/>
      <c r="M2033" s="203"/>
      <c r="N2033" s="209"/>
    </row>
    <row r="2034" spans="1:14" ht="12" customHeight="1" x14ac:dyDescent="0.2">
      <c r="A2034" s="206"/>
      <c r="B2034" s="207"/>
      <c r="C2034" s="199"/>
      <c r="D2034" s="199"/>
      <c r="E2034" s="201"/>
      <c r="F2034" s="201"/>
      <c r="G2034" s="208"/>
      <c r="H2034" s="208"/>
      <c r="I2034" s="209"/>
      <c r="J2034" s="209"/>
      <c r="K2034" s="209"/>
      <c r="L2034" s="199"/>
      <c r="M2034" s="203"/>
      <c r="N2034" s="209"/>
    </row>
    <row r="2035" spans="1:14" ht="12" customHeight="1" x14ac:dyDescent="0.2">
      <c r="A2035" s="206"/>
      <c r="B2035" s="207"/>
      <c r="C2035" s="199"/>
      <c r="D2035" s="199"/>
      <c r="E2035" s="201"/>
      <c r="F2035" s="201"/>
      <c r="G2035" s="208"/>
      <c r="H2035" s="208"/>
      <c r="I2035" s="209"/>
      <c r="J2035" s="209"/>
      <c r="K2035" s="209"/>
      <c r="L2035" s="199"/>
      <c r="M2035" s="203"/>
      <c r="N2035" s="209"/>
    </row>
    <row r="2036" spans="1:14" ht="12" customHeight="1" x14ac:dyDescent="0.2">
      <c r="A2036" s="206"/>
      <c r="B2036" s="207"/>
      <c r="C2036" s="199"/>
      <c r="D2036" s="199"/>
      <c r="E2036" s="201"/>
      <c r="F2036" s="201"/>
      <c r="G2036" s="208"/>
      <c r="H2036" s="208"/>
      <c r="I2036" s="209"/>
      <c r="J2036" s="209"/>
      <c r="K2036" s="209"/>
      <c r="L2036" s="199"/>
      <c r="M2036" s="203"/>
      <c r="N2036" s="209"/>
    </row>
    <row r="2037" spans="1:14" ht="12" customHeight="1" x14ac:dyDescent="0.2">
      <c r="A2037" s="206"/>
      <c r="B2037" s="207"/>
      <c r="C2037" s="199"/>
      <c r="D2037" s="199"/>
      <c r="E2037" s="201"/>
      <c r="F2037" s="201"/>
      <c r="G2037" s="208"/>
      <c r="H2037" s="208"/>
      <c r="I2037" s="209"/>
      <c r="J2037" s="209"/>
      <c r="K2037" s="209"/>
      <c r="L2037" s="199"/>
      <c r="M2037" s="203"/>
      <c r="N2037" s="209"/>
    </row>
    <row r="2038" spans="1:14" ht="12" customHeight="1" x14ac:dyDescent="0.2">
      <c r="A2038" s="206"/>
      <c r="B2038" s="207"/>
      <c r="C2038" s="199"/>
      <c r="D2038" s="199"/>
      <c r="E2038" s="201"/>
      <c r="F2038" s="201"/>
      <c r="G2038" s="208"/>
      <c r="H2038" s="208"/>
      <c r="I2038" s="209"/>
      <c r="J2038" s="209"/>
      <c r="K2038" s="209"/>
      <c r="L2038" s="199"/>
      <c r="M2038" s="203"/>
      <c r="N2038" s="209"/>
    </row>
    <row r="2039" spans="1:14" ht="12" customHeight="1" x14ac:dyDescent="0.2">
      <c r="A2039" s="206"/>
      <c r="B2039" s="207"/>
      <c r="C2039" s="199"/>
      <c r="D2039" s="199"/>
      <c r="E2039" s="201"/>
      <c r="F2039" s="201"/>
      <c r="G2039" s="208"/>
      <c r="H2039" s="208"/>
      <c r="I2039" s="209"/>
      <c r="J2039" s="209"/>
      <c r="K2039" s="209"/>
      <c r="L2039" s="199"/>
      <c r="M2039" s="203"/>
      <c r="N2039" s="209"/>
    </row>
    <row r="2040" spans="1:14" ht="12" customHeight="1" x14ac:dyDescent="0.2">
      <c r="A2040" s="206"/>
      <c r="B2040" s="207"/>
      <c r="C2040" s="199"/>
      <c r="D2040" s="199"/>
      <c r="E2040" s="201"/>
      <c r="F2040" s="201"/>
      <c r="G2040" s="208"/>
      <c r="H2040" s="208"/>
      <c r="I2040" s="209"/>
      <c r="J2040" s="209"/>
      <c r="K2040" s="209"/>
      <c r="L2040" s="199"/>
      <c r="M2040" s="203"/>
      <c r="N2040" s="209"/>
    </row>
    <row r="2041" spans="1:14" ht="12" customHeight="1" x14ac:dyDescent="0.2">
      <c r="A2041" s="206"/>
      <c r="B2041" s="207"/>
      <c r="C2041" s="199"/>
      <c r="D2041" s="199"/>
      <c r="E2041" s="201"/>
      <c r="F2041" s="201"/>
      <c r="G2041" s="208"/>
      <c r="H2041" s="208"/>
      <c r="I2041" s="209"/>
      <c r="J2041" s="209"/>
      <c r="K2041" s="209"/>
      <c r="L2041" s="199"/>
      <c r="M2041" s="203"/>
      <c r="N2041" s="209"/>
    </row>
    <row r="2042" spans="1:14" ht="12" customHeight="1" x14ac:dyDescent="0.2">
      <c r="A2042" s="206"/>
      <c r="B2042" s="207"/>
      <c r="C2042" s="199"/>
      <c r="D2042" s="199"/>
      <c r="E2042" s="201"/>
      <c r="F2042" s="201"/>
      <c r="G2042" s="208"/>
      <c r="H2042" s="208"/>
      <c r="I2042" s="209"/>
      <c r="J2042" s="209"/>
      <c r="K2042" s="209"/>
      <c r="L2042" s="199"/>
      <c r="M2042" s="203"/>
      <c r="N2042" s="209"/>
    </row>
    <row r="2043" spans="1:14" ht="12" customHeight="1" x14ac:dyDescent="0.2">
      <c r="A2043" s="206"/>
      <c r="B2043" s="207"/>
      <c r="C2043" s="199"/>
      <c r="D2043" s="199"/>
      <c r="E2043" s="201"/>
      <c r="F2043" s="201"/>
      <c r="G2043" s="208"/>
      <c r="H2043" s="208"/>
      <c r="I2043" s="209"/>
      <c r="J2043" s="209"/>
      <c r="K2043" s="209"/>
      <c r="L2043" s="199"/>
      <c r="M2043" s="203"/>
      <c r="N2043" s="209"/>
    </row>
    <row r="2044" spans="1:14" ht="12" customHeight="1" x14ac:dyDescent="0.2">
      <c r="A2044" s="206"/>
      <c r="B2044" s="207"/>
      <c r="C2044" s="199"/>
      <c r="D2044" s="199"/>
      <c r="E2044" s="201"/>
      <c r="F2044" s="201"/>
      <c r="G2044" s="208"/>
      <c r="H2044" s="208"/>
      <c r="I2044" s="209"/>
      <c r="J2044" s="209"/>
      <c r="K2044" s="209"/>
      <c r="L2044" s="199"/>
      <c r="M2044" s="203"/>
      <c r="N2044" s="209"/>
    </row>
    <row r="2045" spans="1:14" ht="12" customHeight="1" x14ac:dyDescent="0.2">
      <c r="A2045" s="206"/>
      <c r="B2045" s="207"/>
      <c r="C2045" s="199"/>
      <c r="D2045" s="199"/>
      <c r="E2045" s="201"/>
      <c r="F2045" s="201"/>
      <c r="G2045" s="208"/>
      <c r="H2045" s="208"/>
      <c r="I2045" s="209"/>
      <c r="J2045" s="209"/>
      <c r="K2045" s="209"/>
      <c r="L2045" s="199"/>
      <c r="M2045" s="203"/>
      <c r="N2045" s="209"/>
    </row>
    <row r="2046" spans="1:14" ht="12" customHeight="1" x14ac:dyDescent="0.2">
      <c r="A2046" s="206"/>
      <c r="B2046" s="207"/>
      <c r="C2046" s="199"/>
      <c r="D2046" s="199"/>
      <c r="E2046" s="201"/>
      <c r="F2046" s="201"/>
      <c r="G2046" s="208"/>
      <c r="H2046" s="208"/>
      <c r="I2046" s="209"/>
      <c r="J2046" s="209"/>
      <c r="K2046" s="209"/>
      <c r="L2046" s="199"/>
      <c r="M2046" s="203"/>
      <c r="N2046" s="209"/>
    </row>
    <row r="2047" spans="1:14" ht="12" customHeight="1" x14ac:dyDescent="0.2">
      <c r="A2047" s="206"/>
      <c r="B2047" s="207"/>
      <c r="C2047" s="199"/>
      <c r="D2047" s="199"/>
      <c r="E2047" s="201"/>
      <c r="F2047" s="201"/>
      <c r="G2047" s="208"/>
      <c r="H2047" s="208"/>
      <c r="I2047" s="209"/>
      <c r="J2047" s="209"/>
      <c r="K2047" s="209"/>
      <c r="L2047" s="199"/>
      <c r="M2047" s="203"/>
      <c r="N2047" s="209"/>
    </row>
    <row r="2048" spans="1:14" ht="12" customHeight="1" x14ac:dyDescent="0.2">
      <c r="A2048" s="206"/>
      <c r="B2048" s="207"/>
      <c r="C2048" s="199"/>
      <c r="D2048" s="199"/>
      <c r="E2048" s="201"/>
      <c r="F2048" s="201"/>
      <c r="G2048" s="208"/>
      <c r="H2048" s="208"/>
      <c r="I2048" s="209"/>
      <c r="J2048" s="209"/>
      <c r="K2048" s="209"/>
      <c r="L2048" s="199"/>
      <c r="M2048" s="203"/>
      <c r="N2048" s="209"/>
    </row>
    <row r="2049" spans="1:14" ht="12" customHeight="1" x14ac:dyDescent="0.2">
      <c r="A2049" s="206"/>
      <c r="B2049" s="207"/>
      <c r="C2049" s="199"/>
      <c r="D2049" s="199"/>
      <c r="E2049" s="201"/>
      <c r="F2049" s="201"/>
      <c r="G2049" s="208"/>
      <c r="H2049" s="208"/>
      <c r="I2049" s="209"/>
      <c r="J2049" s="209"/>
      <c r="K2049" s="209"/>
      <c r="L2049" s="199"/>
      <c r="M2049" s="203"/>
      <c r="N2049" s="209"/>
    </row>
    <row r="2050" spans="1:14" ht="12" customHeight="1" x14ac:dyDescent="0.2">
      <c r="A2050" s="206"/>
      <c r="B2050" s="207"/>
      <c r="C2050" s="199"/>
      <c r="D2050" s="199"/>
      <c r="E2050" s="201"/>
      <c r="F2050" s="201"/>
      <c r="G2050" s="208"/>
      <c r="H2050" s="208"/>
      <c r="I2050" s="209"/>
      <c r="J2050" s="209"/>
      <c r="K2050" s="209"/>
      <c r="L2050" s="199"/>
      <c r="M2050" s="203"/>
      <c r="N2050" s="209"/>
    </row>
    <row r="2051" spans="1:14" ht="12" customHeight="1" x14ac:dyDescent="0.2">
      <c r="A2051" s="206"/>
      <c r="B2051" s="207"/>
      <c r="C2051" s="199"/>
      <c r="D2051" s="199"/>
      <c r="E2051" s="201"/>
      <c r="F2051" s="201"/>
      <c r="G2051" s="208"/>
      <c r="H2051" s="208"/>
      <c r="I2051" s="209"/>
      <c r="J2051" s="209"/>
      <c r="K2051" s="209"/>
      <c r="L2051" s="199"/>
      <c r="M2051" s="203"/>
      <c r="N2051" s="209"/>
    </row>
    <row r="2052" spans="1:14" ht="12" customHeight="1" x14ac:dyDescent="0.2">
      <c r="A2052" s="206"/>
      <c r="B2052" s="207"/>
      <c r="C2052" s="199"/>
      <c r="D2052" s="199"/>
      <c r="E2052" s="201"/>
      <c r="F2052" s="201"/>
      <c r="G2052" s="208"/>
      <c r="H2052" s="208"/>
      <c r="I2052" s="209"/>
      <c r="J2052" s="209"/>
      <c r="K2052" s="209"/>
      <c r="L2052" s="199"/>
      <c r="M2052" s="203"/>
      <c r="N2052" s="209"/>
    </row>
    <row r="2053" spans="1:14" ht="12" customHeight="1" x14ac:dyDescent="0.2">
      <c r="A2053" s="206"/>
      <c r="B2053" s="207"/>
      <c r="C2053" s="199"/>
      <c r="D2053" s="199"/>
      <c r="E2053" s="201"/>
      <c r="F2053" s="201"/>
      <c r="G2053" s="208"/>
      <c r="H2053" s="208"/>
      <c r="I2053" s="209"/>
      <c r="J2053" s="209"/>
      <c r="K2053" s="209"/>
      <c r="L2053" s="199"/>
      <c r="M2053" s="203"/>
      <c r="N2053" s="209"/>
    </row>
    <row r="2054" spans="1:14" ht="12" customHeight="1" x14ac:dyDescent="0.2">
      <c r="A2054" s="206"/>
      <c r="B2054" s="207"/>
      <c r="C2054" s="199"/>
      <c r="D2054" s="199"/>
      <c r="E2054" s="201"/>
      <c r="F2054" s="201"/>
      <c r="G2054" s="208"/>
      <c r="H2054" s="208"/>
      <c r="I2054" s="209"/>
      <c r="J2054" s="209"/>
      <c r="K2054" s="209"/>
      <c r="L2054" s="199"/>
      <c r="M2054" s="203"/>
      <c r="N2054" s="209"/>
    </row>
    <row r="2055" spans="1:14" ht="12" customHeight="1" x14ac:dyDescent="0.2">
      <c r="A2055" s="206"/>
      <c r="B2055" s="207"/>
      <c r="C2055" s="199"/>
      <c r="D2055" s="199"/>
      <c r="E2055" s="201"/>
      <c r="F2055" s="201"/>
      <c r="G2055" s="208"/>
      <c r="H2055" s="208"/>
      <c r="I2055" s="209"/>
      <c r="J2055" s="209"/>
      <c r="K2055" s="209"/>
      <c r="L2055" s="199"/>
      <c r="M2055" s="203"/>
      <c r="N2055" s="209"/>
    </row>
    <row r="2056" spans="1:14" ht="12" customHeight="1" x14ac:dyDescent="0.2">
      <c r="A2056" s="206"/>
      <c r="B2056" s="207"/>
      <c r="C2056" s="199"/>
      <c r="D2056" s="199"/>
      <c r="E2056" s="201"/>
      <c r="F2056" s="201"/>
      <c r="G2056" s="208"/>
      <c r="H2056" s="208"/>
      <c r="I2056" s="209"/>
      <c r="J2056" s="209"/>
      <c r="K2056" s="209"/>
      <c r="L2056" s="199"/>
      <c r="M2056" s="203"/>
      <c r="N2056" s="209"/>
    </row>
    <row r="2057" spans="1:14" ht="12" customHeight="1" x14ac:dyDescent="0.2">
      <c r="A2057" s="206"/>
      <c r="B2057" s="207"/>
      <c r="C2057" s="199"/>
      <c r="D2057" s="199"/>
      <c r="E2057" s="201"/>
      <c r="F2057" s="201"/>
      <c r="G2057" s="208"/>
      <c r="H2057" s="208"/>
      <c r="I2057" s="209"/>
      <c r="J2057" s="209"/>
      <c r="K2057" s="209"/>
      <c r="L2057" s="199"/>
      <c r="M2057" s="203"/>
      <c r="N2057" s="209"/>
    </row>
    <row r="2058" spans="1:14" ht="12" customHeight="1" x14ac:dyDescent="0.2">
      <c r="A2058" s="206"/>
      <c r="B2058" s="207"/>
      <c r="C2058" s="199"/>
      <c r="D2058" s="199"/>
      <c r="E2058" s="201"/>
      <c r="F2058" s="201"/>
      <c r="G2058" s="208"/>
      <c r="H2058" s="208"/>
      <c r="I2058" s="209"/>
      <c r="J2058" s="209"/>
      <c r="K2058" s="209"/>
      <c r="L2058" s="199"/>
      <c r="M2058" s="203"/>
      <c r="N2058" s="209"/>
    </row>
    <row r="2059" spans="1:14" ht="12" customHeight="1" x14ac:dyDescent="0.2">
      <c r="A2059" s="206"/>
      <c r="B2059" s="207"/>
      <c r="C2059" s="199"/>
      <c r="D2059" s="199"/>
      <c r="E2059" s="201"/>
      <c r="F2059" s="201"/>
      <c r="G2059" s="208"/>
      <c r="H2059" s="208"/>
      <c r="I2059" s="209"/>
      <c r="J2059" s="209"/>
      <c r="K2059" s="209"/>
      <c r="L2059" s="199"/>
      <c r="M2059" s="203"/>
      <c r="N2059" s="209"/>
    </row>
    <row r="2060" spans="1:14" ht="12" customHeight="1" x14ac:dyDescent="0.2">
      <c r="A2060" s="206"/>
      <c r="B2060" s="207"/>
      <c r="C2060" s="199"/>
      <c r="D2060" s="199"/>
      <c r="E2060" s="201"/>
      <c r="F2060" s="201"/>
      <c r="G2060" s="208"/>
      <c r="H2060" s="208"/>
      <c r="I2060" s="209"/>
      <c r="J2060" s="209"/>
      <c r="K2060" s="209"/>
      <c r="L2060" s="199"/>
      <c r="M2060" s="203"/>
      <c r="N2060" s="209"/>
    </row>
    <row r="2061" spans="1:14" ht="12" customHeight="1" x14ac:dyDescent="0.2">
      <c r="A2061" s="206"/>
      <c r="B2061" s="207"/>
      <c r="C2061" s="199"/>
      <c r="D2061" s="199"/>
      <c r="E2061" s="201"/>
      <c r="F2061" s="201"/>
      <c r="G2061" s="208"/>
      <c r="H2061" s="208"/>
      <c r="I2061" s="209"/>
      <c r="J2061" s="209"/>
      <c r="K2061" s="209"/>
      <c r="L2061" s="199"/>
      <c r="M2061" s="203"/>
      <c r="N2061" s="209"/>
    </row>
    <row r="2062" spans="1:14" ht="12" customHeight="1" x14ac:dyDescent="0.2">
      <c r="A2062" s="206"/>
      <c r="B2062" s="207"/>
      <c r="C2062" s="199"/>
      <c r="D2062" s="199"/>
      <c r="E2062" s="201"/>
      <c r="F2062" s="201"/>
      <c r="G2062" s="208"/>
      <c r="H2062" s="208"/>
      <c r="I2062" s="209"/>
      <c r="J2062" s="209"/>
      <c r="K2062" s="209"/>
      <c r="L2062" s="199"/>
      <c r="M2062" s="203"/>
      <c r="N2062" s="209"/>
    </row>
    <row r="2063" spans="1:14" ht="12" customHeight="1" x14ac:dyDescent="0.2">
      <c r="A2063" s="206"/>
      <c r="B2063" s="207"/>
      <c r="C2063" s="199"/>
      <c r="D2063" s="199"/>
      <c r="E2063" s="201"/>
      <c r="F2063" s="201"/>
      <c r="G2063" s="208"/>
      <c r="H2063" s="208"/>
      <c r="I2063" s="209"/>
      <c r="J2063" s="209"/>
      <c r="K2063" s="209"/>
      <c r="L2063" s="199"/>
      <c r="M2063" s="203"/>
      <c r="N2063" s="209"/>
    </row>
    <row r="2064" spans="1:14" ht="12" customHeight="1" x14ac:dyDescent="0.2">
      <c r="A2064" s="206"/>
      <c r="B2064" s="207"/>
      <c r="C2064" s="199"/>
      <c r="D2064" s="199"/>
      <c r="E2064" s="201"/>
      <c r="F2064" s="201"/>
      <c r="G2064" s="208"/>
      <c r="H2064" s="208"/>
      <c r="I2064" s="209"/>
      <c r="J2064" s="209"/>
      <c r="K2064" s="209"/>
      <c r="L2064" s="199"/>
      <c r="M2064" s="203"/>
      <c r="N2064" s="209"/>
    </row>
    <row r="2065" spans="1:14" ht="12" customHeight="1" x14ac:dyDescent="0.2">
      <c r="A2065" s="206"/>
      <c r="B2065" s="207"/>
      <c r="C2065" s="199"/>
      <c r="D2065" s="199"/>
      <c r="E2065" s="201"/>
      <c r="F2065" s="201"/>
      <c r="G2065" s="208"/>
      <c r="H2065" s="208"/>
      <c r="I2065" s="209"/>
      <c r="J2065" s="209"/>
      <c r="K2065" s="209"/>
      <c r="L2065" s="199"/>
      <c r="M2065" s="203"/>
      <c r="N2065" s="209"/>
    </row>
    <row r="2066" spans="1:14" ht="12" customHeight="1" x14ac:dyDescent="0.2">
      <c r="A2066" s="206"/>
      <c r="B2066" s="207"/>
      <c r="C2066" s="199"/>
      <c r="D2066" s="199"/>
      <c r="E2066" s="201"/>
      <c r="F2066" s="201"/>
      <c r="G2066" s="208"/>
      <c r="H2066" s="208"/>
      <c r="I2066" s="209"/>
      <c r="J2066" s="209"/>
      <c r="K2066" s="209"/>
      <c r="L2066" s="199"/>
      <c r="M2066" s="203"/>
      <c r="N2066" s="209"/>
    </row>
    <row r="2067" spans="1:14" ht="12" customHeight="1" x14ac:dyDescent="0.2">
      <c r="A2067" s="206"/>
      <c r="B2067" s="207"/>
      <c r="C2067" s="199"/>
      <c r="D2067" s="199"/>
      <c r="E2067" s="201"/>
      <c r="F2067" s="201"/>
      <c r="G2067" s="208"/>
      <c r="H2067" s="208"/>
      <c r="I2067" s="209"/>
      <c r="J2067" s="209"/>
      <c r="K2067" s="209"/>
      <c r="L2067" s="199"/>
      <c r="M2067" s="203"/>
      <c r="N2067" s="209"/>
    </row>
    <row r="2068" spans="1:14" ht="12" customHeight="1" x14ac:dyDescent="0.2">
      <c r="A2068" s="206"/>
      <c r="B2068" s="207"/>
      <c r="C2068" s="199"/>
      <c r="D2068" s="199"/>
      <c r="E2068" s="201"/>
      <c r="F2068" s="201"/>
      <c r="G2068" s="208"/>
      <c r="H2068" s="208"/>
      <c r="I2068" s="209"/>
      <c r="J2068" s="209"/>
      <c r="K2068" s="209"/>
      <c r="L2068" s="199"/>
      <c r="M2068" s="203"/>
      <c r="N2068" s="209"/>
    </row>
    <row r="2069" spans="1:14" ht="12" customHeight="1" x14ac:dyDescent="0.2">
      <c r="A2069" s="206"/>
      <c r="B2069" s="207"/>
      <c r="C2069" s="199"/>
      <c r="D2069" s="199"/>
      <c r="E2069" s="201"/>
      <c r="F2069" s="201"/>
      <c r="G2069" s="208"/>
      <c r="H2069" s="208"/>
      <c r="I2069" s="209"/>
      <c r="J2069" s="209"/>
      <c r="K2069" s="209"/>
      <c r="L2069" s="199"/>
      <c r="M2069" s="203"/>
      <c r="N2069" s="209"/>
    </row>
    <row r="2070" spans="1:14" ht="12" customHeight="1" x14ac:dyDescent="0.2">
      <c r="A2070" s="206"/>
      <c r="B2070" s="207"/>
      <c r="C2070" s="199"/>
      <c r="D2070" s="199"/>
      <c r="E2070" s="201"/>
      <c r="F2070" s="201"/>
      <c r="G2070" s="208"/>
      <c r="H2070" s="208"/>
      <c r="I2070" s="209"/>
      <c r="J2070" s="209"/>
      <c r="K2070" s="209"/>
      <c r="L2070" s="199"/>
      <c r="M2070" s="203"/>
      <c r="N2070" s="209"/>
    </row>
    <row r="2071" spans="1:14" ht="12" customHeight="1" x14ac:dyDescent="0.2">
      <c r="A2071" s="206"/>
      <c r="B2071" s="207"/>
      <c r="C2071" s="199"/>
      <c r="D2071" s="199"/>
      <c r="E2071" s="201"/>
      <c r="F2071" s="201"/>
      <c r="G2071" s="208"/>
      <c r="H2071" s="208"/>
      <c r="I2071" s="209"/>
      <c r="J2071" s="209"/>
      <c r="K2071" s="209"/>
      <c r="L2071" s="199"/>
      <c r="M2071" s="203"/>
      <c r="N2071" s="209"/>
    </row>
    <row r="2072" spans="1:14" ht="12" customHeight="1" x14ac:dyDescent="0.2">
      <c r="A2072" s="206"/>
      <c r="B2072" s="207"/>
      <c r="C2072" s="199"/>
      <c r="D2072" s="199"/>
      <c r="E2072" s="201"/>
      <c r="F2072" s="201"/>
      <c r="G2072" s="208"/>
      <c r="H2072" s="208"/>
      <c r="I2072" s="209"/>
      <c r="J2072" s="209"/>
      <c r="K2072" s="209"/>
      <c r="L2072" s="199"/>
      <c r="M2072" s="203"/>
      <c r="N2072" s="209"/>
    </row>
    <row r="2073" spans="1:14" ht="12" customHeight="1" x14ac:dyDescent="0.2">
      <c r="A2073" s="206"/>
      <c r="B2073" s="207"/>
      <c r="C2073" s="199"/>
      <c r="D2073" s="199"/>
      <c r="E2073" s="201"/>
      <c r="F2073" s="201"/>
      <c r="G2073" s="208"/>
      <c r="H2073" s="208"/>
      <c r="I2073" s="209"/>
      <c r="J2073" s="209"/>
      <c r="K2073" s="209"/>
      <c r="L2073" s="199"/>
      <c r="M2073" s="203"/>
      <c r="N2073" s="209"/>
    </row>
    <row r="2074" spans="1:14" ht="12" customHeight="1" x14ac:dyDescent="0.2">
      <c r="A2074" s="206"/>
      <c r="B2074" s="207"/>
      <c r="C2074" s="199"/>
      <c r="D2074" s="199"/>
      <c r="E2074" s="201"/>
      <c r="F2074" s="201"/>
      <c r="G2074" s="208"/>
      <c r="H2074" s="208"/>
      <c r="I2074" s="209"/>
      <c r="J2074" s="209"/>
      <c r="K2074" s="209"/>
      <c r="L2074" s="199"/>
      <c r="M2074" s="203"/>
      <c r="N2074" s="209"/>
    </row>
    <row r="2075" spans="1:14" ht="12" customHeight="1" x14ac:dyDescent="0.2">
      <c r="A2075" s="206"/>
      <c r="B2075" s="207"/>
      <c r="C2075" s="199"/>
      <c r="D2075" s="199"/>
      <c r="E2075" s="201"/>
      <c r="F2075" s="201"/>
      <c r="G2075" s="208"/>
      <c r="H2075" s="208"/>
      <c r="I2075" s="209"/>
      <c r="J2075" s="209"/>
      <c r="K2075" s="209"/>
      <c r="L2075" s="199"/>
      <c r="M2075" s="203"/>
      <c r="N2075" s="209"/>
    </row>
    <row r="2076" spans="1:14" ht="12" customHeight="1" x14ac:dyDescent="0.2">
      <c r="A2076" s="206"/>
      <c r="B2076" s="207"/>
      <c r="C2076" s="199"/>
      <c r="D2076" s="199"/>
      <c r="E2076" s="201"/>
      <c r="F2076" s="201"/>
      <c r="G2076" s="208"/>
      <c r="H2076" s="208"/>
      <c r="I2076" s="209"/>
      <c r="J2076" s="209"/>
      <c r="K2076" s="209"/>
      <c r="L2076" s="199"/>
      <c r="M2076" s="203"/>
      <c r="N2076" s="209"/>
    </row>
    <row r="2077" spans="1:14" ht="12" customHeight="1" x14ac:dyDescent="0.2">
      <c r="A2077" s="206"/>
      <c r="B2077" s="207"/>
      <c r="C2077" s="199"/>
      <c r="D2077" s="199"/>
      <c r="E2077" s="201"/>
      <c r="F2077" s="201"/>
      <c r="G2077" s="208"/>
      <c r="H2077" s="208"/>
      <c r="I2077" s="209"/>
      <c r="J2077" s="209"/>
      <c r="K2077" s="209"/>
      <c r="L2077" s="199"/>
      <c r="M2077" s="203"/>
      <c r="N2077" s="209"/>
    </row>
    <row r="2078" spans="1:14" ht="12" customHeight="1" x14ac:dyDescent="0.2">
      <c r="A2078" s="206"/>
      <c r="B2078" s="207"/>
      <c r="C2078" s="199"/>
      <c r="D2078" s="199"/>
      <c r="E2078" s="201"/>
      <c r="F2078" s="201"/>
      <c r="G2078" s="208"/>
      <c r="H2078" s="208"/>
      <c r="I2078" s="209"/>
      <c r="J2078" s="209"/>
      <c r="K2078" s="209"/>
      <c r="L2078" s="199"/>
      <c r="M2078" s="203"/>
      <c r="N2078" s="209"/>
    </row>
    <row r="2079" spans="1:14" ht="12" customHeight="1" x14ac:dyDescent="0.2">
      <c r="A2079" s="206"/>
      <c r="B2079" s="207"/>
      <c r="C2079" s="199"/>
      <c r="D2079" s="199"/>
      <c r="E2079" s="201"/>
      <c r="F2079" s="201"/>
      <c r="G2079" s="208"/>
      <c r="H2079" s="208"/>
      <c r="I2079" s="209"/>
      <c r="J2079" s="209"/>
      <c r="K2079" s="209"/>
      <c r="L2079" s="199"/>
      <c r="M2079" s="203"/>
      <c r="N2079" s="209"/>
    </row>
    <row r="2080" spans="1:14" ht="12" customHeight="1" x14ac:dyDescent="0.2">
      <c r="A2080" s="206"/>
      <c r="B2080" s="207"/>
      <c r="C2080" s="199"/>
      <c r="D2080" s="199"/>
      <c r="E2080" s="201"/>
      <c r="F2080" s="201"/>
      <c r="G2080" s="208"/>
      <c r="H2080" s="208"/>
      <c r="I2080" s="209"/>
      <c r="J2080" s="209"/>
      <c r="K2080" s="209"/>
      <c r="L2080" s="199"/>
      <c r="M2080" s="203"/>
      <c r="N2080" s="209"/>
    </row>
    <row r="2081" spans="1:14" ht="12" customHeight="1" x14ac:dyDescent="0.2">
      <c r="A2081" s="206"/>
      <c r="B2081" s="207"/>
      <c r="C2081" s="199"/>
      <c r="D2081" s="199"/>
      <c r="E2081" s="201"/>
      <c r="F2081" s="201"/>
      <c r="G2081" s="208"/>
      <c r="H2081" s="208"/>
      <c r="I2081" s="209"/>
      <c r="J2081" s="209"/>
      <c r="K2081" s="209"/>
      <c r="L2081" s="199"/>
      <c r="M2081" s="203"/>
      <c r="N2081" s="209"/>
    </row>
    <row r="2082" spans="1:14" ht="12" customHeight="1" x14ac:dyDescent="0.2">
      <c r="A2082" s="206"/>
      <c r="B2082" s="207"/>
      <c r="C2082" s="199"/>
      <c r="D2082" s="199"/>
      <c r="E2082" s="201"/>
      <c r="F2082" s="201"/>
      <c r="G2082" s="208"/>
      <c r="H2082" s="208"/>
      <c r="I2082" s="209"/>
      <c r="J2082" s="209"/>
      <c r="K2082" s="209"/>
      <c r="L2082" s="199"/>
      <c r="M2082" s="203"/>
      <c r="N2082" s="209"/>
    </row>
    <row r="2083" spans="1:14" ht="12" customHeight="1" x14ac:dyDescent="0.2">
      <c r="A2083" s="206"/>
      <c r="B2083" s="207"/>
      <c r="C2083" s="199"/>
      <c r="D2083" s="199"/>
      <c r="E2083" s="201"/>
      <c r="F2083" s="201"/>
      <c r="G2083" s="208"/>
      <c r="H2083" s="208"/>
      <c r="I2083" s="209"/>
      <c r="J2083" s="209"/>
      <c r="K2083" s="209"/>
      <c r="L2083" s="199"/>
      <c r="M2083" s="203"/>
      <c r="N2083" s="209"/>
    </row>
    <row r="2084" spans="1:14" ht="12" customHeight="1" x14ac:dyDescent="0.2">
      <c r="A2084" s="206"/>
      <c r="B2084" s="207"/>
      <c r="C2084" s="199"/>
      <c r="D2084" s="199"/>
      <c r="E2084" s="201"/>
      <c r="F2084" s="201"/>
      <c r="G2084" s="208"/>
      <c r="H2084" s="208"/>
      <c r="I2084" s="209"/>
      <c r="J2084" s="209"/>
      <c r="K2084" s="209"/>
      <c r="L2084" s="199"/>
      <c r="M2084" s="203"/>
      <c r="N2084" s="209"/>
    </row>
    <row r="2085" spans="1:14" ht="12" customHeight="1" x14ac:dyDescent="0.2">
      <c r="A2085" s="206"/>
      <c r="B2085" s="207"/>
      <c r="C2085" s="199"/>
      <c r="D2085" s="199"/>
      <c r="E2085" s="201"/>
      <c r="F2085" s="201"/>
      <c r="G2085" s="208"/>
      <c r="H2085" s="208"/>
      <c r="I2085" s="209"/>
      <c r="J2085" s="209"/>
      <c r="K2085" s="209"/>
      <c r="L2085" s="199"/>
      <c r="M2085" s="203"/>
      <c r="N2085" s="209"/>
    </row>
    <row r="2086" spans="1:14" ht="12" customHeight="1" x14ac:dyDescent="0.2">
      <c r="A2086" s="206"/>
      <c r="B2086" s="207"/>
      <c r="C2086" s="199"/>
      <c r="D2086" s="199"/>
      <c r="E2086" s="201"/>
      <c r="F2086" s="201"/>
      <c r="G2086" s="208"/>
      <c r="H2086" s="208"/>
      <c r="I2086" s="209"/>
      <c r="J2086" s="209"/>
      <c r="K2086" s="209"/>
      <c r="L2086" s="199"/>
      <c r="M2086" s="203"/>
      <c r="N2086" s="209"/>
    </row>
    <row r="2087" spans="1:14" ht="12" customHeight="1" x14ac:dyDescent="0.2">
      <c r="A2087" s="206"/>
      <c r="B2087" s="207"/>
      <c r="C2087" s="199"/>
      <c r="D2087" s="199"/>
      <c r="E2087" s="201"/>
      <c r="F2087" s="201"/>
      <c r="G2087" s="208"/>
      <c r="H2087" s="208"/>
      <c r="I2087" s="209"/>
      <c r="J2087" s="209"/>
      <c r="K2087" s="209"/>
      <c r="L2087" s="199"/>
      <c r="M2087" s="203"/>
      <c r="N2087" s="209"/>
    </row>
    <row r="2088" spans="1:14" ht="12" customHeight="1" x14ac:dyDescent="0.2">
      <c r="A2088" s="206"/>
      <c r="B2088" s="207"/>
      <c r="C2088" s="199"/>
      <c r="D2088" s="199"/>
      <c r="E2088" s="201"/>
      <c r="F2088" s="201"/>
      <c r="G2088" s="208"/>
      <c r="H2088" s="208"/>
      <c r="I2088" s="209"/>
      <c r="J2088" s="209"/>
      <c r="K2088" s="209"/>
      <c r="L2088" s="199"/>
      <c r="M2088" s="203"/>
      <c r="N2088" s="209"/>
    </row>
    <row r="2089" spans="1:14" ht="12" customHeight="1" x14ac:dyDescent="0.2">
      <c r="A2089" s="206"/>
      <c r="B2089" s="207"/>
      <c r="C2089" s="199"/>
      <c r="D2089" s="199"/>
      <c r="E2089" s="201"/>
      <c r="F2089" s="201"/>
      <c r="G2089" s="208"/>
      <c r="H2089" s="208"/>
      <c r="I2089" s="209"/>
      <c r="J2089" s="209"/>
      <c r="K2089" s="209"/>
      <c r="L2089" s="199"/>
      <c r="M2089" s="203"/>
      <c r="N2089" s="209"/>
    </row>
    <row r="2090" spans="1:14" ht="12" customHeight="1" x14ac:dyDescent="0.2">
      <c r="A2090" s="206"/>
      <c r="B2090" s="207"/>
      <c r="C2090" s="199"/>
      <c r="D2090" s="199"/>
      <c r="E2090" s="201"/>
      <c r="F2090" s="201"/>
      <c r="G2090" s="208"/>
      <c r="H2090" s="208"/>
      <c r="I2090" s="209"/>
      <c r="J2090" s="209"/>
      <c r="K2090" s="209"/>
      <c r="L2090" s="199"/>
      <c r="M2090" s="203"/>
      <c r="N2090" s="209"/>
    </row>
    <row r="2091" spans="1:14" ht="12" customHeight="1" x14ac:dyDescent="0.2">
      <c r="A2091" s="206"/>
      <c r="B2091" s="207"/>
      <c r="C2091" s="199"/>
      <c r="D2091" s="199"/>
      <c r="E2091" s="201"/>
      <c r="F2091" s="201"/>
      <c r="G2091" s="208"/>
      <c r="H2091" s="208"/>
      <c r="I2091" s="209"/>
      <c r="J2091" s="209"/>
      <c r="K2091" s="209"/>
      <c r="L2091" s="199"/>
      <c r="M2091" s="203"/>
      <c r="N2091" s="209"/>
    </row>
    <row r="2092" spans="1:14" ht="12" customHeight="1" x14ac:dyDescent="0.2">
      <c r="A2092" s="206"/>
      <c r="B2092" s="207"/>
      <c r="C2092" s="199"/>
      <c r="D2092" s="199"/>
      <c r="E2092" s="201"/>
      <c r="F2092" s="201"/>
      <c r="G2092" s="208"/>
      <c r="H2092" s="208"/>
      <c r="I2092" s="209"/>
      <c r="J2092" s="209"/>
      <c r="K2092" s="209"/>
      <c r="L2092" s="199"/>
      <c r="M2092" s="203"/>
      <c r="N2092" s="209"/>
    </row>
    <row r="2093" spans="1:14" ht="12" customHeight="1" x14ac:dyDescent="0.2">
      <c r="A2093" s="206"/>
      <c r="B2093" s="207"/>
      <c r="C2093" s="199"/>
      <c r="D2093" s="199"/>
      <c r="E2093" s="201"/>
      <c r="F2093" s="201"/>
      <c r="G2093" s="208"/>
      <c r="H2093" s="208"/>
      <c r="I2093" s="209"/>
      <c r="J2093" s="209"/>
      <c r="K2093" s="209"/>
      <c r="L2093" s="199"/>
      <c r="M2093" s="203"/>
      <c r="N2093" s="209"/>
    </row>
    <row r="2094" spans="1:14" ht="12" customHeight="1" x14ac:dyDescent="0.2">
      <c r="A2094" s="206"/>
      <c r="B2094" s="207"/>
      <c r="C2094" s="199"/>
      <c r="D2094" s="199"/>
      <c r="E2094" s="201"/>
      <c r="F2094" s="201"/>
      <c r="G2094" s="208"/>
      <c r="H2094" s="208"/>
      <c r="I2094" s="209"/>
      <c r="J2094" s="209"/>
      <c r="K2094" s="209"/>
      <c r="L2094" s="199"/>
      <c r="M2094" s="203"/>
      <c r="N2094" s="209"/>
    </row>
    <row r="2095" spans="1:14" ht="12" customHeight="1" x14ac:dyDescent="0.2">
      <c r="A2095" s="206"/>
      <c r="B2095" s="207"/>
      <c r="C2095" s="199"/>
      <c r="D2095" s="199"/>
      <c r="E2095" s="201"/>
      <c r="F2095" s="201"/>
      <c r="G2095" s="208"/>
      <c r="H2095" s="208"/>
      <c r="I2095" s="209"/>
      <c r="J2095" s="209"/>
      <c r="K2095" s="209"/>
      <c r="L2095" s="199"/>
      <c r="M2095" s="203"/>
      <c r="N2095" s="209"/>
    </row>
    <row r="2096" spans="1:14" ht="12" customHeight="1" x14ac:dyDescent="0.2">
      <c r="A2096" s="206"/>
      <c r="B2096" s="207"/>
      <c r="C2096" s="199"/>
      <c r="D2096" s="199"/>
      <c r="E2096" s="201"/>
      <c r="F2096" s="201"/>
      <c r="G2096" s="208"/>
      <c r="H2096" s="208"/>
      <c r="I2096" s="209"/>
      <c r="J2096" s="209"/>
      <c r="K2096" s="209"/>
      <c r="L2096" s="199"/>
      <c r="M2096" s="203"/>
      <c r="N2096" s="209"/>
    </row>
    <row r="2097" spans="1:14" ht="12" customHeight="1" x14ac:dyDescent="0.2">
      <c r="A2097" s="206"/>
      <c r="B2097" s="207"/>
      <c r="C2097" s="199"/>
      <c r="D2097" s="199"/>
      <c r="E2097" s="201"/>
      <c r="F2097" s="201"/>
      <c r="G2097" s="208"/>
      <c r="H2097" s="208"/>
      <c r="I2097" s="209"/>
      <c r="J2097" s="209"/>
      <c r="K2097" s="209"/>
      <c r="L2097" s="199"/>
      <c r="M2097" s="203"/>
      <c r="N2097" s="209"/>
    </row>
    <row r="2098" spans="1:14" ht="12" customHeight="1" x14ac:dyDescent="0.2">
      <c r="A2098" s="206"/>
      <c r="B2098" s="207"/>
      <c r="C2098" s="199"/>
      <c r="D2098" s="199"/>
      <c r="E2098" s="201"/>
      <c r="F2098" s="201"/>
      <c r="G2098" s="208"/>
      <c r="H2098" s="208"/>
      <c r="I2098" s="209"/>
      <c r="J2098" s="209"/>
      <c r="K2098" s="209"/>
      <c r="L2098" s="199"/>
      <c r="M2098" s="203"/>
      <c r="N2098" s="209"/>
    </row>
    <row r="2099" spans="1:14" ht="12" customHeight="1" x14ac:dyDescent="0.2">
      <c r="A2099" s="206"/>
      <c r="B2099" s="207"/>
      <c r="C2099" s="199"/>
      <c r="D2099" s="199"/>
      <c r="E2099" s="201"/>
      <c r="F2099" s="201"/>
      <c r="G2099" s="208"/>
      <c r="H2099" s="208"/>
      <c r="I2099" s="209"/>
      <c r="J2099" s="209"/>
      <c r="K2099" s="209"/>
      <c r="L2099" s="199"/>
      <c r="M2099" s="203"/>
      <c r="N2099" s="209"/>
    </row>
    <row r="2100" spans="1:14" ht="12" customHeight="1" x14ac:dyDescent="0.2">
      <c r="A2100" s="206"/>
      <c r="B2100" s="207"/>
      <c r="C2100" s="199"/>
      <c r="D2100" s="199"/>
      <c r="E2100" s="201"/>
      <c r="F2100" s="201"/>
      <c r="G2100" s="208"/>
      <c r="H2100" s="208"/>
      <c r="I2100" s="209"/>
      <c r="J2100" s="209"/>
      <c r="K2100" s="209"/>
      <c r="L2100" s="199"/>
      <c r="M2100" s="203"/>
      <c r="N2100" s="209"/>
    </row>
    <row r="2101" spans="1:14" ht="12" customHeight="1" x14ac:dyDescent="0.2">
      <c r="A2101" s="206"/>
      <c r="B2101" s="207"/>
      <c r="C2101" s="199"/>
      <c r="D2101" s="199"/>
      <c r="E2101" s="201"/>
      <c r="F2101" s="201"/>
      <c r="G2101" s="208"/>
      <c r="H2101" s="208"/>
      <c r="I2101" s="209"/>
      <c r="J2101" s="209"/>
      <c r="K2101" s="209"/>
      <c r="L2101" s="199"/>
      <c r="M2101" s="203"/>
      <c r="N2101" s="209"/>
    </row>
    <row r="2102" spans="1:14" ht="12" customHeight="1" x14ac:dyDescent="0.2">
      <c r="A2102" s="206"/>
      <c r="B2102" s="207"/>
      <c r="C2102" s="199"/>
      <c r="D2102" s="199"/>
      <c r="E2102" s="201"/>
      <c r="F2102" s="201"/>
      <c r="G2102" s="208"/>
      <c r="H2102" s="208"/>
      <c r="I2102" s="209"/>
      <c r="J2102" s="209"/>
      <c r="K2102" s="209"/>
      <c r="L2102" s="199"/>
      <c r="M2102" s="203"/>
      <c r="N2102" s="209"/>
    </row>
    <row r="2103" spans="1:14" ht="12" customHeight="1" x14ac:dyDescent="0.2">
      <c r="A2103" s="206"/>
      <c r="B2103" s="207"/>
      <c r="C2103" s="199"/>
      <c r="D2103" s="199"/>
      <c r="E2103" s="201"/>
      <c r="F2103" s="201"/>
      <c r="G2103" s="208"/>
      <c r="H2103" s="208"/>
      <c r="I2103" s="209"/>
      <c r="J2103" s="209"/>
      <c r="K2103" s="209"/>
      <c r="L2103" s="199"/>
      <c r="M2103" s="203"/>
      <c r="N2103" s="209"/>
    </row>
    <row r="2104" spans="1:14" ht="12" customHeight="1" x14ac:dyDescent="0.2">
      <c r="A2104" s="206"/>
      <c r="B2104" s="207"/>
      <c r="C2104" s="199"/>
      <c r="D2104" s="199"/>
      <c r="E2104" s="201"/>
      <c r="F2104" s="201"/>
      <c r="G2104" s="208"/>
      <c r="H2104" s="208"/>
      <c r="I2104" s="209"/>
      <c r="J2104" s="209"/>
      <c r="K2104" s="209"/>
      <c r="L2104" s="199"/>
      <c r="M2104" s="203"/>
      <c r="N2104" s="209"/>
    </row>
    <row r="2105" spans="1:14" ht="12" customHeight="1" x14ac:dyDescent="0.2">
      <c r="A2105" s="206"/>
      <c r="B2105" s="207"/>
      <c r="C2105" s="199"/>
      <c r="D2105" s="199"/>
      <c r="E2105" s="201"/>
      <c r="F2105" s="201"/>
      <c r="G2105" s="208"/>
      <c r="H2105" s="208"/>
      <c r="I2105" s="209"/>
      <c r="J2105" s="209"/>
      <c r="K2105" s="209"/>
      <c r="L2105" s="199"/>
      <c r="M2105" s="203"/>
      <c r="N2105" s="209"/>
    </row>
    <row r="2106" spans="1:14" ht="12" customHeight="1" x14ac:dyDescent="0.2">
      <c r="A2106" s="206"/>
      <c r="B2106" s="207"/>
      <c r="C2106" s="199"/>
      <c r="D2106" s="199"/>
      <c r="E2106" s="201"/>
      <c r="F2106" s="201"/>
      <c r="G2106" s="208"/>
      <c r="H2106" s="208"/>
      <c r="I2106" s="209"/>
      <c r="J2106" s="209"/>
      <c r="K2106" s="209"/>
      <c r="L2106" s="199"/>
      <c r="M2106" s="203"/>
      <c r="N2106" s="209"/>
    </row>
    <row r="2107" spans="1:14" ht="12" customHeight="1" x14ac:dyDescent="0.2">
      <c r="A2107" s="206"/>
      <c r="B2107" s="207"/>
      <c r="C2107" s="199"/>
      <c r="D2107" s="199"/>
      <c r="E2107" s="201"/>
      <c r="F2107" s="201"/>
      <c r="G2107" s="208"/>
      <c r="H2107" s="208"/>
      <c r="I2107" s="209"/>
      <c r="J2107" s="209"/>
      <c r="K2107" s="209"/>
      <c r="L2107" s="199"/>
      <c r="M2107" s="203"/>
      <c r="N2107" s="209"/>
    </row>
    <row r="2108" spans="1:14" ht="12" customHeight="1" x14ac:dyDescent="0.2">
      <c r="A2108" s="206"/>
      <c r="B2108" s="207"/>
      <c r="C2108" s="199"/>
      <c r="D2108" s="199"/>
      <c r="E2108" s="201"/>
      <c r="F2108" s="201"/>
      <c r="G2108" s="208"/>
      <c r="H2108" s="208"/>
      <c r="I2108" s="209"/>
      <c r="J2108" s="209"/>
      <c r="K2108" s="209"/>
      <c r="L2108" s="199"/>
      <c r="M2108" s="203"/>
      <c r="N2108" s="209"/>
    </row>
    <row r="2109" spans="1:14" ht="12" customHeight="1" x14ac:dyDescent="0.2">
      <c r="A2109" s="206"/>
      <c r="B2109" s="207"/>
      <c r="C2109" s="199"/>
      <c r="D2109" s="199"/>
      <c r="E2109" s="201"/>
      <c r="F2109" s="201"/>
      <c r="G2109" s="208"/>
      <c r="H2109" s="208"/>
      <c r="I2109" s="209"/>
      <c r="J2109" s="209"/>
      <c r="K2109" s="209"/>
      <c r="L2109" s="199"/>
      <c r="M2109" s="203"/>
      <c r="N2109" s="209"/>
    </row>
    <row r="2110" spans="1:14" ht="12" customHeight="1" x14ac:dyDescent="0.2">
      <c r="A2110" s="206"/>
      <c r="B2110" s="207"/>
      <c r="C2110" s="199"/>
      <c r="D2110" s="199"/>
      <c r="E2110" s="201"/>
      <c r="F2110" s="201"/>
      <c r="G2110" s="208"/>
      <c r="H2110" s="208"/>
      <c r="I2110" s="209"/>
      <c r="J2110" s="209"/>
      <c r="K2110" s="209"/>
      <c r="L2110" s="199"/>
      <c r="M2110" s="203"/>
      <c r="N2110" s="209"/>
    </row>
    <row r="2111" spans="1:14" ht="12" customHeight="1" x14ac:dyDescent="0.2">
      <c r="A2111" s="206"/>
      <c r="B2111" s="207"/>
      <c r="C2111" s="199"/>
      <c r="D2111" s="199"/>
      <c r="E2111" s="201"/>
      <c r="F2111" s="201"/>
      <c r="G2111" s="208"/>
      <c r="H2111" s="208"/>
      <c r="I2111" s="209"/>
      <c r="J2111" s="209"/>
      <c r="K2111" s="209"/>
      <c r="L2111" s="199"/>
      <c r="M2111" s="203"/>
      <c r="N2111" s="209"/>
    </row>
    <row r="2112" spans="1:14" ht="12" customHeight="1" x14ac:dyDescent="0.2">
      <c r="A2112" s="206"/>
      <c r="B2112" s="207"/>
      <c r="C2112" s="199"/>
      <c r="D2112" s="199"/>
      <c r="E2112" s="201"/>
      <c r="F2112" s="201"/>
      <c r="G2112" s="208"/>
      <c r="H2112" s="208"/>
      <c r="I2112" s="209"/>
      <c r="J2112" s="209"/>
      <c r="K2112" s="209"/>
      <c r="L2112" s="199"/>
      <c r="M2112" s="203"/>
      <c r="N2112" s="209"/>
    </row>
    <row r="2113" spans="1:14" ht="12" customHeight="1" x14ac:dyDescent="0.2">
      <c r="A2113" s="206"/>
      <c r="B2113" s="207"/>
      <c r="C2113" s="199"/>
      <c r="D2113" s="199"/>
      <c r="E2113" s="201"/>
      <c r="F2113" s="201"/>
      <c r="G2113" s="208"/>
      <c r="H2113" s="208"/>
      <c r="I2113" s="209"/>
      <c r="J2113" s="209"/>
      <c r="K2113" s="209"/>
      <c r="L2113" s="199"/>
      <c r="M2113" s="203"/>
      <c r="N2113" s="209"/>
    </row>
    <row r="2114" spans="1:14" ht="12" customHeight="1" x14ac:dyDescent="0.2">
      <c r="A2114" s="206"/>
      <c r="B2114" s="207"/>
      <c r="C2114" s="199"/>
      <c r="D2114" s="199"/>
      <c r="E2114" s="201"/>
      <c r="F2114" s="201"/>
      <c r="G2114" s="208"/>
      <c r="H2114" s="208"/>
      <c r="I2114" s="209"/>
      <c r="J2114" s="209"/>
      <c r="K2114" s="209"/>
      <c r="L2114" s="199"/>
      <c r="M2114" s="203"/>
      <c r="N2114" s="209"/>
    </row>
    <row r="2115" spans="1:14" ht="12" customHeight="1" x14ac:dyDescent="0.2">
      <c r="A2115" s="206"/>
      <c r="B2115" s="207"/>
      <c r="C2115" s="199"/>
      <c r="D2115" s="199"/>
      <c r="E2115" s="201"/>
      <c r="F2115" s="201"/>
      <c r="G2115" s="208"/>
      <c r="H2115" s="208"/>
      <c r="I2115" s="209"/>
      <c r="J2115" s="209"/>
      <c r="K2115" s="209"/>
      <c r="L2115" s="199"/>
      <c r="M2115" s="203"/>
      <c r="N2115" s="209"/>
    </row>
    <row r="2116" spans="1:14" ht="12" customHeight="1" x14ac:dyDescent="0.2">
      <c r="A2116" s="206"/>
      <c r="B2116" s="207"/>
      <c r="C2116" s="199"/>
      <c r="D2116" s="199"/>
      <c r="E2116" s="201"/>
      <c r="F2116" s="201"/>
      <c r="G2116" s="208"/>
      <c r="H2116" s="208"/>
      <c r="I2116" s="209"/>
      <c r="J2116" s="209"/>
      <c r="K2116" s="209"/>
      <c r="L2116" s="199"/>
      <c r="M2116" s="203"/>
      <c r="N2116" s="209"/>
    </row>
    <row r="2117" spans="1:14" ht="12" customHeight="1" x14ac:dyDescent="0.2">
      <c r="A2117" s="206"/>
      <c r="B2117" s="207"/>
      <c r="C2117" s="199"/>
      <c r="D2117" s="199"/>
      <c r="E2117" s="201"/>
      <c r="F2117" s="201"/>
      <c r="G2117" s="208"/>
      <c r="H2117" s="208"/>
      <c r="I2117" s="209"/>
      <c r="J2117" s="209"/>
      <c r="K2117" s="209"/>
      <c r="L2117" s="199"/>
      <c r="M2117" s="203"/>
      <c r="N2117" s="209"/>
    </row>
    <row r="2118" spans="1:14" ht="12" customHeight="1" x14ac:dyDescent="0.2">
      <c r="A2118" s="206"/>
      <c r="B2118" s="207"/>
      <c r="C2118" s="199"/>
      <c r="D2118" s="199"/>
      <c r="E2118" s="201"/>
      <c r="F2118" s="201"/>
      <c r="G2118" s="208"/>
      <c r="H2118" s="208"/>
      <c r="I2118" s="209"/>
      <c r="J2118" s="209"/>
      <c r="K2118" s="209"/>
      <c r="L2118" s="199"/>
      <c r="M2118" s="203"/>
      <c r="N2118" s="209"/>
    </row>
    <row r="2119" spans="1:14" ht="12" customHeight="1" x14ac:dyDescent="0.2">
      <c r="A2119" s="206"/>
      <c r="B2119" s="207"/>
      <c r="C2119" s="199"/>
      <c r="D2119" s="199"/>
      <c r="E2119" s="201"/>
      <c r="F2119" s="201"/>
      <c r="G2119" s="208"/>
      <c r="H2119" s="208"/>
      <c r="I2119" s="209"/>
      <c r="J2119" s="209"/>
      <c r="K2119" s="209"/>
      <c r="L2119" s="199"/>
      <c r="M2119" s="203"/>
      <c r="N2119" s="209"/>
    </row>
    <row r="2120" spans="1:14" ht="12" customHeight="1" x14ac:dyDescent="0.2">
      <c r="A2120" s="206"/>
      <c r="B2120" s="207"/>
      <c r="C2120" s="199"/>
      <c r="D2120" s="199"/>
      <c r="E2120" s="201"/>
      <c r="F2120" s="201"/>
      <c r="G2120" s="208"/>
      <c r="H2120" s="208"/>
      <c r="I2120" s="209"/>
      <c r="J2120" s="209"/>
      <c r="K2120" s="209"/>
      <c r="L2120" s="199"/>
      <c r="M2120" s="203"/>
      <c r="N2120" s="209"/>
    </row>
    <row r="2121" spans="1:14" ht="12" customHeight="1" x14ac:dyDescent="0.2">
      <c r="A2121" s="206"/>
      <c r="B2121" s="207"/>
      <c r="C2121" s="199"/>
      <c r="D2121" s="199"/>
      <c r="E2121" s="201"/>
      <c r="F2121" s="201"/>
      <c r="G2121" s="208"/>
      <c r="H2121" s="208"/>
      <c r="I2121" s="209"/>
      <c r="J2121" s="209"/>
      <c r="K2121" s="209"/>
      <c r="L2121" s="199"/>
      <c r="M2121" s="203"/>
      <c r="N2121" s="209"/>
    </row>
    <row r="2122" spans="1:14" ht="12" customHeight="1" x14ac:dyDescent="0.2">
      <c r="A2122" s="206"/>
      <c r="B2122" s="207"/>
      <c r="C2122" s="199"/>
      <c r="D2122" s="199"/>
      <c r="E2122" s="201"/>
      <c r="F2122" s="201"/>
      <c r="G2122" s="208"/>
      <c r="H2122" s="208"/>
      <c r="I2122" s="209"/>
      <c r="J2122" s="209"/>
      <c r="K2122" s="209"/>
      <c r="L2122" s="199"/>
      <c r="M2122" s="203"/>
      <c r="N2122" s="209"/>
    </row>
    <row r="2123" spans="1:14" ht="12" customHeight="1" x14ac:dyDescent="0.2">
      <c r="A2123" s="206"/>
      <c r="B2123" s="207"/>
      <c r="C2123" s="199"/>
      <c r="D2123" s="199"/>
      <c r="E2123" s="201"/>
      <c r="F2123" s="201"/>
      <c r="G2123" s="208"/>
      <c r="H2123" s="208"/>
      <c r="I2123" s="209"/>
      <c r="J2123" s="209"/>
      <c r="K2123" s="209"/>
      <c r="L2123" s="199"/>
      <c r="M2123" s="203"/>
      <c r="N2123" s="209"/>
    </row>
    <row r="2124" spans="1:14" ht="12" customHeight="1" x14ac:dyDescent="0.2">
      <c r="A2124" s="206"/>
      <c r="B2124" s="207"/>
      <c r="C2124" s="199"/>
      <c r="D2124" s="199"/>
      <c r="E2124" s="201"/>
      <c r="F2124" s="201"/>
      <c r="G2124" s="208"/>
      <c r="H2124" s="208"/>
      <c r="I2124" s="209"/>
      <c r="J2124" s="209"/>
      <c r="K2124" s="209"/>
      <c r="L2124" s="199"/>
      <c r="M2124" s="203"/>
      <c r="N2124" s="209"/>
    </row>
    <row r="2125" spans="1:14" ht="12" customHeight="1" x14ac:dyDescent="0.2">
      <c r="A2125" s="206"/>
      <c r="B2125" s="207"/>
      <c r="C2125" s="199"/>
      <c r="D2125" s="199"/>
      <c r="E2125" s="201"/>
      <c r="F2125" s="201"/>
      <c r="G2125" s="208"/>
      <c r="H2125" s="208"/>
      <c r="I2125" s="209"/>
      <c r="J2125" s="209"/>
      <c r="K2125" s="209"/>
      <c r="L2125" s="199"/>
      <c r="M2125" s="203"/>
      <c r="N2125" s="209"/>
    </row>
    <row r="2126" spans="1:14" ht="12" customHeight="1" x14ac:dyDescent="0.2">
      <c r="A2126" s="206"/>
      <c r="B2126" s="207"/>
      <c r="C2126" s="199"/>
      <c r="D2126" s="199"/>
      <c r="E2126" s="201"/>
      <c r="F2126" s="201"/>
      <c r="G2126" s="208"/>
      <c r="H2126" s="208"/>
      <c r="I2126" s="209"/>
      <c r="J2126" s="209"/>
      <c r="K2126" s="209"/>
      <c r="L2126" s="199"/>
      <c r="M2126" s="203"/>
      <c r="N2126" s="209"/>
    </row>
    <row r="2127" spans="1:14" ht="12" customHeight="1" x14ac:dyDescent="0.2">
      <c r="A2127" s="206"/>
      <c r="B2127" s="207"/>
      <c r="C2127" s="199"/>
      <c r="D2127" s="199"/>
      <c r="E2127" s="201"/>
      <c r="F2127" s="201"/>
      <c r="G2127" s="208"/>
      <c r="H2127" s="208"/>
      <c r="I2127" s="209"/>
      <c r="J2127" s="209"/>
      <c r="K2127" s="209"/>
      <c r="L2127" s="199"/>
      <c r="M2127" s="203"/>
      <c r="N2127" s="209"/>
    </row>
    <row r="2128" spans="1:14" ht="12" customHeight="1" x14ac:dyDescent="0.2">
      <c r="A2128" s="206"/>
      <c r="B2128" s="207"/>
      <c r="C2128" s="199"/>
      <c r="D2128" s="199"/>
      <c r="E2128" s="201"/>
      <c r="F2128" s="201"/>
      <c r="G2128" s="208"/>
      <c r="H2128" s="208"/>
      <c r="I2128" s="209"/>
      <c r="J2128" s="209"/>
      <c r="K2128" s="209"/>
      <c r="L2128" s="199"/>
      <c r="M2128" s="203"/>
      <c r="N2128" s="209"/>
    </row>
    <row r="2129" spans="1:14" ht="12" customHeight="1" x14ac:dyDescent="0.2">
      <c r="A2129" s="206"/>
      <c r="B2129" s="207"/>
      <c r="C2129" s="199"/>
      <c r="D2129" s="199"/>
      <c r="E2129" s="201"/>
      <c r="F2129" s="201"/>
      <c r="G2129" s="208"/>
      <c r="H2129" s="208"/>
      <c r="I2129" s="209"/>
      <c r="J2129" s="209"/>
      <c r="K2129" s="209"/>
      <c r="L2129" s="199"/>
      <c r="M2129" s="203"/>
      <c r="N2129" s="209"/>
    </row>
    <row r="2130" spans="1:14" ht="12" customHeight="1" x14ac:dyDescent="0.2">
      <c r="A2130" s="206"/>
      <c r="B2130" s="207"/>
      <c r="C2130" s="199"/>
      <c r="D2130" s="199"/>
      <c r="E2130" s="201"/>
      <c r="F2130" s="201"/>
      <c r="G2130" s="208"/>
      <c r="H2130" s="208"/>
      <c r="I2130" s="209"/>
      <c r="J2130" s="209"/>
      <c r="K2130" s="209"/>
      <c r="L2130" s="199"/>
      <c r="M2130" s="203"/>
      <c r="N2130" s="209"/>
    </row>
    <row r="2131" spans="1:14" ht="12" customHeight="1" x14ac:dyDescent="0.2">
      <c r="A2131" s="206"/>
      <c r="B2131" s="207"/>
      <c r="C2131" s="199"/>
      <c r="D2131" s="199"/>
      <c r="E2131" s="201"/>
      <c r="F2131" s="201"/>
      <c r="G2131" s="208"/>
      <c r="H2131" s="208"/>
      <c r="I2131" s="209"/>
      <c r="J2131" s="209"/>
      <c r="K2131" s="209"/>
      <c r="L2131" s="199"/>
      <c r="M2131" s="203"/>
      <c r="N2131" s="209"/>
    </row>
    <row r="2132" spans="1:14" ht="12" customHeight="1" x14ac:dyDescent="0.2">
      <c r="A2132" s="206"/>
      <c r="B2132" s="207"/>
      <c r="C2132" s="199"/>
      <c r="D2132" s="199"/>
      <c r="E2132" s="201"/>
      <c r="F2132" s="201"/>
      <c r="G2132" s="208"/>
      <c r="H2132" s="208"/>
      <c r="I2132" s="209"/>
      <c r="J2132" s="209"/>
      <c r="K2132" s="209"/>
      <c r="L2132" s="199"/>
      <c r="M2132" s="203"/>
      <c r="N2132" s="209"/>
    </row>
    <row r="2133" spans="1:14" ht="12" customHeight="1" x14ac:dyDescent="0.2">
      <c r="A2133" s="206"/>
      <c r="B2133" s="207"/>
      <c r="C2133" s="199"/>
      <c r="D2133" s="199"/>
      <c r="E2133" s="201"/>
      <c r="F2133" s="201"/>
      <c r="G2133" s="208"/>
      <c r="H2133" s="208"/>
      <c r="I2133" s="209"/>
      <c r="J2133" s="209"/>
      <c r="K2133" s="209"/>
      <c r="L2133" s="199"/>
      <c r="M2133" s="203"/>
      <c r="N2133" s="209"/>
    </row>
    <row r="2134" spans="1:14" ht="12" customHeight="1" x14ac:dyDescent="0.2">
      <c r="A2134" s="206"/>
      <c r="B2134" s="207"/>
      <c r="C2134" s="199"/>
      <c r="D2134" s="199"/>
      <c r="E2134" s="201"/>
      <c r="F2134" s="201"/>
      <c r="G2134" s="208"/>
      <c r="H2134" s="208"/>
      <c r="I2134" s="209"/>
      <c r="J2134" s="209"/>
      <c r="K2134" s="209"/>
      <c r="L2134" s="199"/>
      <c r="M2134" s="203"/>
      <c r="N2134" s="209"/>
    </row>
    <row r="2135" spans="1:14" ht="12" customHeight="1" x14ac:dyDescent="0.2">
      <c r="A2135" s="206"/>
      <c r="B2135" s="207"/>
      <c r="C2135" s="199"/>
      <c r="D2135" s="199"/>
      <c r="E2135" s="201"/>
      <c r="F2135" s="201"/>
      <c r="G2135" s="208"/>
      <c r="H2135" s="208"/>
      <c r="I2135" s="209"/>
      <c r="J2135" s="209"/>
      <c r="K2135" s="209"/>
      <c r="L2135" s="199"/>
      <c r="M2135" s="203"/>
      <c r="N2135" s="209"/>
    </row>
    <row r="2136" spans="1:14" ht="12" customHeight="1" x14ac:dyDescent="0.2">
      <c r="A2136" s="206"/>
      <c r="B2136" s="207"/>
      <c r="C2136" s="199"/>
      <c r="D2136" s="199"/>
      <c r="E2136" s="201"/>
      <c r="F2136" s="201"/>
      <c r="G2136" s="208"/>
      <c r="H2136" s="208"/>
      <c r="I2136" s="209"/>
      <c r="J2136" s="209"/>
      <c r="K2136" s="209"/>
      <c r="L2136" s="199"/>
      <c r="M2136" s="203"/>
      <c r="N2136" s="209"/>
    </row>
    <row r="2137" spans="1:14" ht="12" customHeight="1" x14ac:dyDescent="0.2">
      <c r="A2137" s="206"/>
      <c r="B2137" s="207"/>
      <c r="C2137" s="199"/>
      <c r="D2137" s="199"/>
      <c r="E2137" s="201"/>
      <c r="F2137" s="201"/>
      <c r="G2137" s="208"/>
      <c r="H2137" s="208"/>
      <c r="I2137" s="209"/>
      <c r="J2137" s="209"/>
      <c r="K2137" s="209"/>
      <c r="L2137" s="199"/>
      <c r="M2137" s="203"/>
      <c r="N2137" s="209"/>
    </row>
    <row r="2138" spans="1:14" ht="12" customHeight="1" x14ac:dyDescent="0.2">
      <c r="A2138" s="206"/>
      <c r="B2138" s="207"/>
      <c r="C2138" s="199"/>
      <c r="D2138" s="199"/>
      <c r="E2138" s="201"/>
      <c r="F2138" s="201"/>
      <c r="G2138" s="208"/>
      <c r="H2138" s="208"/>
      <c r="I2138" s="209"/>
      <c r="J2138" s="209"/>
      <c r="K2138" s="209"/>
      <c r="L2138" s="199"/>
      <c r="M2138" s="203"/>
      <c r="N2138" s="209"/>
    </row>
    <row r="2139" spans="1:14" ht="12" customHeight="1" x14ac:dyDescent="0.2">
      <c r="A2139" s="206"/>
      <c r="B2139" s="207"/>
      <c r="C2139" s="199"/>
      <c r="D2139" s="199"/>
      <c r="E2139" s="201"/>
      <c r="F2139" s="201"/>
      <c r="G2139" s="208"/>
      <c r="H2139" s="208"/>
      <c r="I2139" s="209"/>
      <c r="J2139" s="209"/>
      <c r="K2139" s="209"/>
      <c r="L2139" s="199"/>
      <c r="M2139" s="203"/>
      <c r="N2139" s="209"/>
    </row>
    <row r="2140" spans="1:14" ht="12" customHeight="1" x14ac:dyDescent="0.2">
      <c r="A2140" s="206"/>
      <c r="B2140" s="207"/>
      <c r="C2140" s="199"/>
      <c r="D2140" s="199"/>
      <c r="E2140" s="201"/>
      <c r="F2140" s="201"/>
      <c r="G2140" s="208"/>
      <c r="H2140" s="208"/>
      <c r="I2140" s="209"/>
      <c r="J2140" s="209"/>
      <c r="K2140" s="209"/>
      <c r="L2140" s="199"/>
      <c r="M2140" s="203"/>
      <c r="N2140" s="209"/>
    </row>
    <row r="2141" spans="1:14" ht="12" customHeight="1" x14ac:dyDescent="0.2">
      <c r="A2141" s="206"/>
      <c r="B2141" s="207"/>
      <c r="C2141" s="199"/>
      <c r="D2141" s="199"/>
      <c r="E2141" s="201"/>
      <c r="F2141" s="201"/>
      <c r="G2141" s="208"/>
      <c r="H2141" s="208"/>
      <c r="I2141" s="209"/>
      <c r="J2141" s="209"/>
      <c r="K2141" s="209"/>
      <c r="L2141" s="199"/>
      <c r="M2141" s="203"/>
      <c r="N2141" s="209"/>
    </row>
    <row r="2142" spans="1:14" ht="12" customHeight="1" x14ac:dyDescent="0.2">
      <c r="A2142" s="206"/>
      <c r="B2142" s="207"/>
      <c r="C2142" s="199"/>
      <c r="D2142" s="199"/>
      <c r="E2142" s="201"/>
      <c r="F2142" s="201"/>
      <c r="G2142" s="208"/>
      <c r="H2142" s="208"/>
      <c r="I2142" s="209"/>
      <c r="J2142" s="209"/>
      <c r="K2142" s="209"/>
      <c r="L2142" s="199"/>
      <c r="M2142" s="203"/>
      <c r="N2142" s="209"/>
    </row>
    <row r="2143" spans="1:14" ht="12" customHeight="1" x14ac:dyDescent="0.2">
      <c r="A2143" s="206"/>
      <c r="B2143" s="207"/>
      <c r="C2143" s="199"/>
      <c r="D2143" s="199"/>
      <c r="E2143" s="201"/>
      <c r="F2143" s="201"/>
      <c r="G2143" s="208"/>
      <c r="H2143" s="208"/>
      <c r="I2143" s="209"/>
      <c r="J2143" s="209"/>
      <c r="K2143" s="209"/>
      <c r="L2143" s="199"/>
      <c r="M2143" s="203"/>
      <c r="N2143" s="209"/>
    </row>
    <row r="2144" spans="1:14" ht="12" customHeight="1" x14ac:dyDescent="0.2">
      <c r="A2144" s="206"/>
      <c r="B2144" s="207"/>
      <c r="C2144" s="199"/>
      <c r="D2144" s="199"/>
      <c r="E2144" s="201"/>
      <c r="F2144" s="201"/>
      <c r="G2144" s="208"/>
      <c r="H2144" s="208"/>
      <c r="I2144" s="209"/>
      <c r="J2144" s="209"/>
      <c r="K2144" s="209"/>
      <c r="L2144" s="199"/>
      <c r="M2144" s="203"/>
      <c r="N2144" s="209"/>
    </row>
    <row r="2145" spans="1:14" ht="12" customHeight="1" x14ac:dyDescent="0.2">
      <c r="A2145" s="206"/>
      <c r="B2145" s="207"/>
      <c r="C2145" s="199"/>
      <c r="D2145" s="199"/>
      <c r="E2145" s="201"/>
      <c r="F2145" s="201"/>
      <c r="G2145" s="208"/>
      <c r="H2145" s="208"/>
      <c r="I2145" s="209"/>
      <c r="J2145" s="209"/>
      <c r="K2145" s="209"/>
      <c r="L2145" s="199"/>
      <c r="M2145" s="203"/>
      <c r="N2145" s="209"/>
    </row>
    <row r="2146" spans="1:14" ht="12" customHeight="1" x14ac:dyDescent="0.2">
      <c r="A2146" s="206"/>
      <c r="B2146" s="207"/>
      <c r="C2146" s="199"/>
      <c r="D2146" s="199"/>
      <c r="E2146" s="201"/>
      <c r="F2146" s="201"/>
      <c r="G2146" s="208"/>
      <c r="H2146" s="208"/>
      <c r="I2146" s="209"/>
      <c r="J2146" s="209"/>
      <c r="K2146" s="209"/>
      <c r="L2146" s="199"/>
      <c r="M2146" s="203"/>
      <c r="N2146" s="209"/>
    </row>
    <row r="2147" spans="1:14" ht="12" customHeight="1" x14ac:dyDescent="0.2">
      <c r="A2147" s="206"/>
      <c r="B2147" s="207"/>
      <c r="C2147" s="199"/>
      <c r="D2147" s="199"/>
      <c r="E2147" s="201"/>
      <c r="F2147" s="201"/>
      <c r="G2147" s="208"/>
      <c r="H2147" s="208"/>
      <c r="I2147" s="209"/>
      <c r="J2147" s="209"/>
      <c r="K2147" s="209"/>
      <c r="L2147" s="199"/>
      <c r="M2147" s="203"/>
      <c r="N2147" s="209"/>
    </row>
    <row r="2148" spans="1:14" ht="12" customHeight="1" x14ac:dyDescent="0.2">
      <c r="A2148" s="206"/>
      <c r="B2148" s="207"/>
      <c r="C2148" s="199"/>
      <c r="D2148" s="199"/>
      <c r="E2148" s="201"/>
      <c r="F2148" s="201"/>
      <c r="G2148" s="208"/>
      <c r="H2148" s="208"/>
      <c r="I2148" s="209"/>
      <c r="J2148" s="209"/>
      <c r="K2148" s="209"/>
      <c r="L2148" s="199"/>
      <c r="M2148" s="203"/>
      <c r="N2148" s="209"/>
    </row>
    <row r="2149" spans="1:14" ht="12" customHeight="1" x14ac:dyDescent="0.2">
      <c r="A2149" s="206"/>
      <c r="B2149" s="207"/>
      <c r="C2149" s="199"/>
      <c r="D2149" s="199"/>
      <c r="E2149" s="201"/>
      <c r="F2149" s="201"/>
      <c r="G2149" s="208"/>
      <c r="H2149" s="208"/>
      <c r="I2149" s="209"/>
      <c r="J2149" s="209"/>
      <c r="K2149" s="209"/>
      <c r="L2149" s="199"/>
      <c r="M2149" s="203"/>
      <c r="N2149" s="209"/>
    </row>
    <row r="2150" spans="1:14" ht="12" customHeight="1" x14ac:dyDescent="0.2">
      <c r="A2150" s="206"/>
      <c r="B2150" s="207"/>
      <c r="C2150" s="199"/>
      <c r="D2150" s="199"/>
      <c r="E2150" s="201"/>
      <c r="F2150" s="201"/>
      <c r="G2150" s="208"/>
      <c r="H2150" s="208"/>
      <c r="I2150" s="209"/>
      <c r="J2150" s="209"/>
      <c r="K2150" s="209"/>
      <c r="L2150" s="199"/>
      <c r="M2150" s="203"/>
      <c r="N2150" s="209"/>
    </row>
    <row r="2151" spans="1:14" ht="12" customHeight="1" x14ac:dyDescent="0.2">
      <c r="A2151" s="206"/>
      <c r="B2151" s="207"/>
      <c r="C2151" s="199"/>
      <c r="D2151" s="199"/>
      <c r="E2151" s="201"/>
      <c r="F2151" s="201"/>
      <c r="G2151" s="208"/>
      <c r="H2151" s="208"/>
      <c r="I2151" s="209"/>
      <c r="J2151" s="209"/>
      <c r="K2151" s="209"/>
      <c r="L2151" s="199"/>
      <c r="M2151" s="203"/>
      <c r="N2151" s="209"/>
    </row>
    <row r="2152" spans="1:14" ht="12" customHeight="1" x14ac:dyDescent="0.2">
      <c r="A2152" s="206"/>
      <c r="B2152" s="207"/>
      <c r="C2152" s="199"/>
      <c r="D2152" s="199"/>
      <c r="E2152" s="201"/>
      <c r="F2152" s="201"/>
      <c r="G2152" s="208"/>
      <c r="H2152" s="208"/>
      <c r="I2152" s="209"/>
      <c r="J2152" s="209"/>
      <c r="K2152" s="209"/>
      <c r="L2152" s="199"/>
      <c r="M2152" s="203"/>
      <c r="N2152" s="209"/>
    </row>
    <row r="2153" spans="1:14" ht="12" customHeight="1" x14ac:dyDescent="0.2">
      <c r="A2153" s="206"/>
      <c r="B2153" s="207"/>
      <c r="C2153" s="199"/>
      <c r="D2153" s="199"/>
      <c r="E2153" s="201"/>
      <c r="F2153" s="201"/>
      <c r="G2153" s="208"/>
      <c r="H2153" s="208"/>
      <c r="I2153" s="209"/>
      <c r="J2153" s="209"/>
      <c r="K2153" s="209"/>
      <c r="L2153" s="199"/>
      <c r="M2153" s="203"/>
      <c r="N2153" s="209"/>
    </row>
    <row r="2154" spans="1:14" ht="12" customHeight="1" x14ac:dyDescent="0.2">
      <c r="A2154" s="206"/>
      <c r="B2154" s="207"/>
      <c r="C2154" s="199"/>
      <c r="D2154" s="199"/>
      <c r="E2154" s="201"/>
      <c r="F2154" s="201"/>
      <c r="G2154" s="208"/>
      <c r="H2154" s="208"/>
      <c r="I2154" s="209"/>
      <c r="J2154" s="209"/>
      <c r="K2154" s="209"/>
      <c r="L2154" s="199"/>
      <c r="M2154" s="203"/>
      <c r="N2154" s="209"/>
    </row>
    <row r="2155" spans="1:14" ht="12" customHeight="1" x14ac:dyDescent="0.2">
      <c r="A2155" s="206"/>
      <c r="B2155" s="207"/>
      <c r="C2155" s="199"/>
      <c r="D2155" s="199"/>
      <c r="E2155" s="201"/>
      <c r="F2155" s="201"/>
      <c r="G2155" s="208"/>
      <c r="H2155" s="208"/>
      <c r="I2155" s="209"/>
      <c r="J2155" s="209"/>
      <c r="K2155" s="209"/>
      <c r="L2155" s="199"/>
      <c r="M2155" s="203"/>
      <c r="N2155" s="209"/>
    </row>
    <row r="2156" spans="1:14" ht="12" customHeight="1" x14ac:dyDescent="0.2">
      <c r="A2156" s="206"/>
      <c r="B2156" s="207"/>
      <c r="C2156" s="199"/>
      <c r="D2156" s="199"/>
      <c r="E2156" s="201"/>
      <c r="F2156" s="201"/>
      <c r="G2156" s="208"/>
      <c r="H2156" s="208"/>
      <c r="I2156" s="209"/>
      <c r="J2156" s="209"/>
      <c r="K2156" s="209"/>
      <c r="L2156" s="199"/>
      <c r="M2156" s="203"/>
      <c r="N2156" s="209"/>
    </row>
    <row r="2157" spans="1:14" ht="12" customHeight="1" x14ac:dyDescent="0.2">
      <c r="A2157" s="206"/>
      <c r="B2157" s="207"/>
      <c r="C2157" s="199"/>
      <c r="D2157" s="199"/>
      <c r="E2157" s="201"/>
      <c r="F2157" s="201"/>
      <c r="G2157" s="208"/>
      <c r="H2157" s="208"/>
      <c r="I2157" s="209"/>
      <c r="J2157" s="209"/>
      <c r="K2157" s="209"/>
      <c r="L2157" s="199"/>
      <c r="M2157" s="203"/>
      <c r="N2157" s="209"/>
    </row>
    <row r="2158" spans="1:14" ht="12" customHeight="1" x14ac:dyDescent="0.2">
      <c r="A2158" s="206"/>
      <c r="B2158" s="207"/>
      <c r="C2158" s="199"/>
      <c r="D2158" s="199"/>
      <c r="E2158" s="201"/>
      <c r="F2158" s="201"/>
      <c r="G2158" s="208"/>
      <c r="H2158" s="208"/>
      <c r="I2158" s="209"/>
      <c r="J2158" s="209"/>
      <c r="K2158" s="209"/>
      <c r="L2158" s="199"/>
      <c r="M2158" s="203"/>
      <c r="N2158" s="209"/>
    </row>
    <row r="2159" spans="1:14" ht="12" customHeight="1" x14ac:dyDescent="0.2">
      <c r="A2159" s="206"/>
      <c r="B2159" s="207"/>
      <c r="C2159" s="199"/>
      <c r="D2159" s="199"/>
      <c r="E2159" s="201"/>
      <c r="F2159" s="201"/>
      <c r="G2159" s="208"/>
      <c r="H2159" s="208"/>
      <c r="I2159" s="209"/>
      <c r="J2159" s="209"/>
      <c r="K2159" s="209"/>
      <c r="L2159" s="199"/>
      <c r="M2159" s="203"/>
      <c r="N2159" s="209"/>
    </row>
    <row r="2160" spans="1:14" ht="12" customHeight="1" x14ac:dyDescent="0.2">
      <c r="A2160" s="206"/>
      <c r="B2160" s="207"/>
      <c r="C2160" s="199"/>
      <c r="D2160" s="199"/>
      <c r="E2160" s="201"/>
      <c r="F2160" s="201"/>
      <c r="G2160" s="208"/>
      <c r="H2160" s="208"/>
      <c r="I2160" s="209"/>
      <c r="J2160" s="209"/>
      <c r="K2160" s="209"/>
      <c r="L2160" s="199"/>
      <c r="M2160" s="203"/>
      <c r="N2160" s="209"/>
    </row>
    <row r="2161" spans="1:14" ht="12" customHeight="1" x14ac:dyDescent="0.2">
      <c r="A2161" s="206"/>
      <c r="B2161" s="207"/>
      <c r="C2161" s="199"/>
      <c r="D2161" s="199"/>
      <c r="E2161" s="201"/>
      <c r="F2161" s="201"/>
      <c r="G2161" s="208"/>
      <c r="H2161" s="208"/>
      <c r="I2161" s="209"/>
      <c r="J2161" s="209"/>
      <c r="K2161" s="209"/>
      <c r="L2161" s="199"/>
      <c r="M2161" s="203"/>
      <c r="N2161" s="209"/>
    </row>
    <row r="2162" spans="1:14" ht="12" customHeight="1" x14ac:dyDescent="0.2">
      <c r="A2162" s="206"/>
      <c r="B2162" s="207"/>
      <c r="C2162" s="199"/>
      <c r="D2162" s="199"/>
      <c r="E2162" s="201"/>
      <c r="F2162" s="201"/>
      <c r="G2162" s="208"/>
      <c r="H2162" s="208"/>
      <c r="I2162" s="209"/>
      <c r="J2162" s="209"/>
      <c r="K2162" s="209"/>
      <c r="L2162" s="199"/>
      <c r="M2162" s="203"/>
      <c r="N2162" s="209"/>
    </row>
    <row r="2163" spans="1:14" ht="12" customHeight="1" x14ac:dyDescent="0.2">
      <c r="A2163" s="206"/>
      <c r="B2163" s="207"/>
      <c r="C2163" s="199"/>
      <c r="D2163" s="199"/>
      <c r="E2163" s="201"/>
      <c r="F2163" s="201"/>
      <c r="G2163" s="208"/>
      <c r="H2163" s="208"/>
      <c r="I2163" s="209"/>
      <c r="J2163" s="209"/>
      <c r="K2163" s="209"/>
      <c r="L2163" s="199"/>
      <c r="M2163" s="203"/>
      <c r="N2163" s="209"/>
    </row>
    <row r="2164" spans="1:14" ht="12" customHeight="1" x14ac:dyDescent="0.2">
      <c r="A2164" s="206"/>
      <c r="B2164" s="207"/>
      <c r="C2164" s="199"/>
      <c r="D2164" s="199"/>
      <c r="E2164" s="201"/>
      <c r="F2164" s="201"/>
      <c r="G2164" s="208"/>
      <c r="H2164" s="208"/>
      <c r="I2164" s="209"/>
      <c r="J2164" s="209"/>
      <c r="K2164" s="209"/>
      <c r="L2164" s="199"/>
      <c r="M2164" s="203"/>
      <c r="N2164" s="209"/>
    </row>
    <row r="2165" spans="1:14" ht="12" customHeight="1" x14ac:dyDescent="0.2">
      <c r="A2165" s="206"/>
      <c r="B2165" s="207"/>
      <c r="C2165" s="199"/>
      <c r="D2165" s="199"/>
      <c r="E2165" s="201"/>
      <c r="F2165" s="201"/>
      <c r="G2165" s="208"/>
      <c r="H2165" s="208"/>
      <c r="I2165" s="209"/>
      <c r="J2165" s="209"/>
      <c r="K2165" s="209"/>
      <c r="L2165" s="199"/>
      <c r="M2165" s="203"/>
      <c r="N2165" s="209"/>
    </row>
    <row r="2166" spans="1:14" ht="12" customHeight="1" x14ac:dyDescent="0.2">
      <c r="A2166" s="206"/>
      <c r="B2166" s="207"/>
      <c r="C2166" s="199"/>
      <c r="D2166" s="199"/>
      <c r="E2166" s="201"/>
      <c r="F2166" s="201"/>
      <c r="G2166" s="208"/>
      <c r="H2166" s="208"/>
      <c r="I2166" s="209"/>
      <c r="J2166" s="209"/>
      <c r="K2166" s="209"/>
      <c r="L2166" s="199"/>
      <c r="M2166" s="203"/>
      <c r="N2166" s="209"/>
    </row>
    <row r="2167" spans="1:14" ht="12" customHeight="1" x14ac:dyDescent="0.2">
      <c r="A2167" s="206"/>
      <c r="B2167" s="207"/>
      <c r="C2167" s="199"/>
      <c r="D2167" s="199"/>
      <c r="E2167" s="201"/>
      <c r="F2167" s="201"/>
      <c r="G2167" s="208"/>
      <c r="H2167" s="208"/>
      <c r="I2167" s="209"/>
      <c r="J2167" s="209"/>
      <c r="K2167" s="209"/>
      <c r="L2167" s="199"/>
      <c r="M2167" s="203"/>
      <c r="N2167" s="209"/>
    </row>
    <row r="2168" spans="1:14" ht="12" customHeight="1" x14ac:dyDescent="0.2">
      <c r="A2168" s="206"/>
      <c r="B2168" s="207"/>
      <c r="C2168" s="199"/>
      <c r="D2168" s="199"/>
      <c r="E2168" s="201"/>
      <c r="F2168" s="201"/>
      <c r="G2168" s="208"/>
      <c r="H2168" s="208"/>
      <c r="I2168" s="209"/>
      <c r="J2168" s="209"/>
      <c r="K2168" s="209"/>
      <c r="L2168" s="199"/>
      <c r="M2168" s="203"/>
      <c r="N2168" s="209"/>
    </row>
    <row r="2169" spans="1:14" ht="12" customHeight="1" x14ac:dyDescent="0.2">
      <c r="A2169" s="206"/>
      <c r="B2169" s="207"/>
      <c r="C2169" s="199"/>
      <c r="D2169" s="199"/>
      <c r="E2169" s="201"/>
      <c r="F2169" s="201"/>
      <c r="G2169" s="208"/>
      <c r="H2169" s="208"/>
      <c r="I2169" s="209"/>
      <c r="J2169" s="209"/>
      <c r="K2169" s="209"/>
      <c r="L2169" s="199"/>
      <c r="M2169" s="203"/>
      <c r="N2169" s="209"/>
    </row>
    <row r="2170" spans="1:14" ht="12" customHeight="1" x14ac:dyDescent="0.2">
      <c r="A2170" s="206"/>
      <c r="B2170" s="207"/>
      <c r="C2170" s="199"/>
      <c r="D2170" s="199"/>
      <c r="E2170" s="201"/>
      <c r="F2170" s="201"/>
      <c r="G2170" s="208"/>
      <c r="H2170" s="208"/>
      <c r="I2170" s="209"/>
      <c r="J2170" s="209"/>
      <c r="K2170" s="209"/>
      <c r="L2170" s="199"/>
      <c r="M2170" s="203"/>
      <c r="N2170" s="209"/>
    </row>
    <row r="2171" spans="1:14" ht="12" customHeight="1" x14ac:dyDescent="0.2">
      <c r="A2171" s="206"/>
      <c r="B2171" s="207"/>
      <c r="C2171" s="199"/>
      <c r="D2171" s="199"/>
      <c r="E2171" s="201"/>
      <c r="F2171" s="201"/>
      <c r="G2171" s="208"/>
      <c r="H2171" s="208"/>
      <c r="I2171" s="209"/>
      <c r="J2171" s="209"/>
      <c r="K2171" s="209"/>
      <c r="L2171" s="199"/>
      <c r="M2171" s="203"/>
      <c r="N2171" s="209"/>
    </row>
    <row r="2172" spans="1:14" ht="12" customHeight="1" x14ac:dyDescent="0.2">
      <c r="A2172" s="206"/>
      <c r="B2172" s="207"/>
      <c r="C2172" s="199"/>
      <c r="D2172" s="199"/>
      <c r="E2172" s="201"/>
      <c r="F2172" s="201"/>
      <c r="G2172" s="208"/>
      <c r="H2172" s="208"/>
      <c r="I2172" s="209"/>
      <c r="J2172" s="209"/>
      <c r="K2172" s="209"/>
      <c r="L2172" s="199"/>
      <c r="M2172" s="203"/>
      <c r="N2172" s="209"/>
    </row>
    <row r="2173" spans="1:14" ht="12" customHeight="1" x14ac:dyDescent="0.2">
      <c r="A2173" s="206"/>
      <c r="B2173" s="207"/>
      <c r="C2173" s="199"/>
      <c r="D2173" s="199"/>
      <c r="E2173" s="201"/>
      <c r="F2173" s="201"/>
      <c r="G2173" s="208"/>
      <c r="H2173" s="208"/>
      <c r="I2173" s="209"/>
      <c r="J2173" s="209"/>
      <c r="K2173" s="209"/>
      <c r="L2173" s="199"/>
      <c r="M2173" s="203"/>
      <c r="N2173" s="209"/>
    </row>
    <row r="2174" spans="1:14" ht="12" customHeight="1" x14ac:dyDescent="0.2">
      <c r="A2174" s="206"/>
      <c r="B2174" s="207"/>
      <c r="C2174" s="199"/>
      <c r="D2174" s="199"/>
      <c r="E2174" s="201"/>
      <c r="F2174" s="201"/>
      <c r="G2174" s="208"/>
      <c r="H2174" s="208"/>
      <c r="I2174" s="209"/>
      <c r="J2174" s="209"/>
      <c r="K2174" s="209"/>
      <c r="L2174" s="199"/>
      <c r="M2174" s="203"/>
      <c r="N2174" s="209"/>
    </row>
    <row r="2175" spans="1:14" ht="12" customHeight="1" x14ac:dyDescent="0.2">
      <c r="A2175" s="206"/>
      <c r="B2175" s="207"/>
      <c r="C2175" s="199"/>
      <c r="D2175" s="199"/>
      <c r="E2175" s="201"/>
      <c r="F2175" s="201"/>
      <c r="G2175" s="208"/>
      <c r="H2175" s="208"/>
      <c r="I2175" s="209"/>
      <c r="J2175" s="209"/>
      <c r="K2175" s="209"/>
      <c r="L2175" s="199"/>
      <c r="M2175" s="203"/>
      <c r="N2175" s="209"/>
    </row>
    <row r="2176" spans="1:14" ht="12" customHeight="1" x14ac:dyDescent="0.2">
      <c r="A2176" s="206"/>
      <c r="B2176" s="207"/>
      <c r="C2176" s="199"/>
      <c r="D2176" s="199"/>
      <c r="E2176" s="201"/>
      <c r="F2176" s="201"/>
      <c r="G2176" s="208"/>
      <c r="H2176" s="208"/>
      <c r="I2176" s="209"/>
      <c r="J2176" s="209"/>
      <c r="K2176" s="209"/>
      <c r="L2176" s="199"/>
      <c r="M2176" s="203"/>
      <c r="N2176" s="209"/>
    </row>
    <row r="2177" spans="1:14" ht="12" customHeight="1" x14ac:dyDescent="0.2">
      <c r="A2177" s="206"/>
      <c r="B2177" s="207"/>
      <c r="C2177" s="199"/>
      <c r="D2177" s="199"/>
      <c r="E2177" s="201"/>
      <c r="F2177" s="201"/>
      <c r="G2177" s="208"/>
      <c r="H2177" s="208"/>
      <c r="I2177" s="209"/>
      <c r="J2177" s="209"/>
      <c r="K2177" s="209"/>
      <c r="L2177" s="199"/>
      <c r="M2177" s="203"/>
      <c r="N2177" s="209"/>
    </row>
    <row r="2178" spans="1:14" ht="12" customHeight="1" x14ac:dyDescent="0.2">
      <c r="A2178" s="206"/>
      <c r="B2178" s="207"/>
      <c r="C2178" s="199"/>
      <c r="D2178" s="199"/>
      <c r="E2178" s="201"/>
      <c r="F2178" s="201"/>
      <c r="G2178" s="208"/>
      <c r="H2178" s="208"/>
      <c r="I2178" s="209"/>
      <c r="J2178" s="209"/>
      <c r="K2178" s="209"/>
      <c r="L2178" s="199"/>
      <c r="M2178" s="203"/>
      <c r="N2178" s="209"/>
    </row>
    <row r="2179" spans="1:14" ht="12" customHeight="1" x14ac:dyDescent="0.2">
      <c r="A2179" s="206"/>
      <c r="B2179" s="207"/>
      <c r="C2179" s="199"/>
      <c r="D2179" s="199"/>
      <c r="E2179" s="201"/>
      <c r="F2179" s="201"/>
      <c r="G2179" s="208"/>
      <c r="H2179" s="208"/>
      <c r="I2179" s="209"/>
      <c r="J2179" s="209"/>
      <c r="K2179" s="209"/>
      <c r="L2179" s="199"/>
      <c r="M2179" s="203"/>
      <c r="N2179" s="209"/>
    </row>
    <row r="2180" spans="1:14" ht="12" customHeight="1" x14ac:dyDescent="0.2">
      <c r="A2180" s="206"/>
      <c r="B2180" s="207"/>
      <c r="C2180" s="199"/>
      <c r="D2180" s="199"/>
      <c r="E2180" s="201"/>
      <c r="F2180" s="201"/>
      <c r="G2180" s="208"/>
      <c r="H2180" s="208"/>
      <c r="I2180" s="209"/>
      <c r="J2180" s="209"/>
      <c r="K2180" s="209"/>
      <c r="L2180" s="199"/>
      <c r="M2180" s="203"/>
      <c r="N2180" s="209"/>
    </row>
    <row r="2181" spans="1:14" ht="12" customHeight="1" x14ac:dyDescent="0.2">
      <c r="A2181" s="206"/>
      <c r="B2181" s="207"/>
      <c r="C2181" s="199"/>
      <c r="D2181" s="199"/>
      <c r="E2181" s="201"/>
      <c r="F2181" s="201"/>
      <c r="G2181" s="208"/>
      <c r="H2181" s="208"/>
      <c r="I2181" s="209"/>
      <c r="J2181" s="209"/>
      <c r="K2181" s="209"/>
      <c r="L2181" s="199"/>
      <c r="M2181" s="203"/>
      <c r="N2181" s="209"/>
    </row>
    <row r="2182" spans="1:14" ht="12" customHeight="1" x14ac:dyDescent="0.2">
      <c r="A2182" s="206"/>
      <c r="B2182" s="207"/>
      <c r="C2182" s="199"/>
      <c r="D2182" s="199"/>
      <c r="E2182" s="201"/>
      <c r="F2182" s="201"/>
      <c r="G2182" s="208"/>
      <c r="H2182" s="208"/>
      <c r="I2182" s="209"/>
      <c r="J2182" s="209"/>
      <c r="K2182" s="209"/>
      <c r="L2182" s="199"/>
      <c r="M2182" s="203"/>
      <c r="N2182" s="209"/>
    </row>
    <row r="2183" spans="1:14" ht="12" customHeight="1" x14ac:dyDescent="0.2">
      <c r="A2183" s="206"/>
      <c r="B2183" s="207"/>
      <c r="C2183" s="199"/>
      <c r="D2183" s="199"/>
      <c r="E2183" s="201"/>
      <c r="F2183" s="201"/>
      <c r="G2183" s="208"/>
      <c r="H2183" s="208"/>
      <c r="I2183" s="209"/>
      <c r="J2183" s="209"/>
      <c r="K2183" s="209"/>
      <c r="L2183" s="199"/>
      <c r="M2183" s="203"/>
      <c r="N2183" s="209"/>
    </row>
    <row r="2184" spans="1:14" ht="12" customHeight="1" x14ac:dyDescent="0.2">
      <c r="A2184" s="206"/>
      <c r="B2184" s="207"/>
      <c r="C2184" s="199"/>
      <c r="D2184" s="199"/>
      <c r="E2184" s="201"/>
      <c r="F2184" s="201"/>
      <c r="G2184" s="208"/>
      <c r="H2184" s="208"/>
      <c r="I2184" s="209"/>
      <c r="J2184" s="209"/>
      <c r="K2184" s="209"/>
      <c r="L2184" s="199"/>
      <c r="M2184" s="203"/>
      <c r="N2184" s="209"/>
    </row>
    <row r="2185" spans="1:14" ht="12" customHeight="1" x14ac:dyDescent="0.2">
      <c r="A2185" s="206"/>
      <c r="B2185" s="207"/>
      <c r="C2185" s="199"/>
      <c r="D2185" s="199"/>
      <c r="E2185" s="201"/>
      <c r="F2185" s="201"/>
      <c r="G2185" s="208"/>
      <c r="H2185" s="208"/>
      <c r="I2185" s="209"/>
      <c r="J2185" s="209"/>
      <c r="K2185" s="209"/>
      <c r="L2185" s="199"/>
      <c r="M2185" s="203"/>
      <c r="N2185" s="209"/>
    </row>
    <row r="2186" spans="1:14" ht="12" customHeight="1" x14ac:dyDescent="0.2">
      <c r="A2186" s="206"/>
      <c r="B2186" s="207"/>
      <c r="C2186" s="199"/>
      <c r="D2186" s="199"/>
      <c r="E2186" s="201"/>
      <c r="F2186" s="201"/>
      <c r="G2186" s="208"/>
      <c r="H2186" s="208"/>
      <c r="I2186" s="209"/>
      <c r="J2186" s="209"/>
      <c r="K2186" s="209"/>
      <c r="L2186" s="199"/>
      <c r="M2186" s="203"/>
      <c r="N2186" s="209"/>
    </row>
    <row r="2187" spans="1:14" ht="12" customHeight="1" x14ac:dyDescent="0.2">
      <c r="A2187" s="206"/>
      <c r="B2187" s="207"/>
      <c r="C2187" s="199"/>
      <c r="D2187" s="199"/>
      <c r="E2187" s="201"/>
      <c r="F2187" s="201"/>
      <c r="G2187" s="208"/>
      <c r="H2187" s="208"/>
      <c r="I2187" s="209"/>
      <c r="J2187" s="209"/>
      <c r="K2187" s="209"/>
      <c r="L2187" s="199"/>
      <c r="M2187" s="203"/>
      <c r="N2187" s="209"/>
    </row>
    <row r="2188" spans="1:14" ht="12" customHeight="1" x14ac:dyDescent="0.2">
      <c r="A2188" s="206"/>
      <c r="B2188" s="207"/>
      <c r="C2188" s="199"/>
      <c r="D2188" s="199"/>
      <c r="E2188" s="201"/>
      <c r="F2188" s="201"/>
      <c r="G2188" s="208"/>
      <c r="H2188" s="208"/>
      <c r="I2188" s="209"/>
      <c r="J2188" s="209"/>
      <c r="K2188" s="209"/>
      <c r="L2188" s="199"/>
      <c r="M2188" s="203"/>
      <c r="N2188" s="209"/>
    </row>
    <row r="2189" spans="1:14" ht="12" customHeight="1" x14ac:dyDescent="0.2">
      <c r="A2189" s="206"/>
      <c r="B2189" s="207"/>
      <c r="C2189" s="199"/>
      <c r="D2189" s="199"/>
      <c r="E2189" s="201"/>
      <c r="F2189" s="201"/>
      <c r="G2189" s="208"/>
      <c r="H2189" s="208"/>
      <c r="I2189" s="209"/>
      <c r="J2189" s="209"/>
      <c r="K2189" s="209"/>
      <c r="L2189" s="199"/>
      <c r="M2189" s="203"/>
      <c r="N2189" s="209"/>
    </row>
    <row r="2190" spans="1:14" ht="12" customHeight="1" x14ac:dyDescent="0.2">
      <c r="A2190" s="206"/>
      <c r="B2190" s="207"/>
      <c r="C2190" s="199"/>
      <c r="D2190" s="199"/>
      <c r="E2190" s="201"/>
      <c r="F2190" s="201"/>
      <c r="G2190" s="208"/>
      <c r="H2190" s="208"/>
      <c r="I2190" s="209"/>
      <c r="J2190" s="209"/>
      <c r="K2190" s="209"/>
      <c r="L2190" s="199"/>
      <c r="M2190" s="203"/>
      <c r="N2190" s="209"/>
    </row>
    <row r="2191" spans="1:14" ht="12" customHeight="1" x14ac:dyDescent="0.2">
      <c r="A2191" s="206"/>
      <c r="B2191" s="207"/>
      <c r="C2191" s="199"/>
      <c r="D2191" s="199"/>
      <c r="E2191" s="201"/>
      <c r="F2191" s="201"/>
      <c r="G2191" s="208"/>
      <c r="H2191" s="208"/>
      <c r="I2191" s="209"/>
      <c r="J2191" s="209"/>
      <c r="K2191" s="209"/>
      <c r="L2191" s="199"/>
      <c r="M2191" s="203"/>
      <c r="N2191" s="209"/>
    </row>
    <row r="2192" spans="1:14" ht="12" customHeight="1" x14ac:dyDescent="0.2">
      <c r="A2192" s="206"/>
      <c r="B2192" s="207"/>
      <c r="C2192" s="199"/>
      <c r="D2192" s="199"/>
      <c r="E2192" s="201"/>
      <c r="F2192" s="201"/>
      <c r="G2192" s="208"/>
      <c r="H2192" s="208"/>
      <c r="I2192" s="209"/>
      <c r="J2192" s="209"/>
      <c r="K2192" s="209"/>
      <c r="L2192" s="199"/>
      <c r="M2192" s="203"/>
      <c r="N2192" s="209"/>
    </row>
    <row r="2193" spans="1:14" ht="12" customHeight="1" x14ac:dyDescent="0.2">
      <c r="A2193" s="206"/>
      <c r="B2193" s="207"/>
      <c r="C2193" s="199"/>
      <c r="D2193" s="199"/>
      <c r="E2193" s="201"/>
      <c r="F2193" s="201"/>
      <c r="G2193" s="208"/>
      <c r="H2193" s="208"/>
      <c r="I2193" s="209"/>
      <c r="J2193" s="209"/>
      <c r="K2193" s="209"/>
      <c r="L2193" s="199"/>
      <c r="M2193" s="203"/>
      <c r="N2193" s="209"/>
    </row>
    <row r="2194" spans="1:14" ht="12" customHeight="1" x14ac:dyDescent="0.2">
      <c r="A2194" s="206"/>
      <c r="B2194" s="207"/>
      <c r="C2194" s="199"/>
      <c r="D2194" s="199"/>
      <c r="E2194" s="201"/>
      <c r="F2194" s="201"/>
      <c r="G2194" s="208"/>
      <c r="H2194" s="208"/>
      <c r="I2194" s="209"/>
      <c r="J2194" s="209"/>
      <c r="K2194" s="209"/>
      <c r="L2194" s="199"/>
      <c r="M2194" s="203"/>
      <c r="N2194" s="209"/>
    </row>
    <row r="2195" spans="1:14" ht="12" customHeight="1" x14ac:dyDescent="0.2">
      <c r="A2195" s="206"/>
      <c r="B2195" s="207"/>
      <c r="C2195" s="199"/>
      <c r="D2195" s="199"/>
      <c r="E2195" s="201"/>
      <c r="F2195" s="201"/>
      <c r="G2195" s="208"/>
      <c r="H2195" s="208"/>
      <c r="I2195" s="209"/>
      <c r="J2195" s="209"/>
      <c r="K2195" s="209"/>
      <c r="L2195" s="199"/>
      <c r="M2195" s="203"/>
      <c r="N2195" s="209"/>
    </row>
    <row r="2196" spans="1:14" ht="12" customHeight="1" x14ac:dyDescent="0.2">
      <c r="A2196" s="206"/>
      <c r="B2196" s="207"/>
      <c r="C2196" s="199"/>
      <c r="D2196" s="199"/>
      <c r="E2196" s="201"/>
      <c r="F2196" s="201"/>
      <c r="G2196" s="208"/>
      <c r="H2196" s="208"/>
      <c r="I2196" s="209"/>
      <c r="J2196" s="209"/>
      <c r="K2196" s="209"/>
      <c r="L2196" s="199"/>
      <c r="M2196" s="203"/>
      <c r="N2196" s="209"/>
    </row>
    <row r="2197" spans="1:14" ht="12" customHeight="1" x14ac:dyDescent="0.2">
      <c r="A2197" s="206"/>
      <c r="B2197" s="207"/>
      <c r="C2197" s="199"/>
      <c r="D2197" s="199"/>
      <c r="E2197" s="201"/>
      <c r="F2197" s="201"/>
      <c r="G2197" s="208"/>
      <c r="H2197" s="208"/>
      <c r="I2197" s="209"/>
      <c r="J2197" s="209"/>
      <c r="K2197" s="209"/>
      <c r="L2197" s="199"/>
      <c r="M2197" s="203"/>
      <c r="N2197" s="209"/>
    </row>
    <row r="2198" spans="1:14" ht="12" customHeight="1" x14ac:dyDescent="0.2">
      <c r="A2198" s="206"/>
      <c r="B2198" s="207"/>
      <c r="C2198" s="199"/>
      <c r="D2198" s="199"/>
      <c r="E2198" s="201"/>
      <c r="F2198" s="201"/>
      <c r="G2198" s="208"/>
      <c r="H2198" s="208"/>
      <c r="I2198" s="209"/>
      <c r="J2198" s="209"/>
      <c r="K2198" s="209"/>
      <c r="L2198" s="199"/>
      <c r="M2198" s="203"/>
      <c r="N2198" s="209"/>
    </row>
    <row r="2199" spans="1:14" ht="12" customHeight="1" x14ac:dyDescent="0.2">
      <c r="A2199" s="206"/>
      <c r="B2199" s="207"/>
      <c r="C2199" s="199"/>
      <c r="D2199" s="199"/>
      <c r="E2199" s="201"/>
      <c r="F2199" s="201"/>
      <c r="G2199" s="208"/>
      <c r="H2199" s="208"/>
      <c r="I2199" s="209"/>
      <c r="J2199" s="209"/>
      <c r="K2199" s="209"/>
      <c r="L2199" s="199"/>
      <c r="M2199" s="203"/>
      <c r="N2199" s="209"/>
    </row>
    <row r="2200" spans="1:14" ht="12" customHeight="1" x14ac:dyDescent="0.2">
      <c r="A2200" s="206"/>
      <c r="B2200" s="207"/>
      <c r="C2200" s="199"/>
      <c r="D2200" s="199"/>
      <c r="E2200" s="201"/>
      <c r="F2200" s="201"/>
      <c r="G2200" s="208"/>
      <c r="H2200" s="208"/>
      <c r="I2200" s="209"/>
      <c r="J2200" s="209"/>
      <c r="K2200" s="209"/>
      <c r="L2200" s="199"/>
      <c r="M2200" s="203"/>
      <c r="N2200" s="209"/>
    </row>
    <row r="2201" spans="1:14" ht="12" customHeight="1" x14ac:dyDescent="0.2">
      <c r="A2201" s="206"/>
      <c r="B2201" s="207"/>
      <c r="C2201" s="199"/>
      <c r="D2201" s="199"/>
      <c r="E2201" s="201"/>
      <c r="F2201" s="201"/>
      <c r="G2201" s="208"/>
      <c r="H2201" s="208"/>
      <c r="I2201" s="209"/>
      <c r="J2201" s="209"/>
      <c r="K2201" s="209"/>
      <c r="L2201" s="199"/>
      <c r="M2201" s="203"/>
      <c r="N2201" s="209"/>
    </row>
    <row r="2202" spans="1:14" ht="12" customHeight="1" x14ac:dyDescent="0.2">
      <c r="A2202" s="206"/>
      <c r="B2202" s="207"/>
      <c r="C2202" s="199"/>
      <c r="D2202" s="199"/>
      <c r="E2202" s="201"/>
      <c r="F2202" s="201"/>
      <c r="G2202" s="208"/>
      <c r="H2202" s="208"/>
      <c r="I2202" s="209"/>
      <c r="J2202" s="209"/>
      <c r="K2202" s="209"/>
      <c r="L2202" s="199"/>
      <c r="M2202" s="203"/>
      <c r="N2202" s="209"/>
    </row>
    <row r="2203" spans="1:14" ht="12" customHeight="1" x14ac:dyDescent="0.2">
      <c r="A2203" s="206"/>
      <c r="B2203" s="207"/>
      <c r="C2203" s="199"/>
      <c r="D2203" s="199"/>
      <c r="E2203" s="201"/>
      <c r="F2203" s="201"/>
      <c r="G2203" s="208"/>
      <c r="H2203" s="208"/>
      <c r="I2203" s="209"/>
      <c r="J2203" s="209"/>
      <c r="K2203" s="209"/>
      <c r="L2203" s="199"/>
      <c r="M2203" s="203"/>
      <c r="N2203" s="209"/>
    </row>
    <row r="2204" spans="1:14" ht="12" customHeight="1" x14ac:dyDescent="0.2">
      <c r="A2204" s="206"/>
      <c r="B2204" s="207"/>
      <c r="C2204" s="199"/>
      <c r="D2204" s="199"/>
      <c r="E2204" s="201"/>
      <c r="F2204" s="201"/>
      <c r="G2204" s="208"/>
      <c r="H2204" s="208"/>
      <c r="I2204" s="209"/>
      <c r="J2204" s="209"/>
      <c r="K2204" s="209"/>
      <c r="L2204" s="199"/>
      <c r="M2204" s="203"/>
      <c r="N2204" s="209"/>
    </row>
    <row r="2205" spans="1:14" ht="12" customHeight="1" x14ac:dyDescent="0.2">
      <c r="A2205" s="206"/>
      <c r="B2205" s="207"/>
      <c r="C2205" s="199"/>
      <c r="D2205" s="199"/>
      <c r="E2205" s="201"/>
      <c r="F2205" s="201"/>
      <c r="G2205" s="208"/>
      <c r="H2205" s="208"/>
      <c r="I2205" s="209"/>
      <c r="J2205" s="209"/>
      <c r="K2205" s="209"/>
      <c r="L2205" s="199"/>
      <c r="M2205" s="203"/>
      <c r="N2205" s="209"/>
    </row>
    <row r="2206" spans="1:14" ht="12" customHeight="1" x14ac:dyDescent="0.2">
      <c r="A2206" s="206"/>
      <c r="B2206" s="207"/>
      <c r="C2206" s="199"/>
      <c r="D2206" s="199"/>
      <c r="E2206" s="201"/>
      <c r="F2206" s="201"/>
      <c r="G2206" s="208"/>
      <c r="H2206" s="208"/>
      <c r="I2206" s="209"/>
      <c r="J2206" s="209"/>
      <c r="K2206" s="209"/>
      <c r="L2206" s="199"/>
      <c r="M2206" s="203"/>
      <c r="N2206" s="209"/>
    </row>
    <row r="2207" spans="1:14" ht="12" customHeight="1" x14ac:dyDescent="0.2">
      <c r="A2207" s="206"/>
      <c r="B2207" s="207"/>
      <c r="C2207" s="199"/>
      <c r="D2207" s="199"/>
      <c r="E2207" s="201"/>
      <c r="F2207" s="201"/>
      <c r="G2207" s="208"/>
      <c r="H2207" s="208"/>
      <c r="I2207" s="209"/>
      <c r="J2207" s="209"/>
      <c r="K2207" s="209"/>
      <c r="L2207" s="199"/>
      <c r="M2207" s="203"/>
      <c r="N2207" s="209"/>
    </row>
    <row r="2208" spans="1:14" ht="12" customHeight="1" x14ac:dyDescent="0.2">
      <c r="A2208" s="206"/>
      <c r="B2208" s="207"/>
      <c r="C2208" s="199"/>
      <c r="D2208" s="199"/>
      <c r="E2208" s="201"/>
      <c r="F2208" s="201"/>
      <c r="G2208" s="208"/>
      <c r="H2208" s="208"/>
      <c r="I2208" s="209"/>
      <c r="J2208" s="209"/>
      <c r="K2208" s="209"/>
      <c r="L2208" s="199"/>
      <c r="M2208" s="203"/>
      <c r="N2208" s="209"/>
    </row>
    <row r="2209" spans="1:14" ht="12" customHeight="1" x14ac:dyDescent="0.2">
      <c r="A2209" s="206"/>
      <c r="B2209" s="207"/>
      <c r="C2209" s="199"/>
      <c r="D2209" s="199"/>
      <c r="E2209" s="201"/>
      <c r="F2209" s="201"/>
      <c r="G2209" s="208"/>
      <c r="H2209" s="208"/>
      <c r="I2209" s="209"/>
      <c r="J2209" s="209"/>
      <c r="K2209" s="209"/>
      <c r="L2209" s="199"/>
      <c r="M2209" s="203"/>
      <c r="N2209" s="209"/>
    </row>
    <row r="2210" spans="1:14" ht="12" customHeight="1" x14ac:dyDescent="0.2">
      <c r="A2210" s="206"/>
      <c r="B2210" s="207"/>
      <c r="C2210" s="199"/>
      <c r="D2210" s="199"/>
      <c r="E2210" s="201"/>
      <c r="F2210" s="201"/>
      <c r="G2210" s="208"/>
      <c r="H2210" s="208"/>
      <c r="I2210" s="209"/>
      <c r="J2210" s="209"/>
      <c r="K2210" s="209"/>
      <c r="L2210" s="199"/>
      <c r="M2210" s="203"/>
      <c r="N2210" s="209"/>
    </row>
    <row r="2211" spans="1:14" ht="12" customHeight="1" x14ac:dyDescent="0.2">
      <c r="A2211" s="206"/>
      <c r="B2211" s="207"/>
      <c r="C2211" s="199"/>
      <c r="D2211" s="199"/>
      <c r="E2211" s="201"/>
      <c r="F2211" s="201"/>
      <c r="G2211" s="208"/>
      <c r="H2211" s="208"/>
      <c r="I2211" s="209"/>
      <c r="J2211" s="209"/>
      <c r="K2211" s="209"/>
      <c r="L2211" s="199"/>
      <c r="M2211" s="203"/>
      <c r="N2211" s="209"/>
    </row>
    <row r="2212" spans="1:14" ht="12" customHeight="1" x14ac:dyDescent="0.2">
      <c r="A2212" s="206"/>
      <c r="B2212" s="207"/>
      <c r="C2212" s="199"/>
      <c r="D2212" s="199"/>
      <c r="E2212" s="201"/>
      <c r="F2212" s="201"/>
      <c r="G2212" s="208"/>
      <c r="H2212" s="208"/>
      <c r="I2212" s="209"/>
      <c r="J2212" s="209"/>
      <c r="K2212" s="209"/>
      <c r="L2212" s="199"/>
      <c r="M2212" s="203"/>
      <c r="N2212" s="209"/>
    </row>
    <row r="2213" spans="1:14" ht="12" customHeight="1" x14ac:dyDescent="0.2">
      <c r="A2213" s="206"/>
      <c r="B2213" s="207"/>
      <c r="C2213" s="199"/>
      <c r="D2213" s="199"/>
      <c r="E2213" s="201"/>
      <c r="F2213" s="201"/>
      <c r="G2213" s="208"/>
      <c r="H2213" s="208"/>
      <c r="I2213" s="209"/>
      <c r="J2213" s="209"/>
      <c r="K2213" s="209"/>
      <c r="L2213" s="199"/>
      <c r="M2213" s="203"/>
      <c r="N2213" s="209"/>
    </row>
    <row r="2214" spans="1:14" ht="12" customHeight="1" x14ac:dyDescent="0.2">
      <c r="A2214" s="206"/>
      <c r="B2214" s="207"/>
      <c r="C2214" s="199"/>
      <c r="D2214" s="199"/>
      <c r="E2214" s="201"/>
      <c r="F2214" s="201"/>
      <c r="G2214" s="208"/>
      <c r="H2214" s="208"/>
      <c r="I2214" s="209"/>
      <c r="J2214" s="209"/>
      <c r="K2214" s="209"/>
      <c r="L2214" s="199"/>
      <c r="M2214" s="203"/>
      <c r="N2214" s="209"/>
    </row>
    <row r="2215" spans="1:14" ht="12" customHeight="1" x14ac:dyDescent="0.2">
      <c r="A2215" s="206"/>
      <c r="B2215" s="207"/>
      <c r="C2215" s="199"/>
      <c r="D2215" s="199"/>
      <c r="E2215" s="201"/>
      <c r="F2215" s="201"/>
      <c r="G2215" s="208"/>
      <c r="H2215" s="208"/>
      <c r="I2215" s="209"/>
      <c r="J2215" s="209"/>
      <c r="K2215" s="209"/>
      <c r="L2215" s="199"/>
      <c r="M2215" s="203"/>
      <c r="N2215" s="209"/>
    </row>
    <row r="2216" spans="1:14" ht="12" customHeight="1" x14ac:dyDescent="0.2">
      <c r="A2216" s="206"/>
      <c r="B2216" s="207"/>
      <c r="C2216" s="199"/>
      <c r="D2216" s="199"/>
      <c r="E2216" s="201"/>
      <c r="F2216" s="201"/>
      <c r="G2216" s="208"/>
      <c r="H2216" s="208"/>
      <c r="I2216" s="209"/>
      <c r="J2216" s="209"/>
      <c r="K2216" s="209"/>
      <c r="L2216" s="199"/>
      <c r="M2216" s="203"/>
      <c r="N2216" s="209"/>
    </row>
    <row r="2217" spans="1:14" ht="12" customHeight="1" x14ac:dyDescent="0.2">
      <c r="A2217" s="206"/>
      <c r="B2217" s="207"/>
      <c r="C2217" s="199"/>
      <c r="D2217" s="199"/>
      <c r="E2217" s="201"/>
      <c r="F2217" s="201"/>
      <c r="G2217" s="208"/>
      <c r="H2217" s="208"/>
      <c r="I2217" s="209"/>
      <c r="J2217" s="209"/>
      <c r="K2217" s="209"/>
      <c r="L2217" s="199"/>
      <c r="M2217" s="203"/>
      <c r="N2217" s="209"/>
    </row>
    <row r="2218" spans="1:14" ht="12" customHeight="1" x14ac:dyDescent="0.2">
      <c r="A2218" s="206"/>
      <c r="B2218" s="207"/>
      <c r="C2218" s="199"/>
      <c r="D2218" s="199"/>
      <c r="E2218" s="201"/>
      <c r="F2218" s="201"/>
      <c r="G2218" s="208"/>
      <c r="H2218" s="208"/>
      <c r="I2218" s="209"/>
      <c r="J2218" s="209"/>
      <c r="K2218" s="209"/>
      <c r="L2218" s="199"/>
      <c r="M2218" s="203"/>
      <c r="N2218" s="209"/>
    </row>
    <row r="2219" spans="1:14" ht="12" customHeight="1" x14ac:dyDescent="0.2">
      <c r="A2219" s="206"/>
      <c r="B2219" s="207"/>
      <c r="C2219" s="199"/>
      <c r="D2219" s="199"/>
      <c r="E2219" s="201"/>
      <c r="F2219" s="201"/>
      <c r="G2219" s="208"/>
      <c r="H2219" s="208"/>
      <c r="I2219" s="209"/>
      <c r="J2219" s="209"/>
      <c r="K2219" s="209"/>
      <c r="L2219" s="199"/>
      <c r="M2219" s="203"/>
      <c r="N2219" s="209"/>
    </row>
    <row r="2220" spans="1:14" ht="12" customHeight="1" x14ac:dyDescent="0.2">
      <c r="A2220" s="206"/>
      <c r="B2220" s="207"/>
      <c r="C2220" s="199"/>
      <c r="D2220" s="199"/>
      <c r="E2220" s="201"/>
      <c r="F2220" s="201"/>
      <c r="G2220" s="208"/>
      <c r="H2220" s="208"/>
      <c r="I2220" s="209"/>
      <c r="J2220" s="209"/>
      <c r="K2220" s="209"/>
      <c r="L2220" s="199"/>
      <c r="M2220" s="203"/>
      <c r="N2220" s="209"/>
    </row>
    <row r="2221" spans="1:14" ht="12" customHeight="1" x14ac:dyDescent="0.2">
      <c r="A2221" s="206"/>
      <c r="B2221" s="207"/>
      <c r="C2221" s="199"/>
      <c r="D2221" s="199"/>
      <c r="E2221" s="201"/>
      <c r="F2221" s="201"/>
      <c r="G2221" s="208"/>
      <c r="H2221" s="208"/>
      <c r="I2221" s="209"/>
      <c r="J2221" s="209"/>
      <c r="K2221" s="209"/>
      <c r="L2221" s="199"/>
      <c r="M2221" s="203"/>
      <c r="N2221" s="209"/>
    </row>
    <row r="2222" spans="1:14" ht="12" customHeight="1" x14ac:dyDescent="0.2">
      <c r="A2222" s="206"/>
      <c r="B2222" s="207"/>
      <c r="C2222" s="199"/>
      <c r="D2222" s="199"/>
      <c r="E2222" s="201"/>
      <c r="F2222" s="201"/>
      <c r="G2222" s="208"/>
      <c r="H2222" s="208"/>
      <c r="I2222" s="209"/>
      <c r="J2222" s="209"/>
      <c r="K2222" s="209"/>
      <c r="L2222" s="199"/>
      <c r="M2222" s="203"/>
      <c r="N2222" s="209"/>
    </row>
    <row r="2223" spans="1:14" ht="12" customHeight="1" x14ac:dyDescent="0.2">
      <c r="A2223" s="206"/>
      <c r="B2223" s="207"/>
      <c r="C2223" s="199"/>
      <c r="D2223" s="199"/>
      <c r="E2223" s="201"/>
      <c r="F2223" s="201"/>
      <c r="G2223" s="208"/>
      <c r="H2223" s="208"/>
      <c r="I2223" s="209"/>
      <c r="J2223" s="209"/>
      <c r="K2223" s="209"/>
      <c r="L2223" s="199"/>
      <c r="M2223" s="203"/>
      <c r="N2223" s="209"/>
    </row>
    <row r="2224" spans="1:14" ht="12" customHeight="1" x14ac:dyDescent="0.2">
      <c r="A2224" s="206"/>
      <c r="B2224" s="207"/>
      <c r="C2224" s="199"/>
      <c r="D2224" s="199"/>
      <c r="E2224" s="201"/>
      <c r="F2224" s="201"/>
      <c r="G2224" s="208"/>
      <c r="H2224" s="208"/>
      <c r="I2224" s="209"/>
      <c r="J2224" s="209"/>
      <c r="K2224" s="209"/>
      <c r="L2224" s="199"/>
      <c r="M2224" s="203"/>
      <c r="N2224" s="209"/>
    </row>
    <row r="2225" spans="1:14" ht="12" customHeight="1" x14ac:dyDescent="0.2">
      <c r="A2225" s="206"/>
      <c r="B2225" s="207"/>
      <c r="C2225" s="199"/>
      <c r="D2225" s="199"/>
      <c r="E2225" s="201"/>
      <c r="F2225" s="201"/>
      <c r="G2225" s="208"/>
      <c r="H2225" s="208"/>
      <c r="I2225" s="209"/>
      <c r="J2225" s="209"/>
      <c r="K2225" s="209"/>
      <c r="L2225" s="199"/>
      <c r="M2225" s="203"/>
      <c r="N2225" s="209"/>
    </row>
    <row r="2226" spans="1:14" ht="12" customHeight="1" x14ac:dyDescent="0.2">
      <c r="A2226" s="206"/>
      <c r="B2226" s="207"/>
      <c r="C2226" s="199"/>
      <c r="D2226" s="199"/>
      <c r="E2226" s="201"/>
      <c r="F2226" s="201"/>
      <c r="G2226" s="208"/>
      <c r="H2226" s="208"/>
      <c r="I2226" s="209"/>
      <c r="J2226" s="209"/>
      <c r="K2226" s="209"/>
      <c r="L2226" s="199"/>
      <c r="M2226" s="203"/>
      <c r="N2226" s="209"/>
    </row>
    <row r="2227" spans="1:14" ht="12" customHeight="1" x14ac:dyDescent="0.2">
      <c r="A2227" s="206"/>
      <c r="B2227" s="207"/>
      <c r="C2227" s="199"/>
      <c r="D2227" s="199"/>
      <c r="E2227" s="201"/>
      <c r="F2227" s="201"/>
      <c r="G2227" s="208"/>
      <c r="H2227" s="208"/>
      <c r="I2227" s="209"/>
      <c r="J2227" s="209"/>
      <c r="K2227" s="209"/>
      <c r="L2227" s="199"/>
      <c r="M2227" s="203"/>
      <c r="N2227" s="209"/>
    </row>
    <row r="2228" spans="1:14" ht="12" customHeight="1" x14ac:dyDescent="0.2">
      <c r="A2228" s="206"/>
      <c r="B2228" s="207"/>
      <c r="C2228" s="199"/>
      <c r="D2228" s="199"/>
      <c r="E2228" s="201"/>
      <c r="F2228" s="201"/>
      <c r="G2228" s="208"/>
      <c r="H2228" s="208"/>
      <c r="I2228" s="209"/>
      <c r="J2228" s="209"/>
      <c r="K2228" s="209"/>
      <c r="L2228" s="199"/>
      <c r="M2228" s="203"/>
      <c r="N2228" s="209"/>
    </row>
    <row r="2229" spans="1:14" ht="12" customHeight="1" x14ac:dyDescent="0.2">
      <c r="A2229" s="206"/>
      <c r="B2229" s="207"/>
      <c r="C2229" s="199"/>
      <c r="D2229" s="199"/>
      <c r="E2229" s="201"/>
      <c r="F2229" s="201"/>
      <c r="G2229" s="208"/>
      <c r="H2229" s="208"/>
      <c r="I2229" s="209"/>
      <c r="J2229" s="209"/>
      <c r="K2229" s="209"/>
      <c r="L2229" s="199"/>
      <c r="M2229" s="203"/>
      <c r="N2229" s="209"/>
    </row>
    <row r="2230" spans="1:14" ht="12" customHeight="1" x14ac:dyDescent="0.2">
      <c r="A2230" s="206"/>
      <c r="B2230" s="207"/>
      <c r="C2230" s="199"/>
      <c r="D2230" s="199"/>
      <c r="E2230" s="201"/>
      <c r="F2230" s="201"/>
      <c r="G2230" s="208"/>
      <c r="H2230" s="208"/>
      <c r="I2230" s="209"/>
      <c r="J2230" s="209"/>
      <c r="K2230" s="209"/>
      <c r="L2230" s="199"/>
      <c r="M2230" s="203"/>
      <c r="N2230" s="209"/>
    </row>
    <row r="2231" spans="1:14" ht="12" customHeight="1" x14ac:dyDescent="0.2">
      <c r="A2231" s="206"/>
      <c r="B2231" s="207"/>
      <c r="C2231" s="199"/>
      <c r="D2231" s="199"/>
      <c r="E2231" s="201"/>
      <c r="F2231" s="201"/>
      <c r="G2231" s="208"/>
      <c r="H2231" s="208"/>
      <c r="I2231" s="209"/>
      <c r="J2231" s="209"/>
      <c r="K2231" s="209"/>
      <c r="L2231" s="199"/>
      <c r="M2231" s="203"/>
      <c r="N2231" s="209"/>
    </row>
    <row r="2232" spans="1:14" ht="12" customHeight="1" x14ac:dyDescent="0.2">
      <c r="A2232" s="206"/>
      <c r="B2232" s="207"/>
      <c r="C2232" s="199"/>
      <c r="D2232" s="199"/>
      <c r="E2232" s="201"/>
      <c r="F2232" s="201"/>
      <c r="G2232" s="208"/>
      <c r="H2232" s="208"/>
      <c r="I2232" s="209"/>
      <c r="J2232" s="209"/>
      <c r="K2232" s="209"/>
      <c r="L2232" s="199"/>
      <c r="M2232" s="203"/>
      <c r="N2232" s="209"/>
    </row>
    <row r="2233" spans="1:14" ht="12" customHeight="1" x14ac:dyDescent="0.2">
      <c r="A2233" s="206"/>
      <c r="B2233" s="207"/>
      <c r="C2233" s="199"/>
      <c r="D2233" s="199"/>
      <c r="E2233" s="201"/>
      <c r="F2233" s="201"/>
      <c r="G2233" s="208"/>
      <c r="H2233" s="208"/>
      <c r="I2233" s="209"/>
      <c r="J2233" s="209"/>
      <c r="K2233" s="209"/>
      <c r="L2233" s="199"/>
      <c r="M2233" s="203"/>
      <c r="N2233" s="209"/>
    </row>
    <row r="2234" spans="1:14" ht="12" customHeight="1" x14ac:dyDescent="0.2">
      <c r="A2234" s="206"/>
      <c r="B2234" s="207"/>
      <c r="C2234" s="199"/>
      <c r="D2234" s="199"/>
      <c r="E2234" s="201"/>
      <c r="F2234" s="201"/>
      <c r="G2234" s="208"/>
      <c r="H2234" s="208"/>
      <c r="I2234" s="209"/>
      <c r="J2234" s="209"/>
      <c r="K2234" s="209"/>
      <c r="L2234" s="199"/>
      <c r="M2234" s="203"/>
      <c r="N2234" s="209"/>
    </row>
    <row r="2235" spans="1:14" ht="12" customHeight="1" x14ac:dyDescent="0.2">
      <c r="A2235" s="206"/>
      <c r="B2235" s="207"/>
      <c r="C2235" s="199"/>
      <c r="D2235" s="199"/>
      <c r="E2235" s="201"/>
      <c r="F2235" s="201"/>
      <c r="G2235" s="208"/>
      <c r="H2235" s="208"/>
      <c r="I2235" s="209"/>
      <c r="J2235" s="209"/>
      <c r="K2235" s="209"/>
      <c r="L2235" s="199"/>
      <c r="M2235" s="203"/>
      <c r="N2235" s="209"/>
    </row>
    <row r="2236" spans="1:14" ht="12" customHeight="1" x14ac:dyDescent="0.2">
      <c r="A2236" s="206"/>
      <c r="B2236" s="207"/>
      <c r="C2236" s="199"/>
      <c r="D2236" s="199"/>
      <c r="E2236" s="201"/>
      <c r="F2236" s="201"/>
      <c r="G2236" s="208"/>
      <c r="H2236" s="208"/>
      <c r="I2236" s="209"/>
      <c r="J2236" s="209"/>
      <c r="K2236" s="209"/>
      <c r="L2236" s="199"/>
      <c r="M2236" s="203"/>
      <c r="N2236" s="209"/>
    </row>
    <row r="2237" spans="1:14" ht="12" customHeight="1" x14ac:dyDescent="0.2">
      <c r="A2237" s="206"/>
      <c r="B2237" s="207"/>
      <c r="C2237" s="199"/>
      <c r="D2237" s="199"/>
      <c r="E2237" s="201"/>
      <c r="F2237" s="201"/>
      <c r="G2237" s="208"/>
      <c r="H2237" s="208"/>
      <c r="I2237" s="209"/>
      <c r="J2237" s="209"/>
      <c r="K2237" s="209"/>
      <c r="L2237" s="199"/>
      <c r="M2237" s="203"/>
      <c r="N2237" s="209"/>
    </row>
    <row r="2238" spans="1:14" ht="12" customHeight="1" x14ac:dyDescent="0.2">
      <c r="A2238" s="206"/>
      <c r="B2238" s="207"/>
      <c r="C2238" s="199"/>
      <c r="D2238" s="199"/>
      <c r="E2238" s="201"/>
      <c r="F2238" s="201"/>
      <c r="G2238" s="208"/>
      <c r="H2238" s="208"/>
      <c r="I2238" s="209"/>
      <c r="J2238" s="209"/>
      <c r="K2238" s="209"/>
      <c r="L2238" s="199"/>
      <c r="M2238" s="203"/>
      <c r="N2238" s="209"/>
    </row>
    <row r="2239" spans="1:14" ht="12" customHeight="1" x14ac:dyDescent="0.2">
      <c r="A2239" s="206"/>
      <c r="B2239" s="207"/>
      <c r="C2239" s="199"/>
      <c r="D2239" s="199"/>
      <c r="E2239" s="201"/>
      <c r="F2239" s="201"/>
      <c r="G2239" s="208"/>
      <c r="H2239" s="208"/>
      <c r="I2239" s="209"/>
      <c r="J2239" s="209"/>
      <c r="K2239" s="209"/>
      <c r="L2239" s="199"/>
      <c r="M2239" s="203"/>
      <c r="N2239" s="209"/>
    </row>
    <row r="2240" spans="1:14" ht="12" customHeight="1" x14ac:dyDescent="0.2">
      <c r="A2240" s="206"/>
      <c r="B2240" s="207"/>
      <c r="C2240" s="199"/>
      <c r="D2240" s="199"/>
      <c r="E2240" s="201"/>
      <c r="F2240" s="201"/>
      <c r="G2240" s="208"/>
      <c r="H2240" s="208"/>
      <c r="I2240" s="209"/>
      <c r="J2240" s="209"/>
      <c r="K2240" s="209"/>
      <c r="L2240" s="199"/>
      <c r="M2240" s="203"/>
      <c r="N2240" s="209"/>
    </row>
    <row r="2241" spans="1:14" ht="12" customHeight="1" x14ac:dyDescent="0.2">
      <c r="A2241" s="206"/>
      <c r="B2241" s="207"/>
      <c r="C2241" s="199"/>
      <c r="D2241" s="199"/>
      <c r="E2241" s="201"/>
      <c r="F2241" s="201"/>
      <c r="G2241" s="208"/>
      <c r="H2241" s="208"/>
      <c r="I2241" s="209"/>
      <c r="J2241" s="209"/>
      <c r="K2241" s="209"/>
      <c r="L2241" s="199"/>
      <c r="M2241" s="203"/>
      <c r="N2241" s="209"/>
    </row>
    <row r="2242" spans="1:14" ht="12" customHeight="1" x14ac:dyDescent="0.2">
      <c r="A2242" s="206"/>
      <c r="B2242" s="207"/>
      <c r="C2242" s="199"/>
      <c r="D2242" s="199"/>
      <c r="E2242" s="201"/>
      <c r="F2242" s="201"/>
      <c r="G2242" s="208"/>
      <c r="H2242" s="208"/>
      <c r="I2242" s="209"/>
      <c r="J2242" s="209"/>
      <c r="K2242" s="209"/>
      <c r="L2242" s="199"/>
      <c r="M2242" s="203"/>
      <c r="N2242" s="209"/>
    </row>
    <row r="2243" spans="1:14" ht="12" customHeight="1" x14ac:dyDescent="0.2">
      <c r="A2243" s="206"/>
      <c r="B2243" s="207"/>
      <c r="C2243" s="199"/>
      <c r="D2243" s="199"/>
      <c r="E2243" s="201"/>
      <c r="F2243" s="201"/>
      <c r="G2243" s="208"/>
      <c r="H2243" s="208"/>
      <c r="I2243" s="209"/>
      <c r="J2243" s="209"/>
      <c r="K2243" s="209"/>
      <c r="L2243" s="199"/>
      <c r="M2243" s="203"/>
      <c r="N2243" s="209"/>
    </row>
    <row r="2244" spans="1:14" ht="12" customHeight="1" x14ac:dyDescent="0.2">
      <c r="A2244" s="206"/>
      <c r="B2244" s="207"/>
      <c r="C2244" s="199"/>
      <c r="D2244" s="199"/>
      <c r="E2244" s="201"/>
      <c r="F2244" s="201"/>
      <c r="G2244" s="208"/>
      <c r="H2244" s="208"/>
      <c r="I2244" s="209"/>
      <c r="J2244" s="209"/>
      <c r="K2244" s="209"/>
      <c r="L2244" s="199"/>
      <c r="M2244" s="203"/>
      <c r="N2244" s="209"/>
    </row>
    <row r="2245" spans="1:14" ht="12" customHeight="1" x14ac:dyDescent="0.2">
      <c r="A2245" s="206"/>
      <c r="B2245" s="207"/>
      <c r="C2245" s="199"/>
      <c r="D2245" s="199"/>
      <c r="E2245" s="201"/>
      <c r="F2245" s="201"/>
      <c r="G2245" s="208"/>
      <c r="H2245" s="208"/>
      <c r="I2245" s="209"/>
      <c r="J2245" s="209"/>
      <c r="K2245" s="209"/>
      <c r="L2245" s="199"/>
      <c r="M2245" s="203"/>
      <c r="N2245" s="209"/>
    </row>
    <row r="2246" spans="1:14" ht="12" customHeight="1" x14ac:dyDescent="0.2">
      <c r="A2246" s="206"/>
      <c r="B2246" s="207"/>
      <c r="C2246" s="199"/>
      <c r="D2246" s="199"/>
      <c r="E2246" s="201"/>
      <c r="F2246" s="201"/>
      <c r="G2246" s="208"/>
      <c r="H2246" s="208"/>
      <c r="I2246" s="209"/>
      <c r="J2246" s="209"/>
      <c r="K2246" s="209"/>
      <c r="L2246" s="199"/>
      <c r="M2246" s="203"/>
      <c r="N2246" s="209"/>
    </row>
    <row r="2247" spans="1:14" ht="12" customHeight="1" x14ac:dyDescent="0.2">
      <c r="A2247" s="206"/>
      <c r="B2247" s="207"/>
      <c r="C2247" s="199"/>
      <c r="D2247" s="199"/>
      <c r="E2247" s="201"/>
      <c r="F2247" s="201"/>
      <c r="G2247" s="208"/>
      <c r="H2247" s="208"/>
      <c r="I2247" s="209"/>
      <c r="J2247" s="209"/>
      <c r="K2247" s="209"/>
      <c r="L2247" s="199"/>
      <c r="M2247" s="203"/>
      <c r="N2247" s="209"/>
    </row>
    <row r="2248" spans="1:14" ht="12" customHeight="1" x14ac:dyDescent="0.2">
      <c r="A2248" s="206"/>
      <c r="B2248" s="207"/>
      <c r="C2248" s="199"/>
      <c r="D2248" s="199"/>
      <c r="E2248" s="201"/>
      <c r="F2248" s="201"/>
      <c r="G2248" s="208"/>
      <c r="H2248" s="208"/>
      <c r="I2248" s="209"/>
      <c r="J2248" s="209"/>
      <c r="K2248" s="209"/>
      <c r="L2248" s="199"/>
      <c r="M2248" s="203"/>
      <c r="N2248" s="209"/>
    </row>
    <row r="2249" spans="1:14" ht="12" customHeight="1" x14ac:dyDescent="0.2">
      <c r="A2249" s="206"/>
      <c r="B2249" s="207"/>
      <c r="C2249" s="199"/>
      <c r="D2249" s="199"/>
      <c r="E2249" s="201"/>
      <c r="F2249" s="201"/>
      <c r="G2249" s="208"/>
      <c r="H2249" s="208"/>
      <c r="I2249" s="209"/>
      <c r="J2249" s="209"/>
      <c r="K2249" s="209"/>
      <c r="L2249" s="199"/>
      <c r="M2249" s="203"/>
      <c r="N2249" s="209"/>
    </row>
    <row r="2250" spans="1:14" ht="12" customHeight="1" x14ac:dyDescent="0.2">
      <c r="A2250" s="206"/>
      <c r="B2250" s="207"/>
      <c r="C2250" s="199"/>
      <c r="D2250" s="199"/>
      <c r="E2250" s="201"/>
      <c r="F2250" s="201"/>
      <c r="G2250" s="208"/>
      <c r="H2250" s="208"/>
      <c r="I2250" s="209"/>
      <c r="J2250" s="209"/>
      <c r="K2250" s="209"/>
      <c r="L2250" s="199"/>
      <c r="M2250" s="203"/>
      <c r="N2250" s="209"/>
    </row>
    <row r="2251" spans="1:14" ht="12" customHeight="1" x14ac:dyDescent="0.2">
      <c r="A2251" s="206"/>
      <c r="B2251" s="207"/>
      <c r="C2251" s="199"/>
      <c r="D2251" s="199"/>
      <c r="E2251" s="201"/>
      <c r="F2251" s="201"/>
      <c r="G2251" s="208"/>
      <c r="H2251" s="208"/>
      <c r="I2251" s="209"/>
      <c r="J2251" s="209"/>
      <c r="K2251" s="209"/>
      <c r="L2251" s="199"/>
      <c r="M2251" s="203"/>
      <c r="N2251" s="209"/>
    </row>
    <row r="2252" spans="1:14" ht="12" customHeight="1" x14ac:dyDescent="0.2">
      <c r="A2252" s="206"/>
      <c r="B2252" s="207"/>
      <c r="C2252" s="199"/>
      <c r="D2252" s="199"/>
      <c r="E2252" s="201"/>
      <c r="F2252" s="201"/>
      <c r="G2252" s="208"/>
      <c r="H2252" s="208"/>
      <c r="I2252" s="209"/>
      <c r="J2252" s="209"/>
      <c r="K2252" s="209"/>
      <c r="L2252" s="199"/>
      <c r="M2252" s="203"/>
      <c r="N2252" s="209"/>
    </row>
    <row r="2253" spans="1:14" ht="12" customHeight="1" x14ac:dyDescent="0.2">
      <c r="A2253" s="206"/>
      <c r="B2253" s="207"/>
      <c r="C2253" s="199"/>
      <c r="D2253" s="199"/>
      <c r="E2253" s="201"/>
      <c r="F2253" s="201"/>
      <c r="G2253" s="208"/>
      <c r="H2253" s="208"/>
      <c r="I2253" s="209"/>
      <c r="J2253" s="209"/>
      <c r="K2253" s="209"/>
      <c r="L2253" s="199"/>
      <c r="M2253" s="203"/>
      <c r="N2253" s="209"/>
    </row>
    <row r="2254" spans="1:14" ht="12" customHeight="1" x14ac:dyDescent="0.2">
      <c r="A2254" s="206"/>
      <c r="B2254" s="207"/>
      <c r="C2254" s="199"/>
      <c r="D2254" s="199"/>
      <c r="E2254" s="201"/>
      <c r="F2254" s="201"/>
      <c r="G2254" s="208"/>
      <c r="H2254" s="208"/>
      <c r="I2254" s="209"/>
      <c r="J2254" s="209"/>
      <c r="K2254" s="209"/>
      <c r="L2254" s="199"/>
      <c r="M2254" s="203"/>
      <c r="N2254" s="209"/>
    </row>
    <row r="2255" spans="1:14" ht="12" customHeight="1" x14ac:dyDescent="0.2">
      <c r="A2255" s="206"/>
      <c r="B2255" s="207"/>
      <c r="C2255" s="199"/>
      <c r="D2255" s="199"/>
      <c r="E2255" s="201"/>
      <c r="F2255" s="201"/>
      <c r="G2255" s="208"/>
      <c r="H2255" s="208"/>
      <c r="I2255" s="209"/>
      <c r="J2255" s="209"/>
      <c r="K2255" s="209"/>
      <c r="L2255" s="199"/>
      <c r="M2255" s="203"/>
      <c r="N2255" s="209"/>
    </row>
    <row r="2256" spans="1:14" ht="12" customHeight="1" x14ac:dyDescent="0.2">
      <c r="A2256" s="206"/>
      <c r="B2256" s="207"/>
      <c r="C2256" s="199"/>
      <c r="D2256" s="199"/>
      <c r="E2256" s="201"/>
      <c r="F2256" s="201"/>
      <c r="G2256" s="208"/>
      <c r="H2256" s="208"/>
      <c r="I2256" s="209"/>
      <c r="J2256" s="209"/>
      <c r="K2256" s="209"/>
      <c r="L2256" s="199"/>
      <c r="M2256" s="203"/>
      <c r="N2256" s="209"/>
    </row>
    <row r="2257" spans="1:14" ht="12" customHeight="1" x14ac:dyDescent="0.2">
      <c r="A2257" s="206"/>
      <c r="B2257" s="207"/>
      <c r="C2257" s="199"/>
      <c r="D2257" s="199"/>
      <c r="E2257" s="201"/>
      <c r="F2257" s="201"/>
      <c r="G2257" s="208"/>
      <c r="H2257" s="208"/>
      <c r="I2257" s="209"/>
      <c r="J2257" s="209"/>
      <c r="K2257" s="209"/>
      <c r="L2257" s="199"/>
      <c r="M2257" s="203"/>
      <c r="N2257" s="209"/>
    </row>
    <row r="2258" spans="1:14" ht="12" customHeight="1" x14ac:dyDescent="0.2">
      <c r="A2258" s="206"/>
      <c r="B2258" s="207"/>
      <c r="C2258" s="199"/>
      <c r="D2258" s="199"/>
      <c r="E2258" s="201"/>
      <c r="F2258" s="201"/>
      <c r="G2258" s="208"/>
      <c r="H2258" s="208"/>
      <c r="I2258" s="209"/>
      <c r="J2258" s="209"/>
      <c r="K2258" s="209"/>
      <c r="L2258" s="199"/>
      <c r="M2258" s="203"/>
      <c r="N2258" s="209"/>
    </row>
    <row r="2259" spans="1:14" ht="12" customHeight="1" x14ac:dyDescent="0.2">
      <c r="A2259" s="206"/>
      <c r="B2259" s="207"/>
      <c r="C2259" s="199"/>
      <c r="D2259" s="199"/>
      <c r="E2259" s="201"/>
      <c r="F2259" s="201"/>
      <c r="G2259" s="208"/>
      <c r="H2259" s="208"/>
      <c r="I2259" s="209"/>
      <c r="J2259" s="209"/>
      <c r="K2259" s="209"/>
      <c r="L2259" s="199"/>
      <c r="M2259" s="203"/>
      <c r="N2259" s="209"/>
    </row>
    <row r="2260" spans="1:14" ht="12" customHeight="1" x14ac:dyDescent="0.2">
      <c r="A2260" s="206"/>
      <c r="B2260" s="207"/>
      <c r="C2260" s="199"/>
      <c r="D2260" s="199"/>
      <c r="E2260" s="201"/>
      <c r="F2260" s="201"/>
      <c r="G2260" s="208"/>
      <c r="H2260" s="208"/>
      <c r="I2260" s="209"/>
      <c r="J2260" s="209"/>
      <c r="K2260" s="209"/>
      <c r="L2260" s="199"/>
      <c r="M2260" s="203"/>
      <c r="N2260" s="209"/>
    </row>
    <row r="2261" spans="1:14" ht="12" customHeight="1" x14ac:dyDescent="0.2">
      <c r="A2261" s="206"/>
      <c r="B2261" s="207"/>
      <c r="C2261" s="199"/>
      <c r="D2261" s="199"/>
      <c r="E2261" s="201"/>
      <c r="F2261" s="201"/>
      <c r="G2261" s="208"/>
      <c r="H2261" s="208"/>
      <c r="I2261" s="209"/>
      <c r="J2261" s="209"/>
      <c r="K2261" s="209"/>
      <c r="L2261" s="199"/>
      <c r="M2261" s="203"/>
      <c r="N2261" s="209"/>
    </row>
    <row r="2262" spans="1:14" ht="12" customHeight="1" x14ac:dyDescent="0.2">
      <c r="A2262" s="206"/>
      <c r="B2262" s="207"/>
      <c r="C2262" s="199"/>
      <c r="D2262" s="199"/>
      <c r="E2262" s="201"/>
      <c r="F2262" s="201"/>
      <c r="G2262" s="208"/>
      <c r="H2262" s="208"/>
      <c r="I2262" s="209"/>
      <c r="J2262" s="209"/>
      <c r="K2262" s="209"/>
      <c r="L2262" s="199"/>
      <c r="M2262" s="203"/>
      <c r="N2262" s="209"/>
    </row>
    <row r="2263" spans="1:14" ht="12" customHeight="1" x14ac:dyDescent="0.2">
      <c r="A2263" s="206"/>
      <c r="B2263" s="207"/>
      <c r="C2263" s="199"/>
      <c r="D2263" s="199"/>
      <c r="E2263" s="201"/>
      <c r="F2263" s="201"/>
      <c r="G2263" s="208"/>
      <c r="H2263" s="208"/>
      <c r="I2263" s="209"/>
      <c r="J2263" s="209"/>
      <c r="K2263" s="209"/>
      <c r="L2263" s="199"/>
      <c r="M2263" s="203"/>
      <c r="N2263" s="209"/>
    </row>
    <row r="2264" spans="1:14" ht="12" customHeight="1" x14ac:dyDescent="0.2">
      <c r="A2264" s="206"/>
      <c r="B2264" s="207"/>
      <c r="C2264" s="199"/>
      <c r="D2264" s="199"/>
      <c r="E2264" s="201"/>
      <c r="F2264" s="201"/>
      <c r="G2264" s="208"/>
      <c r="H2264" s="208"/>
      <c r="I2264" s="209"/>
      <c r="J2264" s="209"/>
      <c r="K2264" s="209"/>
      <c r="L2264" s="199"/>
      <c r="M2264" s="203"/>
      <c r="N2264" s="209"/>
    </row>
    <row r="2265" spans="1:14" ht="12" customHeight="1" x14ac:dyDescent="0.2">
      <c r="A2265" s="206"/>
      <c r="B2265" s="207"/>
      <c r="C2265" s="199"/>
      <c r="D2265" s="199"/>
      <c r="E2265" s="201"/>
      <c r="F2265" s="201"/>
      <c r="G2265" s="208"/>
      <c r="H2265" s="208"/>
      <c r="I2265" s="209"/>
      <c r="J2265" s="209"/>
      <c r="K2265" s="209"/>
      <c r="L2265" s="199"/>
      <c r="M2265" s="203"/>
      <c r="N2265" s="209"/>
    </row>
    <row r="2266" spans="1:14" ht="12" customHeight="1" x14ac:dyDescent="0.2">
      <c r="A2266" s="206"/>
      <c r="B2266" s="207"/>
      <c r="C2266" s="199"/>
      <c r="D2266" s="199"/>
      <c r="E2266" s="201"/>
      <c r="F2266" s="201"/>
      <c r="G2266" s="208"/>
      <c r="H2266" s="208"/>
      <c r="I2266" s="209"/>
      <c r="J2266" s="209"/>
      <c r="K2266" s="209"/>
      <c r="L2266" s="199"/>
      <c r="M2266" s="203"/>
      <c r="N2266" s="209"/>
    </row>
    <row r="2267" spans="1:14" ht="12" customHeight="1" x14ac:dyDescent="0.2">
      <c r="A2267" s="206"/>
      <c r="B2267" s="207"/>
      <c r="C2267" s="199"/>
      <c r="D2267" s="199"/>
      <c r="E2267" s="201"/>
      <c r="F2267" s="201"/>
      <c r="G2267" s="208"/>
      <c r="H2267" s="208"/>
      <c r="I2267" s="209"/>
      <c r="J2267" s="209"/>
      <c r="K2267" s="209"/>
      <c r="L2267" s="199"/>
      <c r="M2267" s="203"/>
      <c r="N2267" s="209"/>
    </row>
    <row r="2268" spans="1:14" ht="12" customHeight="1" x14ac:dyDescent="0.2">
      <c r="A2268" s="206"/>
      <c r="B2268" s="207"/>
      <c r="C2268" s="199"/>
      <c r="D2268" s="199"/>
      <c r="E2268" s="201"/>
      <c r="F2268" s="201"/>
      <c r="G2268" s="208"/>
      <c r="H2268" s="208"/>
      <c r="I2268" s="209"/>
      <c r="J2268" s="209"/>
      <c r="K2268" s="209"/>
      <c r="L2268" s="199"/>
      <c r="M2268" s="203"/>
      <c r="N2268" s="209"/>
    </row>
    <row r="2269" spans="1:14" ht="12" customHeight="1" x14ac:dyDescent="0.2">
      <c r="A2269" s="206"/>
      <c r="B2269" s="207"/>
      <c r="C2269" s="199"/>
      <c r="D2269" s="199"/>
      <c r="E2269" s="201"/>
      <c r="F2269" s="201"/>
      <c r="G2269" s="208"/>
      <c r="H2269" s="208"/>
      <c r="I2269" s="209"/>
      <c r="J2269" s="209"/>
      <c r="K2269" s="209"/>
      <c r="L2269" s="199"/>
      <c r="M2269" s="203"/>
      <c r="N2269" s="209"/>
    </row>
    <row r="2270" spans="1:14" ht="12" customHeight="1" x14ac:dyDescent="0.2">
      <c r="A2270" s="206"/>
      <c r="B2270" s="207"/>
      <c r="C2270" s="199"/>
      <c r="D2270" s="199"/>
      <c r="E2270" s="201"/>
      <c r="F2270" s="201"/>
      <c r="G2270" s="208"/>
      <c r="H2270" s="208"/>
      <c r="I2270" s="209"/>
      <c r="J2270" s="209"/>
      <c r="K2270" s="209"/>
      <c r="L2270" s="199"/>
      <c r="M2270" s="203"/>
      <c r="N2270" s="209"/>
    </row>
    <row r="2271" spans="1:14" ht="12" customHeight="1" x14ac:dyDescent="0.2">
      <c r="A2271" s="206"/>
      <c r="B2271" s="207"/>
      <c r="C2271" s="199"/>
      <c r="D2271" s="199"/>
      <c r="E2271" s="201"/>
      <c r="F2271" s="201"/>
      <c r="G2271" s="208"/>
      <c r="H2271" s="208"/>
      <c r="I2271" s="209"/>
      <c r="J2271" s="209"/>
      <c r="K2271" s="209"/>
      <c r="L2271" s="199"/>
      <c r="M2271" s="203"/>
      <c r="N2271" s="209"/>
    </row>
    <row r="2272" spans="1:14" ht="12" customHeight="1" x14ac:dyDescent="0.2">
      <c r="A2272" s="206"/>
      <c r="B2272" s="207"/>
      <c r="C2272" s="199"/>
      <c r="D2272" s="199"/>
      <c r="E2272" s="201"/>
      <c r="F2272" s="201"/>
      <c r="G2272" s="208"/>
      <c r="H2272" s="208"/>
      <c r="I2272" s="209"/>
      <c r="J2272" s="209"/>
      <c r="K2272" s="209"/>
      <c r="L2272" s="199"/>
      <c r="M2272" s="203"/>
      <c r="N2272" s="209"/>
    </row>
    <row r="2273" spans="1:14" ht="12" customHeight="1" x14ac:dyDescent="0.2">
      <c r="A2273" s="206"/>
      <c r="B2273" s="207"/>
      <c r="C2273" s="199"/>
      <c r="D2273" s="199"/>
      <c r="E2273" s="201"/>
      <c r="F2273" s="201"/>
      <c r="G2273" s="208"/>
      <c r="H2273" s="208"/>
      <c r="I2273" s="209"/>
      <c r="J2273" s="209"/>
      <c r="K2273" s="209"/>
      <c r="L2273" s="199"/>
      <c r="M2273" s="203"/>
      <c r="N2273" s="209"/>
    </row>
    <row r="2274" spans="1:14" ht="12" customHeight="1" x14ac:dyDescent="0.2">
      <c r="A2274" s="206"/>
      <c r="B2274" s="207"/>
      <c r="C2274" s="199"/>
      <c r="D2274" s="199"/>
      <c r="E2274" s="201"/>
      <c r="F2274" s="201"/>
      <c r="G2274" s="208"/>
      <c r="H2274" s="208"/>
      <c r="I2274" s="209"/>
      <c r="J2274" s="209"/>
      <c r="K2274" s="209"/>
      <c r="L2274" s="199"/>
      <c r="M2274" s="203"/>
      <c r="N2274" s="209"/>
    </row>
    <row r="2275" spans="1:14" ht="12" customHeight="1" x14ac:dyDescent="0.2">
      <c r="A2275" s="206"/>
      <c r="B2275" s="207"/>
      <c r="C2275" s="199"/>
      <c r="D2275" s="199"/>
      <c r="E2275" s="201"/>
      <c r="F2275" s="201"/>
      <c r="G2275" s="208"/>
      <c r="H2275" s="208"/>
      <c r="I2275" s="209"/>
      <c r="J2275" s="209"/>
      <c r="K2275" s="209"/>
      <c r="L2275" s="199"/>
      <c r="M2275" s="203"/>
      <c r="N2275" s="209"/>
    </row>
    <row r="2276" spans="1:14" ht="12" customHeight="1" x14ac:dyDescent="0.2">
      <c r="A2276" s="206"/>
      <c r="B2276" s="207"/>
      <c r="C2276" s="199"/>
      <c r="D2276" s="199"/>
      <c r="E2276" s="201"/>
      <c r="F2276" s="201"/>
      <c r="G2276" s="208"/>
      <c r="H2276" s="208"/>
      <c r="I2276" s="209"/>
      <c r="J2276" s="209"/>
      <c r="K2276" s="209"/>
      <c r="L2276" s="199"/>
      <c r="M2276" s="203"/>
      <c r="N2276" s="209"/>
    </row>
    <row r="2277" spans="1:14" ht="12" customHeight="1" x14ac:dyDescent="0.2">
      <c r="A2277" s="206"/>
      <c r="B2277" s="207"/>
      <c r="C2277" s="199"/>
      <c r="D2277" s="199"/>
      <c r="E2277" s="201"/>
      <c r="F2277" s="201"/>
      <c r="G2277" s="208"/>
      <c r="H2277" s="208"/>
      <c r="I2277" s="209"/>
      <c r="J2277" s="209"/>
      <c r="K2277" s="209"/>
      <c r="L2277" s="199"/>
      <c r="M2277" s="203"/>
      <c r="N2277" s="209"/>
    </row>
    <row r="2278" spans="1:14" ht="12" customHeight="1" x14ac:dyDescent="0.2">
      <c r="A2278" s="206"/>
      <c r="B2278" s="207"/>
      <c r="C2278" s="199"/>
      <c r="D2278" s="199"/>
      <c r="E2278" s="201"/>
      <c r="F2278" s="201"/>
      <c r="G2278" s="208"/>
      <c r="H2278" s="208"/>
      <c r="I2278" s="209"/>
      <c r="J2278" s="209"/>
      <c r="K2278" s="209"/>
      <c r="L2278" s="199"/>
      <c r="M2278" s="203"/>
      <c r="N2278" s="209"/>
    </row>
    <row r="2279" spans="1:14" ht="12" customHeight="1" x14ac:dyDescent="0.2">
      <c r="A2279" s="206"/>
      <c r="B2279" s="207"/>
      <c r="C2279" s="199"/>
      <c r="D2279" s="199"/>
      <c r="E2279" s="201"/>
      <c r="F2279" s="201"/>
      <c r="G2279" s="208"/>
      <c r="H2279" s="208"/>
      <c r="I2279" s="209"/>
      <c r="J2279" s="209"/>
      <c r="K2279" s="209"/>
      <c r="L2279" s="199"/>
      <c r="M2279" s="203"/>
      <c r="N2279" s="209"/>
    </row>
    <row r="2280" spans="1:14" ht="12" customHeight="1" x14ac:dyDescent="0.2">
      <c r="A2280" s="206"/>
      <c r="B2280" s="207"/>
      <c r="C2280" s="199"/>
      <c r="D2280" s="199"/>
      <c r="E2280" s="201"/>
      <c r="F2280" s="201"/>
      <c r="G2280" s="208"/>
      <c r="H2280" s="208"/>
      <c r="I2280" s="209"/>
      <c r="J2280" s="209"/>
      <c r="K2280" s="209"/>
      <c r="L2280" s="199"/>
      <c r="M2280" s="203"/>
      <c r="N2280" s="209"/>
    </row>
    <row r="2281" spans="1:14" ht="12" customHeight="1" x14ac:dyDescent="0.2">
      <c r="A2281" s="206"/>
      <c r="B2281" s="207"/>
      <c r="C2281" s="199"/>
      <c r="D2281" s="199"/>
      <c r="E2281" s="201"/>
      <c r="F2281" s="201"/>
      <c r="G2281" s="208"/>
      <c r="H2281" s="208"/>
      <c r="I2281" s="209"/>
      <c r="J2281" s="209"/>
      <c r="K2281" s="209"/>
      <c r="L2281" s="199"/>
      <c r="M2281" s="203"/>
      <c r="N2281" s="209"/>
    </row>
    <row r="2282" spans="1:14" ht="12" customHeight="1" x14ac:dyDescent="0.2">
      <c r="A2282" s="206"/>
      <c r="B2282" s="207"/>
      <c r="C2282" s="199"/>
      <c r="D2282" s="199"/>
      <c r="E2282" s="201"/>
      <c r="F2282" s="201"/>
      <c r="G2282" s="208"/>
      <c r="H2282" s="208"/>
      <c r="I2282" s="209"/>
      <c r="J2282" s="209"/>
      <c r="K2282" s="209"/>
      <c r="L2282" s="199"/>
      <c r="M2282" s="203"/>
      <c r="N2282" s="209"/>
    </row>
    <row r="2283" spans="1:14" ht="12" customHeight="1" x14ac:dyDescent="0.2">
      <c r="A2283" s="206"/>
      <c r="B2283" s="207"/>
      <c r="C2283" s="199"/>
      <c r="D2283" s="199"/>
      <c r="E2283" s="201"/>
      <c r="F2283" s="201"/>
      <c r="G2283" s="208"/>
      <c r="H2283" s="208"/>
      <c r="I2283" s="209"/>
      <c r="J2283" s="209"/>
      <c r="K2283" s="209"/>
      <c r="L2283" s="199"/>
      <c r="M2283" s="203"/>
      <c r="N2283" s="209"/>
    </row>
    <row r="2284" spans="1:14" ht="12" customHeight="1" x14ac:dyDescent="0.2">
      <c r="A2284" s="206"/>
      <c r="B2284" s="207"/>
      <c r="C2284" s="199"/>
      <c r="D2284" s="199"/>
      <c r="E2284" s="201"/>
      <c r="F2284" s="201"/>
      <c r="G2284" s="208"/>
      <c r="H2284" s="208"/>
      <c r="I2284" s="209"/>
      <c r="J2284" s="209"/>
      <c r="K2284" s="209"/>
      <c r="L2284" s="199"/>
      <c r="M2284" s="203"/>
      <c r="N2284" s="209"/>
    </row>
    <row r="2285" spans="1:14" ht="12" customHeight="1" x14ac:dyDescent="0.2">
      <c r="A2285" s="206"/>
      <c r="B2285" s="207"/>
      <c r="C2285" s="199"/>
      <c r="D2285" s="199"/>
      <c r="E2285" s="201"/>
      <c r="F2285" s="201"/>
      <c r="G2285" s="208"/>
      <c r="H2285" s="208"/>
      <c r="I2285" s="209"/>
      <c r="J2285" s="209"/>
      <c r="K2285" s="209"/>
      <c r="L2285" s="199"/>
      <c r="M2285" s="203"/>
      <c r="N2285" s="209"/>
    </row>
    <row r="2286" spans="1:14" ht="12" customHeight="1" x14ac:dyDescent="0.2">
      <c r="A2286" s="206"/>
      <c r="B2286" s="207"/>
      <c r="C2286" s="199"/>
      <c r="D2286" s="199"/>
      <c r="E2286" s="201"/>
      <c r="F2286" s="201"/>
      <c r="G2286" s="208"/>
      <c r="H2286" s="208"/>
      <c r="I2286" s="209"/>
      <c r="J2286" s="209"/>
      <c r="K2286" s="209"/>
      <c r="L2286" s="199"/>
      <c r="M2286" s="203"/>
      <c r="N2286" s="209"/>
    </row>
    <row r="2287" spans="1:14" ht="12" customHeight="1" x14ac:dyDescent="0.2">
      <c r="A2287" s="206"/>
      <c r="B2287" s="207"/>
      <c r="C2287" s="199"/>
      <c r="D2287" s="199"/>
      <c r="E2287" s="201"/>
      <c r="F2287" s="201"/>
      <c r="G2287" s="208"/>
      <c r="H2287" s="208"/>
      <c r="I2287" s="209"/>
      <c r="J2287" s="209"/>
      <c r="K2287" s="209"/>
      <c r="L2287" s="199"/>
      <c r="M2287" s="203"/>
      <c r="N2287" s="209"/>
    </row>
    <row r="2288" spans="1:14" ht="12" customHeight="1" x14ac:dyDescent="0.2">
      <c r="A2288" s="206"/>
      <c r="B2288" s="207"/>
      <c r="C2288" s="199"/>
      <c r="D2288" s="199"/>
      <c r="E2288" s="201"/>
      <c r="F2288" s="201"/>
      <c r="G2288" s="208"/>
      <c r="H2288" s="208"/>
      <c r="I2288" s="209"/>
      <c r="J2288" s="209"/>
      <c r="K2288" s="209"/>
      <c r="L2288" s="199"/>
      <c r="M2288" s="203"/>
      <c r="N2288" s="209"/>
    </row>
    <row r="2289" spans="1:14" ht="12" customHeight="1" x14ac:dyDescent="0.2">
      <c r="A2289" s="206"/>
      <c r="B2289" s="207"/>
      <c r="C2289" s="199"/>
      <c r="D2289" s="199"/>
      <c r="E2289" s="201"/>
      <c r="F2289" s="201"/>
      <c r="G2289" s="208"/>
      <c r="H2289" s="208"/>
      <c r="I2289" s="209"/>
      <c r="J2289" s="209"/>
      <c r="K2289" s="209"/>
      <c r="L2289" s="199"/>
      <c r="M2289" s="203"/>
      <c r="N2289" s="209"/>
    </row>
    <row r="2290" spans="1:14" ht="12" customHeight="1" x14ac:dyDescent="0.2">
      <c r="A2290" s="206"/>
      <c r="B2290" s="207"/>
      <c r="C2290" s="199"/>
      <c r="D2290" s="199"/>
      <c r="E2290" s="201"/>
      <c r="F2290" s="201"/>
      <c r="G2290" s="208"/>
      <c r="H2290" s="208"/>
      <c r="I2290" s="209"/>
      <c r="J2290" s="209"/>
      <c r="K2290" s="209"/>
      <c r="L2290" s="199"/>
      <c r="M2290" s="203"/>
      <c r="N2290" s="209"/>
    </row>
    <row r="2291" spans="1:14" ht="12" customHeight="1" x14ac:dyDescent="0.2">
      <c r="A2291" s="206"/>
      <c r="B2291" s="207"/>
      <c r="C2291" s="199"/>
      <c r="D2291" s="199"/>
      <c r="E2291" s="201"/>
      <c r="F2291" s="201"/>
      <c r="G2291" s="208"/>
      <c r="H2291" s="208"/>
      <c r="I2291" s="209"/>
      <c r="J2291" s="209"/>
      <c r="K2291" s="209"/>
      <c r="L2291" s="199"/>
      <c r="M2291" s="203"/>
      <c r="N2291" s="209"/>
    </row>
    <row r="2292" spans="1:14" ht="12" customHeight="1" x14ac:dyDescent="0.2">
      <c r="A2292" s="206"/>
      <c r="B2292" s="207"/>
      <c r="C2292" s="199"/>
      <c r="D2292" s="199"/>
      <c r="E2292" s="201"/>
      <c r="F2292" s="201"/>
      <c r="G2292" s="208"/>
      <c r="H2292" s="208"/>
      <c r="I2292" s="209"/>
      <c r="J2292" s="209"/>
      <c r="K2292" s="209"/>
      <c r="L2292" s="199"/>
      <c r="M2292" s="203"/>
      <c r="N2292" s="209"/>
    </row>
    <row r="2293" spans="1:14" ht="12" customHeight="1" x14ac:dyDescent="0.2">
      <c r="A2293" s="206"/>
      <c r="B2293" s="207"/>
      <c r="C2293" s="199"/>
      <c r="D2293" s="199"/>
      <c r="E2293" s="201"/>
      <c r="F2293" s="201"/>
      <c r="G2293" s="208"/>
      <c r="H2293" s="208"/>
      <c r="I2293" s="209"/>
      <c r="J2293" s="209"/>
      <c r="K2293" s="209"/>
      <c r="L2293" s="199"/>
      <c r="M2293" s="203"/>
      <c r="N2293" s="209"/>
    </row>
    <row r="2294" spans="1:14" ht="12" customHeight="1" x14ac:dyDescent="0.2">
      <c r="A2294" s="206"/>
      <c r="B2294" s="207"/>
      <c r="C2294" s="199"/>
      <c r="D2294" s="199"/>
      <c r="E2294" s="201"/>
      <c r="F2294" s="201"/>
      <c r="G2294" s="208"/>
      <c r="H2294" s="208"/>
      <c r="I2294" s="209"/>
      <c r="J2294" s="209"/>
      <c r="K2294" s="209"/>
      <c r="L2294" s="199"/>
      <c r="M2294" s="203"/>
      <c r="N2294" s="209"/>
    </row>
    <row r="2295" spans="1:14" ht="12" customHeight="1" x14ac:dyDescent="0.2">
      <c r="A2295" s="206"/>
      <c r="B2295" s="207"/>
      <c r="C2295" s="199"/>
      <c r="D2295" s="199"/>
      <c r="E2295" s="201"/>
      <c r="F2295" s="201"/>
      <c r="G2295" s="208"/>
      <c r="H2295" s="208"/>
      <c r="I2295" s="209"/>
      <c r="J2295" s="209"/>
      <c r="K2295" s="209"/>
      <c r="L2295" s="199"/>
      <c r="M2295" s="203"/>
      <c r="N2295" s="209"/>
    </row>
    <row r="2296" spans="1:14" ht="12" customHeight="1" x14ac:dyDescent="0.2">
      <c r="A2296" s="206"/>
      <c r="B2296" s="207"/>
      <c r="C2296" s="199"/>
      <c r="D2296" s="199"/>
      <c r="E2296" s="201"/>
      <c r="F2296" s="201"/>
      <c r="G2296" s="208"/>
      <c r="H2296" s="208"/>
      <c r="I2296" s="209"/>
      <c r="J2296" s="209"/>
      <c r="K2296" s="209"/>
      <c r="L2296" s="199"/>
      <c r="M2296" s="203"/>
      <c r="N2296" s="209"/>
    </row>
    <row r="2297" spans="1:14" ht="12" customHeight="1" x14ac:dyDescent="0.2">
      <c r="A2297" s="206"/>
      <c r="B2297" s="207"/>
      <c r="C2297" s="199"/>
      <c r="D2297" s="199"/>
      <c r="E2297" s="201"/>
      <c r="F2297" s="201"/>
      <c r="G2297" s="208"/>
      <c r="H2297" s="208"/>
      <c r="I2297" s="209"/>
      <c r="J2297" s="209"/>
      <c r="K2297" s="209"/>
      <c r="L2297" s="199"/>
      <c r="M2297" s="203"/>
      <c r="N2297" s="209"/>
    </row>
    <row r="2298" spans="1:14" ht="12" customHeight="1" x14ac:dyDescent="0.2">
      <c r="A2298" s="206"/>
      <c r="B2298" s="207"/>
      <c r="C2298" s="199"/>
      <c r="D2298" s="199"/>
      <c r="E2298" s="201"/>
      <c r="F2298" s="201"/>
      <c r="G2298" s="208"/>
      <c r="H2298" s="208"/>
      <c r="I2298" s="209"/>
      <c r="J2298" s="209"/>
      <c r="K2298" s="209"/>
      <c r="L2298" s="199"/>
      <c r="M2298" s="203"/>
      <c r="N2298" s="209"/>
    </row>
    <row r="2299" spans="1:14" ht="12" customHeight="1" x14ac:dyDescent="0.2">
      <c r="A2299" s="206"/>
      <c r="B2299" s="207"/>
      <c r="C2299" s="199"/>
      <c r="D2299" s="199"/>
      <c r="E2299" s="201"/>
      <c r="F2299" s="201"/>
      <c r="G2299" s="208"/>
      <c r="H2299" s="208"/>
      <c r="I2299" s="209"/>
      <c r="J2299" s="209"/>
      <c r="K2299" s="209"/>
      <c r="L2299" s="199"/>
      <c r="M2299" s="203"/>
      <c r="N2299" s="209"/>
    </row>
    <row r="2300" spans="1:14" ht="12" customHeight="1" x14ac:dyDescent="0.2">
      <c r="A2300" s="206"/>
      <c r="B2300" s="207"/>
      <c r="C2300" s="199"/>
      <c r="D2300" s="199"/>
      <c r="E2300" s="201"/>
      <c r="F2300" s="201"/>
      <c r="G2300" s="208"/>
      <c r="H2300" s="208"/>
      <c r="I2300" s="209"/>
      <c r="J2300" s="209"/>
      <c r="K2300" s="209"/>
      <c r="L2300" s="199"/>
      <c r="M2300" s="203"/>
      <c r="N2300" s="209"/>
    </row>
    <row r="2301" spans="1:14" ht="12" customHeight="1" x14ac:dyDescent="0.2">
      <c r="A2301" s="206"/>
      <c r="B2301" s="207"/>
      <c r="C2301" s="199"/>
      <c r="D2301" s="199"/>
      <c r="E2301" s="201"/>
      <c r="F2301" s="201"/>
      <c r="G2301" s="208"/>
      <c r="H2301" s="208"/>
      <c r="I2301" s="209"/>
      <c r="J2301" s="209"/>
      <c r="K2301" s="209"/>
      <c r="L2301" s="199"/>
      <c r="M2301" s="203"/>
      <c r="N2301" s="209"/>
    </row>
    <row r="2302" spans="1:14" ht="12" customHeight="1" x14ac:dyDescent="0.2">
      <c r="A2302" s="206"/>
      <c r="B2302" s="207"/>
      <c r="C2302" s="199"/>
      <c r="D2302" s="199"/>
      <c r="E2302" s="201"/>
      <c r="F2302" s="201"/>
      <c r="G2302" s="208"/>
      <c r="H2302" s="208"/>
      <c r="I2302" s="209"/>
      <c r="J2302" s="209"/>
      <c r="K2302" s="209"/>
      <c r="L2302" s="199"/>
      <c r="M2302" s="203"/>
      <c r="N2302" s="209"/>
    </row>
    <row r="2303" spans="1:14" ht="12" customHeight="1" x14ac:dyDescent="0.2">
      <c r="A2303" s="206"/>
      <c r="B2303" s="207"/>
      <c r="C2303" s="199"/>
      <c r="D2303" s="199"/>
      <c r="E2303" s="201"/>
      <c r="F2303" s="201"/>
      <c r="G2303" s="208"/>
      <c r="H2303" s="208"/>
      <c r="I2303" s="209"/>
      <c r="J2303" s="209"/>
      <c r="K2303" s="209"/>
      <c r="L2303" s="199"/>
      <c r="M2303" s="203"/>
      <c r="N2303" s="209"/>
    </row>
    <row r="2304" spans="1:14" ht="12" customHeight="1" x14ac:dyDescent="0.2">
      <c r="A2304" s="206"/>
      <c r="B2304" s="207"/>
      <c r="C2304" s="199"/>
      <c r="D2304" s="199"/>
      <c r="E2304" s="201"/>
      <c r="F2304" s="201"/>
      <c r="G2304" s="208"/>
      <c r="H2304" s="208"/>
      <c r="I2304" s="209"/>
      <c r="J2304" s="209"/>
      <c r="K2304" s="209"/>
      <c r="L2304" s="199"/>
      <c r="M2304" s="203"/>
      <c r="N2304" s="209"/>
    </row>
    <row r="2305" spans="1:14" ht="12" customHeight="1" x14ac:dyDescent="0.2">
      <c r="A2305" s="206"/>
      <c r="B2305" s="207"/>
      <c r="C2305" s="199"/>
      <c r="D2305" s="199"/>
      <c r="E2305" s="201"/>
      <c r="F2305" s="201"/>
      <c r="G2305" s="208"/>
      <c r="H2305" s="208"/>
      <c r="I2305" s="209"/>
      <c r="J2305" s="209"/>
      <c r="K2305" s="209"/>
      <c r="L2305" s="199"/>
      <c r="M2305" s="203"/>
      <c r="N2305" s="209"/>
    </row>
    <row r="2306" spans="1:14" ht="12" customHeight="1" x14ac:dyDescent="0.2">
      <c r="A2306" s="206"/>
      <c r="B2306" s="207"/>
      <c r="C2306" s="199"/>
      <c r="D2306" s="199"/>
      <c r="E2306" s="201"/>
      <c r="F2306" s="201"/>
      <c r="G2306" s="208"/>
      <c r="H2306" s="208"/>
      <c r="I2306" s="209"/>
      <c r="J2306" s="209"/>
      <c r="K2306" s="209"/>
      <c r="L2306" s="199"/>
      <c r="M2306" s="203"/>
      <c r="N2306" s="209"/>
    </row>
    <row r="2307" spans="1:14" ht="12" customHeight="1" x14ac:dyDescent="0.2">
      <c r="A2307" s="206"/>
      <c r="B2307" s="207"/>
      <c r="C2307" s="199"/>
      <c r="D2307" s="199"/>
      <c r="E2307" s="201"/>
      <c r="F2307" s="201"/>
      <c r="G2307" s="208"/>
      <c r="H2307" s="208"/>
      <c r="I2307" s="209"/>
      <c r="J2307" s="209"/>
      <c r="K2307" s="209"/>
      <c r="L2307" s="199"/>
      <c r="M2307" s="203"/>
      <c r="N2307" s="209"/>
    </row>
    <row r="2308" spans="1:14" ht="12" customHeight="1" x14ac:dyDescent="0.2">
      <c r="A2308" s="206"/>
      <c r="B2308" s="207"/>
      <c r="C2308" s="199"/>
      <c r="D2308" s="199"/>
      <c r="E2308" s="201"/>
      <c r="F2308" s="201"/>
      <c r="G2308" s="208"/>
      <c r="H2308" s="208"/>
      <c r="I2308" s="209"/>
      <c r="J2308" s="209"/>
      <c r="K2308" s="209"/>
      <c r="L2308" s="199"/>
      <c r="M2308" s="203"/>
      <c r="N2308" s="209"/>
    </row>
    <row r="2309" spans="1:14" ht="12" customHeight="1" x14ac:dyDescent="0.2">
      <c r="A2309" s="206"/>
      <c r="B2309" s="207"/>
      <c r="C2309" s="199"/>
      <c r="D2309" s="199"/>
      <c r="E2309" s="201"/>
      <c r="F2309" s="201"/>
      <c r="G2309" s="208"/>
      <c r="H2309" s="208"/>
      <c r="I2309" s="209"/>
      <c r="J2309" s="209"/>
      <c r="K2309" s="209"/>
      <c r="L2309" s="199"/>
      <c r="M2309" s="203"/>
      <c r="N2309" s="209"/>
    </row>
    <row r="2310" spans="1:14" ht="12" customHeight="1" x14ac:dyDescent="0.2">
      <c r="A2310" s="206"/>
      <c r="B2310" s="207"/>
      <c r="C2310" s="199"/>
      <c r="D2310" s="199"/>
      <c r="E2310" s="201"/>
      <c r="F2310" s="201"/>
      <c r="G2310" s="208"/>
      <c r="H2310" s="208"/>
      <c r="I2310" s="209"/>
      <c r="J2310" s="209"/>
      <c r="K2310" s="209"/>
      <c r="L2310" s="199"/>
      <c r="M2310" s="203"/>
      <c r="N2310" s="209"/>
    </row>
    <row r="2311" spans="1:14" ht="12" customHeight="1" x14ac:dyDescent="0.2">
      <c r="A2311" s="206"/>
      <c r="B2311" s="207"/>
      <c r="C2311" s="199"/>
      <c r="D2311" s="199"/>
      <c r="E2311" s="201"/>
      <c r="F2311" s="201"/>
      <c r="G2311" s="208"/>
      <c r="H2311" s="208"/>
      <c r="I2311" s="209"/>
      <c r="J2311" s="209"/>
      <c r="K2311" s="209"/>
      <c r="L2311" s="199"/>
      <c r="M2311" s="203"/>
      <c r="N2311" s="209"/>
    </row>
    <row r="2312" spans="1:14" ht="12" customHeight="1" x14ac:dyDescent="0.2">
      <c r="A2312" s="206"/>
      <c r="B2312" s="207"/>
      <c r="C2312" s="199"/>
      <c r="D2312" s="199"/>
      <c r="E2312" s="201"/>
      <c r="F2312" s="201"/>
      <c r="G2312" s="208"/>
      <c r="H2312" s="208"/>
      <c r="I2312" s="209"/>
      <c r="J2312" s="209"/>
      <c r="K2312" s="209"/>
      <c r="L2312" s="199"/>
      <c r="M2312" s="203"/>
      <c r="N2312" s="209"/>
    </row>
    <row r="2313" spans="1:14" ht="12" customHeight="1" x14ac:dyDescent="0.2">
      <c r="A2313" s="206"/>
      <c r="B2313" s="207"/>
      <c r="C2313" s="199"/>
      <c r="D2313" s="199"/>
      <c r="E2313" s="201"/>
      <c r="F2313" s="201"/>
      <c r="G2313" s="208"/>
      <c r="H2313" s="208"/>
      <c r="I2313" s="209"/>
      <c r="J2313" s="209"/>
      <c r="K2313" s="209"/>
      <c r="L2313" s="199"/>
      <c r="M2313" s="203"/>
      <c r="N2313" s="209"/>
    </row>
    <row r="2314" spans="1:14" ht="12" customHeight="1" x14ac:dyDescent="0.2">
      <c r="A2314" s="206"/>
      <c r="B2314" s="207"/>
      <c r="C2314" s="199"/>
      <c r="D2314" s="199"/>
      <c r="E2314" s="201"/>
      <c r="F2314" s="201"/>
      <c r="G2314" s="208"/>
      <c r="H2314" s="208"/>
      <c r="I2314" s="209"/>
      <c r="J2314" s="209"/>
      <c r="K2314" s="209"/>
      <c r="L2314" s="199"/>
      <c r="M2314" s="203"/>
      <c r="N2314" s="209"/>
    </row>
    <row r="2315" spans="1:14" ht="12" customHeight="1" x14ac:dyDescent="0.2">
      <c r="A2315" s="206"/>
      <c r="B2315" s="207"/>
      <c r="C2315" s="199"/>
      <c r="D2315" s="199"/>
      <c r="E2315" s="201"/>
      <c r="F2315" s="201"/>
      <c r="G2315" s="208"/>
      <c r="H2315" s="208"/>
      <c r="I2315" s="209"/>
      <c r="J2315" s="209"/>
      <c r="K2315" s="209"/>
      <c r="L2315" s="199"/>
      <c r="M2315" s="203"/>
      <c r="N2315" s="209"/>
    </row>
    <row r="2316" spans="1:14" ht="12" customHeight="1" x14ac:dyDescent="0.2">
      <c r="A2316" s="206"/>
      <c r="B2316" s="207"/>
      <c r="C2316" s="199"/>
      <c r="D2316" s="199"/>
      <c r="E2316" s="201"/>
      <c r="F2316" s="201"/>
      <c r="G2316" s="208"/>
      <c r="H2316" s="208"/>
      <c r="I2316" s="209"/>
      <c r="J2316" s="209"/>
      <c r="K2316" s="209"/>
      <c r="L2316" s="199"/>
      <c r="M2316" s="203"/>
      <c r="N2316" s="209"/>
    </row>
    <row r="2317" spans="1:14" ht="12" customHeight="1" x14ac:dyDescent="0.2">
      <c r="A2317" s="206"/>
      <c r="B2317" s="207"/>
      <c r="C2317" s="199"/>
      <c r="D2317" s="199"/>
      <c r="E2317" s="201"/>
      <c r="F2317" s="201"/>
      <c r="G2317" s="208"/>
      <c r="H2317" s="208"/>
      <c r="I2317" s="209"/>
      <c r="J2317" s="209"/>
      <c r="K2317" s="209"/>
      <c r="L2317" s="199"/>
      <c r="M2317" s="203"/>
      <c r="N2317" s="209"/>
    </row>
    <row r="2318" spans="1:14" ht="12" customHeight="1" x14ac:dyDescent="0.2">
      <c r="A2318" s="206"/>
      <c r="B2318" s="207"/>
      <c r="C2318" s="199"/>
      <c r="D2318" s="199"/>
      <c r="E2318" s="201"/>
      <c r="F2318" s="201"/>
      <c r="G2318" s="208"/>
      <c r="H2318" s="208"/>
      <c r="I2318" s="209"/>
      <c r="J2318" s="209"/>
      <c r="K2318" s="209"/>
      <c r="L2318" s="199"/>
      <c r="M2318" s="203"/>
      <c r="N2318" s="209"/>
    </row>
    <row r="2319" spans="1:14" ht="12" customHeight="1" x14ac:dyDescent="0.2">
      <c r="A2319" s="206"/>
      <c r="B2319" s="207"/>
      <c r="C2319" s="199"/>
      <c r="D2319" s="199"/>
      <c r="E2319" s="201"/>
      <c r="F2319" s="201"/>
      <c r="G2319" s="208"/>
      <c r="H2319" s="208"/>
      <c r="I2319" s="209"/>
      <c r="J2319" s="209"/>
      <c r="K2319" s="209"/>
      <c r="L2319" s="199"/>
      <c r="M2319" s="203"/>
      <c r="N2319" s="209"/>
    </row>
    <row r="2320" spans="1:14" ht="12" customHeight="1" x14ac:dyDescent="0.2">
      <c r="A2320" s="206"/>
      <c r="B2320" s="207"/>
      <c r="C2320" s="199"/>
      <c r="D2320" s="199"/>
      <c r="E2320" s="201"/>
      <c r="F2320" s="201"/>
      <c r="G2320" s="208"/>
      <c r="H2320" s="208"/>
      <c r="I2320" s="209"/>
      <c r="J2320" s="209"/>
      <c r="K2320" s="209"/>
      <c r="L2320" s="199"/>
      <c r="M2320" s="203"/>
      <c r="N2320" s="209"/>
    </row>
    <row r="2321" spans="1:14" ht="12" customHeight="1" x14ac:dyDescent="0.2">
      <c r="A2321" s="206"/>
      <c r="B2321" s="207"/>
      <c r="C2321" s="199"/>
      <c r="D2321" s="199"/>
      <c r="E2321" s="201"/>
      <c r="F2321" s="201"/>
      <c r="G2321" s="208"/>
      <c r="H2321" s="208"/>
      <c r="I2321" s="209"/>
      <c r="J2321" s="209"/>
      <c r="K2321" s="209"/>
      <c r="L2321" s="199"/>
      <c r="M2321" s="203"/>
      <c r="N2321" s="209"/>
    </row>
    <row r="2322" spans="1:14" ht="12" customHeight="1" x14ac:dyDescent="0.2">
      <c r="A2322" s="206"/>
      <c r="B2322" s="207"/>
      <c r="C2322" s="199"/>
      <c r="D2322" s="199"/>
      <c r="E2322" s="201"/>
      <c r="F2322" s="201"/>
      <c r="G2322" s="208"/>
      <c r="H2322" s="208"/>
      <c r="I2322" s="209"/>
      <c r="J2322" s="209"/>
      <c r="K2322" s="209"/>
      <c r="L2322" s="199"/>
      <c r="M2322" s="203"/>
      <c r="N2322" s="209"/>
    </row>
    <row r="2323" spans="1:14" ht="12" customHeight="1" x14ac:dyDescent="0.2">
      <c r="A2323" s="206"/>
      <c r="B2323" s="207"/>
      <c r="C2323" s="199"/>
      <c r="D2323" s="199"/>
      <c r="E2323" s="201"/>
      <c r="F2323" s="201"/>
      <c r="G2323" s="208"/>
      <c r="H2323" s="208"/>
      <c r="I2323" s="209"/>
      <c r="J2323" s="209"/>
      <c r="K2323" s="209"/>
      <c r="L2323" s="199"/>
      <c r="M2323" s="203"/>
      <c r="N2323" s="209"/>
    </row>
    <row r="2324" spans="1:14" ht="12" customHeight="1" x14ac:dyDescent="0.2">
      <c r="A2324" s="206"/>
      <c r="B2324" s="207"/>
      <c r="C2324" s="199"/>
      <c r="D2324" s="199"/>
      <c r="E2324" s="201"/>
      <c r="F2324" s="201"/>
      <c r="G2324" s="208"/>
      <c r="H2324" s="208"/>
      <c r="I2324" s="209"/>
      <c r="J2324" s="209"/>
      <c r="K2324" s="209"/>
      <c r="L2324" s="199"/>
      <c r="M2324" s="203"/>
      <c r="N2324" s="209"/>
    </row>
    <row r="2325" spans="1:14" ht="12" customHeight="1" x14ac:dyDescent="0.2">
      <c r="A2325" s="206"/>
      <c r="B2325" s="207"/>
      <c r="C2325" s="199"/>
      <c r="D2325" s="199"/>
      <c r="E2325" s="201"/>
      <c r="F2325" s="201"/>
      <c r="G2325" s="208"/>
      <c r="H2325" s="208"/>
      <c r="I2325" s="209"/>
      <c r="J2325" s="209"/>
      <c r="K2325" s="209"/>
      <c r="L2325" s="199"/>
      <c r="M2325" s="203"/>
      <c r="N2325" s="209"/>
    </row>
    <row r="2326" spans="1:14" ht="12" customHeight="1" x14ac:dyDescent="0.2">
      <c r="A2326" s="206"/>
      <c r="B2326" s="207"/>
      <c r="C2326" s="199"/>
      <c r="D2326" s="199"/>
      <c r="E2326" s="201"/>
      <c r="F2326" s="201"/>
      <c r="G2326" s="208"/>
      <c r="H2326" s="208"/>
      <c r="I2326" s="209"/>
      <c r="J2326" s="209"/>
      <c r="K2326" s="209"/>
      <c r="L2326" s="199"/>
      <c r="M2326" s="203"/>
      <c r="N2326" s="209"/>
    </row>
    <row r="2327" spans="1:14" ht="12" customHeight="1" x14ac:dyDescent="0.2">
      <c r="A2327" s="206"/>
      <c r="B2327" s="207"/>
      <c r="C2327" s="199"/>
      <c r="D2327" s="199"/>
      <c r="E2327" s="201"/>
      <c r="F2327" s="201"/>
      <c r="G2327" s="208"/>
      <c r="H2327" s="208"/>
      <c r="I2327" s="209"/>
      <c r="J2327" s="209"/>
      <c r="K2327" s="209"/>
      <c r="L2327" s="199"/>
      <c r="M2327" s="203"/>
      <c r="N2327" s="209"/>
    </row>
    <row r="2328" spans="1:14" ht="12" customHeight="1" x14ac:dyDescent="0.2">
      <c r="A2328" s="206"/>
      <c r="B2328" s="207"/>
      <c r="C2328" s="199"/>
      <c r="D2328" s="199"/>
      <c r="E2328" s="201"/>
      <c r="F2328" s="201"/>
      <c r="G2328" s="208"/>
      <c r="H2328" s="208"/>
      <c r="I2328" s="209"/>
      <c r="J2328" s="209"/>
      <c r="K2328" s="209"/>
      <c r="L2328" s="199"/>
      <c r="M2328" s="203"/>
      <c r="N2328" s="209"/>
    </row>
    <row r="2329" spans="1:14" ht="12" customHeight="1" x14ac:dyDescent="0.2">
      <c r="A2329" s="206"/>
      <c r="B2329" s="207"/>
      <c r="C2329" s="199"/>
      <c r="D2329" s="199"/>
      <c r="E2329" s="201"/>
      <c r="F2329" s="201"/>
      <c r="G2329" s="208"/>
      <c r="H2329" s="208"/>
      <c r="I2329" s="209"/>
      <c r="J2329" s="209"/>
      <c r="K2329" s="209"/>
      <c r="L2329" s="199"/>
      <c r="M2329" s="203"/>
      <c r="N2329" s="209"/>
    </row>
    <row r="2330" spans="1:14" ht="12" customHeight="1" x14ac:dyDescent="0.2">
      <c r="A2330" s="206"/>
      <c r="B2330" s="207"/>
      <c r="C2330" s="199"/>
      <c r="D2330" s="199"/>
      <c r="E2330" s="201"/>
      <c r="F2330" s="201"/>
      <c r="G2330" s="208"/>
      <c r="H2330" s="208"/>
      <c r="I2330" s="209"/>
      <c r="J2330" s="209"/>
      <c r="K2330" s="209"/>
      <c r="L2330" s="199"/>
      <c r="M2330" s="203"/>
      <c r="N2330" s="209"/>
    </row>
    <row r="2331" spans="1:14" ht="12" customHeight="1" x14ac:dyDescent="0.2">
      <c r="A2331" s="206"/>
      <c r="B2331" s="207"/>
      <c r="C2331" s="199"/>
      <c r="D2331" s="199"/>
      <c r="E2331" s="201"/>
      <c r="F2331" s="201"/>
      <c r="G2331" s="208"/>
      <c r="H2331" s="208"/>
      <c r="I2331" s="209"/>
      <c r="J2331" s="209"/>
      <c r="K2331" s="209"/>
      <c r="L2331" s="199"/>
      <c r="M2331" s="203"/>
      <c r="N2331" s="209"/>
    </row>
    <row r="2332" spans="1:14" ht="12" customHeight="1" x14ac:dyDescent="0.2">
      <c r="A2332" s="206"/>
      <c r="B2332" s="207"/>
      <c r="C2332" s="199"/>
      <c r="D2332" s="199"/>
      <c r="E2332" s="201"/>
      <c r="F2332" s="201"/>
      <c r="G2332" s="208"/>
      <c r="H2332" s="208"/>
      <c r="I2332" s="209"/>
      <c r="J2332" s="209"/>
      <c r="K2332" s="209"/>
      <c r="L2332" s="199"/>
      <c r="M2332" s="203"/>
      <c r="N2332" s="209"/>
    </row>
    <row r="2333" spans="1:14" ht="12" customHeight="1" x14ac:dyDescent="0.2">
      <c r="A2333" s="206"/>
      <c r="B2333" s="207"/>
      <c r="C2333" s="199"/>
      <c r="D2333" s="199"/>
      <c r="E2333" s="201"/>
      <c r="F2333" s="201"/>
      <c r="G2333" s="208"/>
      <c r="H2333" s="208"/>
      <c r="I2333" s="209"/>
      <c r="J2333" s="209"/>
      <c r="K2333" s="209"/>
      <c r="L2333" s="199"/>
      <c r="M2333" s="203"/>
      <c r="N2333" s="209"/>
    </row>
    <row r="2334" spans="1:14" ht="12" customHeight="1" x14ac:dyDescent="0.2">
      <c r="A2334" s="206"/>
      <c r="B2334" s="207"/>
      <c r="C2334" s="199"/>
      <c r="D2334" s="199"/>
      <c r="E2334" s="201"/>
      <c r="F2334" s="201"/>
      <c r="G2334" s="208"/>
      <c r="H2334" s="208"/>
      <c r="I2334" s="209"/>
      <c r="J2334" s="209"/>
      <c r="K2334" s="209"/>
      <c r="L2334" s="199"/>
      <c r="M2334" s="203"/>
      <c r="N2334" s="209"/>
    </row>
    <row r="2335" spans="1:14" ht="12" customHeight="1" x14ac:dyDescent="0.2">
      <c r="A2335" s="206"/>
      <c r="B2335" s="207"/>
      <c r="C2335" s="199"/>
      <c r="D2335" s="199"/>
      <c r="E2335" s="201"/>
      <c r="F2335" s="201"/>
      <c r="G2335" s="208"/>
      <c r="H2335" s="208"/>
      <c r="I2335" s="209"/>
      <c r="J2335" s="209"/>
      <c r="K2335" s="209"/>
      <c r="L2335" s="199"/>
      <c r="M2335" s="203"/>
      <c r="N2335" s="209"/>
    </row>
    <row r="2336" spans="1:14" ht="12" customHeight="1" x14ac:dyDescent="0.2">
      <c r="A2336" s="206"/>
      <c r="B2336" s="207"/>
      <c r="C2336" s="199"/>
      <c r="D2336" s="199"/>
      <c r="E2336" s="201"/>
      <c r="F2336" s="201"/>
      <c r="G2336" s="208"/>
      <c r="H2336" s="208"/>
      <c r="I2336" s="209"/>
      <c r="J2336" s="209"/>
      <c r="K2336" s="209"/>
      <c r="L2336" s="199"/>
      <c r="M2336" s="203"/>
      <c r="N2336" s="209"/>
    </row>
    <row r="2337" spans="1:14" ht="12" customHeight="1" x14ac:dyDescent="0.2">
      <c r="A2337" s="206"/>
      <c r="B2337" s="207"/>
      <c r="C2337" s="199"/>
      <c r="D2337" s="199"/>
      <c r="E2337" s="201"/>
      <c r="F2337" s="201"/>
      <c r="G2337" s="208"/>
      <c r="H2337" s="208"/>
      <c r="I2337" s="209"/>
      <c r="J2337" s="209"/>
      <c r="K2337" s="209"/>
      <c r="L2337" s="199"/>
      <c r="M2337" s="203"/>
      <c r="N2337" s="209"/>
    </row>
    <row r="2338" spans="1:14" ht="12" customHeight="1" x14ac:dyDescent="0.2">
      <c r="A2338" s="206"/>
      <c r="B2338" s="207"/>
      <c r="C2338" s="199"/>
      <c r="D2338" s="199"/>
      <c r="E2338" s="201"/>
      <c r="F2338" s="201"/>
      <c r="G2338" s="208"/>
      <c r="H2338" s="208"/>
      <c r="I2338" s="209"/>
      <c r="J2338" s="209"/>
      <c r="K2338" s="209"/>
      <c r="L2338" s="199"/>
      <c r="M2338" s="203"/>
      <c r="N2338" s="209"/>
    </row>
    <row r="2339" spans="1:14" ht="12" customHeight="1" x14ac:dyDescent="0.2">
      <c r="A2339" s="206"/>
      <c r="B2339" s="207"/>
      <c r="C2339" s="199"/>
      <c r="D2339" s="199"/>
      <c r="E2339" s="201"/>
      <c r="F2339" s="201"/>
      <c r="G2339" s="208"/>
      <c r="H2339" s="208"/>
      <c r="I2339" s="209"/>
      <c r="J2339" s="209"/>
      <c r="K2339" s="209"/>
      <c r="L2339" s="199"/>
      <c r="M2339" s="203"/>
      <c r="N2339" s="209"/>
    </row>
    <row r="2340" spans="1:14" ht="12" customHeight="1" x14ac:dyDescent="0.2">
      <c r="A2340" s="206"/>
      <c r="B2340" s="207"/>
      <c r="C2340" s="199"/>
      <c r="D2340" s="199"/>
      <c r="E2340" s="201"/>
      <c r="F2340" s="201"/>
      <c r="G2340" s="208"/>
      <c r="H2340" s="208"/>
      <c r="I2340" s="209"/>
      <c r="J2340" s="209"/>
      <c r="K2340" s="209"/>
      <c r="L2340" s="199"/>
      <c r="M2340" s="203"/>
      <c r="N2340" s="209"/>
    </row>
    <row r="2341" spans="1:14" ht="12" customHeight="1" x14ac:dyDescent="0.2">
      <c r="A2341" s="206"/>
      <c r="B2341" s="207"/>
      <c r="C2341" s="199"/>
      <c r="D2341" s="199"/>
      <c r="E2341" s="201"/>
      <c r="F2341" s="201"/>
      <c r="G2341" s="208"/>
      <c r="H2341" s="208"/>
      <c r="I2341" s="209"/>
      <c r="J2341" s="209"/>
      <c r="K2341" s="209"/>
      <c r="L2341" s="199"/>
      <c r="M2341" s="203"/>
      <c r="N2341" s="209"/>
    </row>
    <row r="2342" spans="1:14" ht="12" customHeight="1" x14ac:dyDescent="0.2">
      <c r="A2342" s="206"/>
      <c r="B2342" s="207"/>
      <c r="C2342" s="199"/>
      <c r="D2342" s="199"/>
      <c r="E2342" s="201"/>
      <c r="F2342" s="201"/>
      <c r="G2342" s="208"/>
      <c r="H2342" s="208"/>
      <c r="I2342" s="209"/>
      <c r="J2342" s="209"/>
      <c r="K2342" s="209"/>
      <c r="L2342" s="199"/>
      <c r="M2342" s="203"/>
      <c r="N2342" s="209"/>
    </row>
    <row r="2343" spans="1:14" ht="12" customHeight="1" x14ac:dyDescent="0.2">
      <c r="A2343" s="206"/>
      <c r="B2343" s="207"/>
      <c r="C2343" s="199"/>
      <c r="D2343" s="199"/>
      <c r="E2343" s="201"/>
      <c r="F2343" s="201"/>
      <c r="G2343" s="208"/>
      <c r="H2343" s="208"/>
      <c r="I2343" s="209"/>
      <c r="J2343" s="209"/>
      <c r="K2343" s="209"/>
      <c r="L2343" s="199"/>
      <c r="M2343" s="203"/>
      <c r="N2343" s="209"/>
    </row>
    <row r="2344" spans="1:14" ht="12" customHeight="1" x14ac:dyDescent="0.2">
      <c r="A2344" s="206"/>
      <c r="B2344" s="207"/>
      <c r="C2344" s="199"/>
      <c r="D2344" s="199"/>
      <c r="E2344" s="201"/>
      <c r="F2344" s="201"/>
      <c r="G2344" s="208"/>
      <c r="H2344" s="208"/>
      <c r="I2344" s="209"/>
      <c r="J2344" s="209"/>
      <c r="K2344" s="209"/>
      <c r="L2344" s="199"/>
      <c r="M2344" s="203"/>
      <c r="N2344" s="209"/>
    </row>
    <row r="2345" spans="1:14" ht="12" customHeight="1" x14ac:dyDescent="0.2">
      <c r="A2345" s="206"/>
      <c r="B2345" s="207"/>
      <c r="C2345" s="199"/>
      <c r="D2345" s="199"/>
      <c r="E2345" s="201"/>
      <c r="F2345" s="201"/>
      <c r="G2345" s="208"/>
      <c r="H2345" s="208"/>
      <c r="I2345" s="209"/>
      <c r="J2345" s="209"/>
      <c r="K2345" s="209"/>
      <c r="L2345" s="199"/>
      <c r="M2345" s="203"/>
      <c r="N2345" s="209"/>
    </row>
    <row r="2346" spans="1:14" ht="12" customHeight="1" x14ac:dyDescent="0.2">
      <c r="A2346" s="206"/>
      <c r="B2346" s="207"/>
      <c r="C2346" s="199"/>
      <c r="D2346" s="199"/>
      <c r="E2346" s="201"/>
      <c r="F2346" s="201"/>
      <c r="G2346" s="208"/>
      <c r="H2346" s="208"/>
      <c r="I2346" s="209"/>
      <c r="J2346" s="209"/>
      <c r="K2346" s="209"/>
      <c r="L2346" s="199"/>
      <c r="M2346" s="203"/>
      <c r="N2346" s="209"/>
    </row>
    <row r="2347" spans="1:14" ht="12" customHeight="1" x14ac:dyDescent="0.2">
      <c r="A2347" s="206"/>
      <c r="B2347" s="207"/>
      <c r="C2347" s="199"/>
      <c r="D2347" s="199"/>
      <c r="E2347" s="201"/>
      <c r="F2347" s="201"/>
      <c r="G2347" s="208"/>
      <c r="H2347" s="208"/>
      <c r="I2347" s="209"/>
      <c r="J2347" s="209"/>
      <c r="K2347" s="209"/>
      <c r="L2347" s="199"/>
      <c r="M2347" s="203"/>
      <c r="N2347" s="209"/>
    </row>
    <row r="2348" spans="1:14" ht="12" customHeight="1" x14ac:dyDescent="0.2">
      <c r="A2348" s="206"/>
      <c r="B2348" s="207"/>
      <c r="C2348" s="199"/>
      <c r="D2348" s="199"/>
      <c r="E2348" s="201"/>
      <c r="F2348" s="201"/>
      <c r="G2348" s="208"/>
      <c r="H2348" s="208"/>
      <c r="I2348" s="209"/>
      <c r="J2348" s="209"/>
      <c r="K2348" s="209"/>
      <c r="L2348" s="199"/>
      <c r="M2348" s="203"/>
      <c r="N2348" s="209"/>
    </row>
    <row r="2349" spans="1:14" ht="12" customHeight="1" x14ac:dyDescent="0.2">
      <c r="A2349" s="206"/>
      <c r="B2349" s="207"/>
      <c r="C2349" s="199"/>
      <c r="D2349" s="199"/>
      <c r="E2349" s="201"/>
      <c r="F2349" s="201"/>
      <c r="G2349" s="208"/>
      <c r="H2349" s="208"/>
      <c r="I2349" s="209"/>
      <c r="J2349" s="209"/>
      <c r="K2349" s="209"/>
      <c r="L2349" s="199"/>
      <c r="M2349" s="203"/>
      <c r="N2349" s="209"/>
    </row>
    <row r="2350" spans="1:14" ht="12" customHeight="1" x14ac:dyDescent="0.2">
      <c r="A2350" s="206"/>
      <c r="B2350" s="207"/>
      <c r="C2350" s="199"/>
      <c r="D2350" s="199"/>
      <c r="E2350" s="201"/>
      <c r="F2350" s="201"/>
      <c r="G2350" s="208"/>
      <c r="H2350" s="208"/>
      <c r="I2350" s="209"/>
      <c r="J2350" s="209"/>
      <c r="K2350" s="209"/>
      <c r="L2350" s="199"/>
      <c r="M2350" s="203"/>
      <c r="N2350" s="209"/>
    </row>
    <row r="2351" spans="1:14" ht="12" customHeight="1" x14ac:dyDescent="0.2">
      <c r="A2351" s="206"/>
      <c r="B2351" s="207"/>
      <c r="C2351" s="199"/>
      <c r="D2351" s="199"/>
      <c r="E2351" s="201"/>
      <c r="F2351" s="201"/>
      <c r="G2351" s="208"/>
      <c r="H2351" s="208"/>
      <c r="I2351" s="209"/>
      <c r="J2351" s="209"/>
      <c r="K2351" s="209"/>
      <c r="L2351" s="199"/>
      <c r="M2351" s="203"/>
      <c r="N2351" s="209"/>
    </row>
    <row r="2352" spans="1:14" ht="12" customHeight="1" x14ac:dyDescent="0.2">
      <c r="A2352" s="206"/>
      <c r="B2352" s="207"/>
      <c r="C2352" s="199"/>
      <c r="D2352" s="199"/>
      <c r="E2352" s="201"/>
      <c r="F2352" s="201"/>
      <c r="G2352" s="208"/>
      <c r="H2352" s="208"/>
      <c r="I2352" s="209"/>
      <c r="J2352" s="209"/>
      <c r="K2352" s="209"/>
      <c r="L2352" s="199"/>
      <c r="M2352" s="203"/>
      <c r="N2352" s="209"/>
    </row>
    <row r="2353" spans="1:14" ht="12" customHeight="1" x14ac:dyDescent="0.2">
      <c r="A2353" s="206"/>
      <c r="B2353" s="207"/>
      <c r="C2353" s="199"/>
      <c r="D2353" s="199"/>
      <c r="E2353" s="201"/>
      <c r="F2353" s="201"/>
      <c r="G2353" s="208"/>
      <c r="H2353" s="208"/>
      <c r="I2353" s="209"/>
      <c r="J2353" s="209"/>
      <c r="K2353" s="209"/>
      <c r="L2353" s="199"/>
      <c r="M2353" s="203"/>
      <c r="N2353" s="209"/>
    </row>
    <row r="2354" spans="1:14" ht="12" customHeight="1" x14ac:dyDescent="0.2">
      <c r="A2354" s="206"/>
      <c r="B2354" s="207"/>
      <c r="C2354" s="199"/>
      <c r="D2354" s="199"/>
      <c r="E2354" s="201"/>
      <c r="F2354" s="201"/>
      <c r="G2354" s="208"/>
      <c r="H2354" s="208"/>
      <c r="I2354" s="209"/>
      <c r="J2354" s="209"/>
      <c r="K2354" s="209"/>
      <c r="L2354" s="199"/>
      <c r="M2354" s="203"/>
      <c r="N2354" s="209"/>
    </row>
    <row r="2355" spans="1:14" ht="12" customHeight="1" x14ac:dyDescent="0.2">
      <c r="A2355" s="206"/>
      <c r="B2355" s="207"/>
      <c r="C2355" s="199"/>
      <c r="D2355" s="199"/>
      <c r="E2355" s="201"/>
      <c r="F2355" s="201"/>
      <c r="G2355" s="208"/>
      <c r="H2355" s="208"/>
      <c r="I2355" s="209"/>
      <c r="J2355" s="209"/>
      <c r="K2355" s="209"/>
      <c r="L2355" s="199"/>
      <c r="M2355" s="203"/>
      <c r="N2355" s="209"/>
    </row>
    <row r="2356" spans="1:14" ht="12" customHeight="1" x14ac:dyDescent="0.2">
      <c r="A2356" s="206"/>
      <c r="B2356" s="207"/>
      <c r="C2356" s="199"/>
      <c r="D2356" s="199"/>
      <c r="E2356" s="201"/>
      <c r="F2356" s="201"/>
      <c r="G2356" s="208"/>
      <c r="H2356" s="208"/>
      <c r="I2356" s="209"/>
      <c r="J2356" s="209"/>
      <c r="K2356" s="209"/>
      <c r="L2356" s="199"/>
      <c r="M2356" s="203"/>
      <c r="N2356" s="209"/>
    </row>
    <row r="2357" spans="1:14" ht="12" customHeight="1" x14ac:dyDescent="0.2">
      <c r="A2357" s="206"/>
      <c r="B2357" s="207"/>
      <c r="C2357" s="199"/>
      <c r="D2357" s="199"/>
      <c r="E2357" s="201"/>
      <c r="F2357" s="201"/>
      <c r="G2357" s="208"/>
      <c r="H2357" s="208"/>
      <c r="I2357" s="209"/>
      <c r="J2357" s="209"/>
      <c r="K2357" s="209"/>
      <c r="L2357" s="199"/>
      <c r="M2357" s="203"/>
      <c r="N2357" s="209"/>
    </row>
    <row r="2358" spans="1:14" ht="12" customHeight="1" x14ac:dyDescent="0.2">
      <c r="A2358" s="206"/>
      <c r="B2358" s="207"/>
      <c r="C2358" s="199"/>
      <c r="D2358" s="199"/>
      <c r="E2358" s="201"/>
      <c r="F2358" s="201"/>
      <c r="G2358" s="208"/>
      <c r="H2358" s="208"/>
      <c r="I2358" s="209"/>
      <c r="J2358" s="209"/>
      <c r="K2358" s="209"/>
      <c r="L2358" s="199"/>
      <c r="M2358" s="203"/>
      <c r="N2358" s="209"/>
    </row>
    <row r="2359" spans="1:14" ht="12" customHeight="1" x14ac:dyDescent="0.2">
      <c r="A2359" s="206"/>
      <c r="B2359" s="207"/>
      <c r="C2359" s="199"/>
      <c r="D2359" s="199"/>
      <c r="E2359" s="201"/>
      <c r="F2359" s="201"/>
      <c r="G2359" s="208"/>
      <c r="H2359" s="208"/>
      <c r="I2359" s="209"/>
      <c r="J2359" s="209"/>
      <c r="K2359" s="209"/>
      <c r="L2359" s="199"/>
      <c r="M2359" s="203"/>
      <c r="N2359" s="209"/>
    </row>
    <row r="2360" spans="1:14" ht="12" customHeight="1" x14ac:dyDescent="0.2">
      <c r="A2360" s="206"/>
      <c r="B2360" s="207"/>
      <c r="C2360" s="199"/>
      <c r="D2360" s="199"/>
      <c r="E2360" s="201"/>
      <c r="F2360" s="201"/>
      <c r="G2360" s="208"/>
      <c r="H2360" s="208"/>
      <c r="I2360" s="209"/>
      <c r="J2360" s="209"/>
      <c r="K2360" s="209"/>
      <c r="L2360" s="199"/>
      <c r="M2360" s="203"/>
      <c r="N2360" s="209"/>
    </row>
    <row r="2361" spans="1:14" ht="12" customHeight="1" x14ac:dyDescent="0.2">
      <c r="A2361" s="206"/>
      <c r="B2361" s="207"/>
      <c r="C2361" s="199"/>
      <c r="D2361" s="199"/>
      <c r="E2361" s="201"/>
      <c r="F2361" s="201"/>
      <c r="G2361" s="208"/>
      <c r="H2361" s="208"/>
      <c r="I2361" s="209"/>
      <c r="J2361" s="209"/>
      <c r="K2361" s="209"/>
      <c r="L2361" s="199"/>
      <c r="M2361" s="203"/>
      <c r="N2361" s="209"/>
    </row>
    <row r="2362" spans="1:14" ht="12" customHeight="1" x14ac:dyDescent="0.2">
      <c r="A2362" s="206"/>
      <c r="B2362" s="207"/>
      <c r="C2362" s="199"/>
      <c r="D2362" s="199"/>
      <c r="E2362" s="201"/>
      <c r="F2362" s="201"/>
      <c r="G2362" s="208"/>
      <c r="H2362" s="208"/>
      <c r="I2362" s="209"/>
      <c r="J2362" s="209"/>
      <c r="K2362" s="209"/>
      <c r="L2362" s="199"/>
      <c r="M2362" s="203"/>
      <c r="N2362" s="209"/>
    </row>
    <row r="2363" spans="1:14" ht="12" customHeight="1" x14ac:dyDescent="0.2">
      <c r="A2363" s="206"/>
      <c r="B2363" s="207"/>
      <c r="C2363" s="199"/>
      <c r="D2363" s="199"/>
      <c r="E2363" s="201"/>
      <c r="F2363" s="201"/>
      <c r="G2363" s="208"/>
      <c r="H2363" s="208"/>
      <c r="I2363" s="209"/>
      <c r="J2363" s="209"/>
      <c r="K2363" s="209"/>
      <c r="L2363" s="199"/>
      <c r="M2363" s="203"/>
      <c r="N2363" s="209"/>
    </row>
    <row r="2364" spans="1:14" ht="12" customHeight="1" x14ac:dyDescent="0.2">
      <c r="A2364" s="206"/>
      <c r="B2364" s="207"/>
      <c r="C2364" s="199"/>
      <c r="D2364" s="199"/>
      <c r="E2364" s="201"/>
      <c r="F2364" s="201"/>
      <c r="G2364" s="208"/>
      <c r="H2364" s="208"/>
      <c r="I2364" s="209"/>
      <c r="J2364" s="209"/>
      <c r="K2364" s="209"/>
      <c r="L2364" s="199"/>
      <c r="M2364" s="203"/>
      <c r="N2364" s="209"/>
    </row>
    <row r="2365" spans="1:14" ht="12" customHeight="1" x14ac:dyDescent="0.2">
      <c r="A2365" s="206"/>
      <c r="B2365" s="207"/>
      <c r="C2365" s="199"/>
      <c r="D2365" s="199"/>
      <c r="E2365" s="201"/>
      <c r="F2365" s="201"/>
      <c r="G2365" s="208"/>
      <c r="H2365" s="208"/>
      <c r="I2365" s="209"/>
      <c r="J2365" s="209"/>
      <c r="K2365" s="209"/>
      <c r="L2365" s="199"/>
      <c r="M2365" s="203"/>
      <c r="N2365" s="209"/>
    </row>
    <row r="2366" spans="1:14" ht="12" customHeight="1" x14ac:dyDescent="0.2">
      <c r="A2366" s="206"/>
      <c r="B2366" s="207"/>
      <c r="C2366" s="199"/>
      <c r="D2366" s="199"/>
      <c r="E2366" s="201"/>
      <c r="F2366" s="201"/>
      <c r="G2366" s="208"/>
      <c r="H2366" s="208"/>
      <c r="I2366" s="209"/>
      <c r="J2366" s="209"/>
      <c r="K2366" s="209"/>
      <c r="L2366" s="199"/>
      <c r="M2366" s="203"/>
      <c r="N2366" s="209"/>
    </row>
    <row r="2367" spans="1:14" ht="12" customHeight="1" x14ac:dyDescent="0.2">
      <c r="A2367" s="206"/>
      <c r="B2367" s="207"/>
      <c r="C2367" s="199"/>
      <c r="D2367" s="199"/>
      <c r="E2367" s="201"/>
      <c r="F2367" s="201"/>
      <c r="G2367" s="208"/>
      <c r="H2367" s="208"/>
      <c r="I2367" s="209"/>
      <c r="J2367" s="209"/>
      <c r="K2367" s="209"/>
      <c r="L2367" s="199"/>
      <c r="M2367" s="203"/>
      <c r="N2367" s="209"/>
    </row>
    <row r="2368" spans="1:14" ht="12" customHeight="1" x14ac:dyDescent="0.2">
      <c r="A2368" s="206"/>
      <c r="B2368" s="207"/>
      <c r="C2368" s="199"/>
      <c r="D2368" s="199"/>
      <c r="E2368" s="201"/>
      <c r="F2368" s="201"/>
      <c r="G2368" s="208"/>
      <c r="H2368" s="208"/>
      <c r="I2368" s="209"/>
      <c r="J2368" s="209"/>
      <c r="K2368" s="209"/>
      <c r="L2368" s="199"/>
      <c r="M2368" s="203"/>
      <c r="N2368" s="209"/>
    </row>
    <row r="2369" spans="1:14" ht="12" customHeight="1" x14ac:dyDescent="0.2">
      <c r="A2369" s="206"/>
      <c r="B2369" s="207"/>
      <c r="C2369" s="199"/>
      <c r="D2369" s="199"/>
      <c r="E2369" s="201"/>
      <c r="F2369" s="201"/>
      <c r="G2369" s="208"/>
      <c r="H2369" s="208"/>
      <c r="I2369" s="209"/>
      <c r="J2369" s="209"/>
      <c r="K2369" s="209"/>
      <c r="L2369" s="199"/>
      <c r="M2369" s="203"/>
      <c r="N2369" s="209"/>
    </row>
    <row r="2370" spans="1:14" ht="12" customHeight="1" x14ac:dyDescent="0.2">
      <c r="A2370" s="206"/>
      <c r="B2370" s="207"/>
      <c r="C2370" s="199"/>
      <c r="D2370" s="199"/>
      <c r="E2370" s="201"/>
      <c r="F2370" s="201"/>
      <c r="G2370" s="208"/>
      <c r="H2370" s="208"/>
      <c r="I2370" s="209"/>
      <c r="J2370" s="209"/>
      <c r="K2370" s="209"/>
      <c r="L2370" s="199"/>
      <c r="M2370" s="203"/>
      <c r="N2370" s="209"/>
    </row>
    <row r="2371" spans="1:14" ht="12" customHeight="1" x14ac:dyDescent="0.2">
      <c r="A2371" s="206"/>
      <c r="B2371" s="207"/>
      <c r="C2371" s="199"/>
      <c r="D2371" s="199"/>
      <c r="E2371" s="201"/>
      <c r="F2371" s="201"/>
      <c r="G2371" s="208"/>
      <c r="H2371" s="208"/>
      <c r="I2371" s="209"/>
      <c r="J2371" s="209"/>
      <c r="K2371" s="209"/>
      <c r="L2371" s="199"/>
      <c r="M2371" s="203"/>
      <c r="N2371" s="209"/>
    </row>
    <row r="2372" spans="1:14" ht="12" customHeight="1" x14ac:dyDescent="0.2">
      <c r="A2372" s="206"/>
      <c r="B2372" s="207"/>
      <c r="C2372" s="199"/>
      <c r="D2372" s="199"/>
      <c r="E2372" s="201"/>
      <c r="F2372" s="201"/>
      <c r="G2372" s="208"/>
      <c r="H2372" s="208"/>
      <c r="I2372" s="209"/>
      <c r="J2372" s="209"/>
      <c r="K2372" s="209"/>
      <c r="L2372" s="199"/>
      <c r="M2372" s="203"/>
      <c r="N2372" s="209"/>
    </row>
    <row r="2373" spans="1:14" ht="12" customHeight="1" x14ac:dyDescent="0.2">
      <c r="A2373" s="206"/>
      <c r="B2373" s="207"/>
      <c r="C2373" s="199"/>
      <c r="D2373" s="199"/>
      <c r="E2373" s="201"/>
      <c r="F2373" s="201"/>
      <c r="G2373" s="208"/>
      <c r="H2373" s="208"/>
      <c r="I2373" s="209"/>
      <c r="J2373" s="209"/>
      <c r="K2373" s="209"/>
      <c r="L2373" s="199"/>
      <c r="M2373" s="203"/>
      <c r="N2373" s="209"/>
    </row>
    <row r="2374" spans="1:14" ht="12" customHeight="1" x14ac:dyDescent="0.2">
      <c r="A2374" s="206"/>
      <c r="B2374" s="207"/>
      <c r="C2374" s="199"/>
      <c r="D2374" s="199"/>
      <c r="E2374" s="201"/>
      <c r="F2374" s="201"/>
      <c r="G2374" s="208"/>
      <c r="H2374" s="208"/>
      <c r="I2374" s="209"/>
      <c r="J2374" s="209"/>
      <c r="K2374" s="209"/>
      <c r="L2374" s="199"/>
      <c r="M2374" s="203"/>
      <c r="N2374" s="209"/>
    </row>
    <row r="2375" spans="1:14" ht="12" customHeight="1" x14ac:dyDescent="0.2">
      <c r="A2375" s="206"/>
      <c r="B2375" s="207"/>
      <c r="C2375" s="199"/>
      <c r="D2375" s="199"/>
      <c r="E2375" s="201"/>
      <c r="F2375" s="201"/>
      <c r="G2375" s="208"/>
      <c r="H2375" s="208"/>
      <c r="I2375" s="209"/>
      <c r="J2375" s="209"/>
      <c r="K2375" s="209"/>
      <c r="L2375" s="199"/>
      <c r="M2375" s="203"/>
      <c r="N2375" s="209"/>
    </row>
    <row r="2376" spans="1:14" ht="12" customHeight="1" x14ac:dyDescent="0.2">
      <c r="A2376" s="206"/>
      <c r="B2376" s="207"/>
      <c r="C2376" s="199"/>
      <c r="D2376" s="199"/>
      <c r="E2376" s="201"/>
      <c r="F2376" s="201"/>
      <c r="G2376" s="208"/>
      <c r="H2376" s="208"/>
      <c r="I2376" s="209"/>
      <c r="J2376" s="209"/>
      <c r="K2376" s="209"/>
      <c r="L2376" s="199"/>
      <c r="M2376" s="203"/>
      <c r="N2376" s="209"/>
    </row>
    <row r="2377" spans="1:14" ht="12" customHeight="1" x14ac:dyDescent="0.2">
      <c r="A2377" s="206"/>
      <c r="B2377" s="207"/>
      <c r="C2377" s="199"/>
      <c r="D2377" s="199"/>
      <c r="E2377" s="201"/>
      <c r="F2377" s="201"/>
      <c r="G2377" s="208"/>
      <c r="H2377" s="208"/>
      <c r="I2377" s="209"/>
      <c r="J2377" s="209"/>
      <c r="K2377" s="209"/>
      <c r="L2377" s="199"/>
      <c r="M2377" s="203"/>
      <c r="N2377" s="209"/>
    </row>
    <row r="2378" spans="1:14" ht="12" customHeight="1" x14ac:dyDescent="0.2">
      <c r="A2378" s="206"/>
      <c r="B2378" s="207"/>
      <c r="C2378" s="199"/>
      <c r="D2378" s="199"/>
      <c r="E2378" s="201"/>
      <c r="F2378" s="201"/>
      <c r="G2378" s="208"/>
      <c r="H2378" s="208"/>
      <c r="I2378" s="209"/>
      <c r="J2378" s="209"/>
      <c r="K2378" s="209"/>
      <c r="L2378" s="199"/>
      <c r="M2378" s="203"/>
      <c r="N2378" s="209"/>
    </row>
    <row r="2379" spans="1:14" ht="12" customHeight="1" x14ac:dyDescent="0.2">
      <c r="A2379" s="206"/>
      <c r="B2379" s="207"/>
      <c r="C2379" s="199"/>
      <c r="D2379" s="199"/>
      <c r="E2379" s="201"/>
      <c r="F2379" s="201"/>
      <c r="G2379" s="208"/>
      <c r="H2379" s="208"/>
      <c r="I2379" s="209"/>
      <c r="J2379" s="209"/>
      <c r="K2379" s="209"/>
      <c r="L2379" s="199"/>
      <c r="M2379" s="203"/>
      <c r="N2379" s="209"/>
    </row>
    <row r="2380" spans="1:14" ht="12" customHeight="1" x14ac:dyDescent="0.2">
      <c r="A2380" s="206"/>
      <c r="B2380" s="207"/>
      <c r="C2380" s="199"/>
      <c r="D2380" s="199"/>
      <c r="E2380" s="201"/>
      <c r="F2380" s="201"/>
      <c r="G2380" s="208"/>
      <c r="H2380" s="208"/>
      <c r="I2380" s="209"/>
      <c r="J2380" s="209"/>
      <c r="K2380" s="209"/>
      <c r="L2380" s="199"/>
      <c r="M2380" s="203"/>
      <c r="N2380" s="209"/>
    </row>
    <row r="2381" spans="1:14" ht="12" customHeight="1" x14ac:dyDescent="0.2">
      <c r="A2381" s="206"/>
      <c r="B2381" s="207"/>
      <c r="C2381" s="199"/>
      <c r="D2381" s="199"/>
      <c r="E2381" s="201"/>
      <c r="F2381" s="201"/>
      <c r="G2381" s="208"/>
      <c r="H2381" s="208"/>
      <c r="I2381" s="209"/>
      <c r="J2381" s="209"/>
      <c r="K2381" s="209"/>
      <c r="L2381" s="199"/>
      <c r="M2381" s="203"/>
      <c r="N2381" s="209"/>
    </row>
    <row r="2382" spans="1:14" ht="12" customHeight="1" x14ac:dyDescent="0.2">
      <c r="A2382" s="206"/>
      <c r="B2382" s="207"/>
      <c r="C2382" s="199"/>
      <c r="D2382" s="199"/>
      <c r="E2382" s="201"/>
      <c r="F2382" s="201"/>
      <c r="G2382" s="208"/>
      <c r="H2382" s="208"/>
      <c r="I2382" s="209"/>
      <c r="J2382" s="209"/>
      <c r="K2382" s="209"/>
      <c r="L2382" s="199"/>
      <c r="M2382" s="203"/>
      <c r="N2382" s="209"/>
    </row>
    <row r="2383" spans="1:14" ht="12" customHeight="1" x14ac:dyDescent="0.2">
      <c r="A2383" s="206"/>
      <c r="B2383" s="207"/>
      <c r="C2383" s="199"/>
      <c r="D2383" s="199"/>
      <c r="E2383" s="201"/>
      <c r="F2383" s="201"/>
      <c r="G2383" s="208"/>
      <c r="H2383" s="208"/>
      <c r="I2383" s="209"/>
      <c r="J2383" s="209"/>
      <c r="K2383" s="209"/>
      <c r="L2383" s="199"/>
      <c r="M2383" s="203"/>
      <c r="N2383" s="209"/>
    </row>
    <row r="2384" spans="1:14" ht="12" customHeight="1" x14ac:dyDescent="0.2">
      <c r="A2384" s="206"/>
      <c r="B2384" s="207"/>
      <c r="C2384" s="199"/>
      <c r="D2384" s="199"/>
      <c r="E2384" s="201"/>
      <c r="F2384" s="201"/>
      <c r="G2384" s="208"/>
      <c r="H2384" s="208"/>
      <c r="I2384" s="209"/>
      <c r="J2384" s="209"/>
      <c r="K2384" s="209"/>
      <c r="L2384" s="199"/>
      <c r="M2384" s="203"/>
      <c r="N2384" s="209"/>
    </row>
    <row r="2385" spans="1:14" ht="12" customHeight="1" x14ac:dyDescent="0.2">
      <c r="A2385" s="206"/>
      <c r="B2385" s="207"/>
      <c r="C2385" s="199"/>
      <c r="D2385" s="199"/>
      <c r="E2385" s="201"/>
      <c r="F2385" s="201"/>
      <c r="G2385" s="208"/>
      <c r="H2385" s="208"/>
      <c r="I2385" s="209"/>
      <c r="J2385" s="209"/>
      <c r="K2385" s="209"/>
      <c r="L2385" s="199"/>
      <c r="M2385" s="203"/>
      <c r="N2385" s="209"/>
    </row>
    <row r="2386" spans="1:14" ht="12" customHeight="1" x14ac:dyDescent="0.2">
      <c r="A2386" s="206"/>
      <c r="B2386" s="207"/>
      <c r="C2386" s="199"/>
      <c r="D2386" s="199"/>
      <c r="E2386" s="201"/>
      <c r="F2386" s="201"/>
      <c r="G2386" s="208"/>
      <c r="H2386" s="208"/>
      <c r="I2386" s="209"/>
      <c r="J2386" s="209"/>
      <c r="K2386" s="209"/>
      <c r="L2386" s="199"/>
      <c r="M2386" s="203"/>
      <c r="N2386" s="209"/>
    </row>
    <row r="2387" spans="1:14" ht="12" customHeight="1" x14ac:dyDescent="0.2">
      <c r="A2387" s="206"/>
      <c r="B2387" s="207"/>
      <c r="C2387" s="199"/>
      <c r="D2387" s="199"/>
      <c r="E2387" s="201"/>
      <c r="F2387" s="201"/>
      <c r="G2387" s="208"/>
      <c r="H2387" s="208"/>
      <c r="I2387" s="209"/>
      <c r="J2387" s="209"/>
      <c r="K2387" s="209"/>
      <c r="L2387" s="199"/>
      <c r="M2387" s="203"/>
      <c r="N2387" s="209"/>
    </row>
    <row r="2388" spans="1:14" ht="12" customHeight="1" x14ac:dyDescent="0.2">
      <c r="A2388" s="206"/>
      <c r="B2388" s="207"/>
      <c r="C2388" s="199"/>
      <c r="D2388" s="199"/>
      <c r="E2388" s="201"/>
      <c r="F2388" s="201"/>
      <c r="G2388" s="208"/>
      <c r="H2388" s="208"/>
      <c r="I2388" s="209"/>
      <c r="J2388" s="209"/>
      <c r="K2388" s="209"/>
      <c r="L2388" s="199"/>
      <c r="M2388" s="203"/>
      <c r="N2388" s="209"/>
    </row>
    <row r="2389" spans="1:14" ht="12" customHeight="1" x14ac:dyDescent="0.2">
      <c r="A2389" s="206"/>
      <c r="B2389" s="207"/>
      <c r="C2389" s="199"/>
      <c r="D2389" s="199"/>
      <c r="E2389" s="201"/>
      <c r="F2389" s="201"/>
      <c r="G2389" s="208"/>
      <c r="H2389" s="208"/>
      <c r="I2389" s="209"/>
      <c r="J2389" s="209"/>
      <c r="K2389" s="209"/>
      <c r="L2389" s="199"/>
      <c r="M2389" s="203"/>
      <c r="N2389" s="209"/>
    </row>
    <row r="2390" spans="1:14" ht="12" customHeight="1" x14ac:dyDescent="0.2">
      <c r="A2390" s="206"/>
      <c r="B2390" s="207"/>
      <c r="C2390" s="199"/>
      <c r="D2390" s="199"/>
      <c r="E2390" s="201"/>
      <c r="F2390" s="201"/>
      <c r="G2390" s="208"/>
      <c r="H2390" s="208"/>
      <c r="I2390" s="209"/>
      <c r="J2390" s="209"/>
      <c r="K2390" s="209"/>
      <c r="L2390" s="199"/>
      <c r="M2390" s="203"/>
      <c r="N2390" s="209"/>
    </row>
    <row r="2391" spans="1:14" ht="12" customHeight="1" x14ac:dyDescent="0.2">
      <c r="A2391" s="206"/>
      <c r="B2391" s="207"/>
      <c r="C2391" s="199"/>
      <c r="D2391" s="199"/>
      <c r="E2391" s="201"/>
      <c r="F2391" s="201"/>
      <c r="G2391" s="208"/>
      <c r="H2391" s="208"/>
      <c r="I2391" s="209"/>
      <c r="J2391" s="209"/>
      <c r="K2391" s="209"/>
      <c r="L2391" s="199"/>
      <c r="M2391" s="203"/>
      <c r="N2391" s="209"/>
    </row>
    <row r="2392" spans="1:14" ht="12" customHeight="1" x14ac:dyDescent="0.2">
      <c r="A2392" s="206"/>
      <c r="B2392" s="207"/>
      <c r="C2392" s="199"/>
      <c r="D2392" s="199"/>
      <c r="E2392" s="201"/>
      <c r="F2392" s="201"/>
      <c r="G2392" s="208"/>
      <c r="H2392" s="208"/>
      <c r="I2392" s="209"/>
      <c r="J2392" s="209"/>
      <c r="K2392" s="209"/>
      <c r="L2392" s="199"/>
      <c r="M2392" s="203"/>
      <c r="N2392" s="209"/>
    </row>
    <row r="2393" spans="1:14" ht="12" customHeight="1" x14ac:dyDescent="0.2">
      <c r="A2393" s="206"/>
      <c r="B2393" s="207"/>
      <c r="C2393" s="199"/>
      <c r="D2393" s="199"/>
      <c r="E2393" s="201"/>
      <c r="F2393" s="201"/>
      <c r="G2393" s="208"/>
      <c r="H2393" s="208"/>
      <c r="I2393" s="209"/>
      <c r="J2393" s="209"/>
      <c r="K2393" s="209"/>
      <c r="L2393" s="199"/>
      <c r="M2393" s="203"/>
      <c r="N2393" s="209"/>
    </row>
    <row r="2394" spans="1:14" ht="12" customHeight="1" x14ac:dyDescent="0.2">
      <c r="A2394" s="206"/>
      <c r="B2394" s="207"/>
      <c r="C2394" s="199"/>
      <c r="D2394" s="199"/>
      <c r="E2394" s="201"/>
      <c r="F2394" s="201"/>
      <c r="G2394" s="208"/>
      <c r="H2394" s="208"/>
      <c r="I2394" s="209"/>
      <c r="J2394" s="209"/>
      <c r="K2394" s="209"/>
      <c r="L2394" s="199"/>
      <c r="M2394" s="203"/>
      <c r="N2394" s="209"/>
    </row>
    <row r="2395" spans="1:14" ht="12" customHeight="1" x14ac:dyDescent="0.2">
      <c r="A2395" s="206"/>
      <c r="B2395" s="207"/>
      <c r="C2395" s="199"/>
      <c r="D2395" s="199"/>
      <c r="E2395" s="201"/>
      <c r="F2395" s="201"/>
      <c r="G2395" s="208"/>
      <c r="H2395" s="208"/>
      <c r="I2395" s="209"/>
      <c r="J2395" s="209"/>
      <c r="K2395" s="209"/>
      <c r="L2395" s="199"/>
      <c r="M2395" s="203"/>
      <c r="N2395" s="209"/>
    </row>
    <row r="2396" spans="1:14" ht="12" customHeight="1" x14ac:dyDescent="0.2">
      <c r="A2396" s="206"/>
      <c r="B2396" s="207"/>
      <c r="C2396" s="199"/>
      <c r="D2396" s="199"/>
      <c r="E2396" s="201"/>
      <c r="F2396" s="201"/>
      <c r="G2396" s="208"/>
      <c r="H2396" s="208"/>
      <c r="I2396" s="209"/>
      <c r="J2396" s="209"/>
      <c r="K2396" s="209"/>
      <c r="L2396" s="199"/>
      <c r="M2396" s="203"/>
      <c r="N2396" s="209"/>
    </row>
    <row r="2397" spans="1:14" ht="12" customHeight="1" x14ac:dyDescent="0.2">
      <c r="A2397" s="206"/>
      <c r="B2397" s="207"/>
      <c r="C2397" s="199"/>
      <c r="D2397" s="199"/>
      <c r="E2397" s="201"/>
      <c r="F2397" s="201"/>
      <c r="G2397" s="208"/>
      <c r="H2397" s="208"/>
      <c r="I2397" s="209"/>
      <c r="J2397" s="209"/>
      <c r="K2397" s="209"/>
      <c r="L2397" s="199"/>
      <c r="M2397" s="203"/>
      <c r="N2397" s="209"/>
    </row>
    <row r="2398" spans="1:14" ht="12" customHeight="1" x14ac:dyDescent="0.2">
      <c r="A2398" s="206"/>
      <c r="B2398" s="207"/>
      <c r="C2398" s="199"/>
      <c r="D2398" s="199"/>
      <c r="E2398" s="201"/>
      <c r="F2398" s="201"/>
      <c r="G2398" s="208"/>
      <c r="H2398" s="208"/>
      <c r="I2398" s="209"/>
      <c r="J2398" s="209"/>
      <c r="K2398" s="209"/>
      <c r="L2398" s="199"/>
      <c r="M2398" s="203"/>
      <c r="N2398" s="209"/>
    </row>
    <row r="2399" spans="1:14" ht="12" customHeight="1" x14ac:dyDescent="0.2">
      <c r="A2399" s="206"/>
      <c r="B2399" s="207"/>
      <c r="C2399" s="199"/>
      <c r="D2399" s="199"/>
      <c r="E2399" s="201"/>
      <c r="F2399" s="201"/>
      <c r="G2399" s="208"/>
      <c r="H2399" s="208"/>
      <c r="I2399" s="209"/>
      <c r="J2399" s="209"/>
      <c r="K2399" s="209"/>
      <c r="L2399" s="199"/>
      <c r="M2399" s="203"/>
      <c r="N2399" s="209"/>
    </row>
    <row r="2400" spans="1:14" ht="12" customHeight="1" x14ac:dyDescent="0.2">
      <c r="A2400" s="206"/>
      <c r="B2400" s="207"/>
      <c r="C2400" s="199"/>
      <c r="D2400" s="199"/>
      <c r="E2400" s="201"/>
      <c r="F2400" s="201"/>
      <c r="G2400" s="208"/>
      <c r="H2400" s="208"/>
      <c r="I2400" s="209"/>
      <c r="J2400" s="209"/>
      <c r="K2400" s="209"/>
      <c r="L2400" s="199"/>
      <c r="M2400" s="203"/>
      <c r="N2400" s="209"/>
    </row>
    <row r="2401" spans="1:14" ht="12" customHeight="1" x14ac:dyDescent="0.2">
      <c r="A2401" s="206"/>
      <c r="B2401" s="207"/>
      <c r="C2401" s="199"/>
      <c r="D2401" s="199"/>
      <c r="E2401" s="201"/>
      <c r="F2401" s="201"/>
      <c r="G2401" s="208"/>
      <c r="H2401" s="208"/>
      <c r="I2401" s="209"/>
      <c r="J2401" s="209"/>
      <c r="K2401" s="209"/>
      <c r="L2401" s="199"/>
      <c r="M2401" s="203"/>
      <c r="N2401" s="209"/>
    </row>
    <row r="2402" spans="1:14" ht="12" customHeight="1" x14ac:dyDescent="0.2">
      <c r="A2402" s="206"/>
      <c r="B2402" s="207"/>
      <c r="C2402" s="199"/>
      <c r="D2402" s="199"/>
      <c r="E2402" s="201"/>
      <c r="F2402" s="201"/>
      <c r="G2402" s="208"/>
      <c r="H2402" s="208"/>
      <c r="I2402" s="209"/>
      <c r="J2402" s="209"/>
      <c r="K2402" s="209"/>
      <c r="L2402" s="199"/>
      <c r="M2402" s="203"/>
      <c r="N2402" s="209"/>
    </row>
    <row r="2403" spans="1:14" ht="12" customHeight="1" x14ac:dyDescent="0.2">
      <c r="A2403" s="206"/>
      <c r="B2403" s="207"/>
      <c r="C2403" s="199"/>
      <c r="D2403" s="199"/>
      <c r="E2403" s="201"/>
      <c r="F2403" s="201"/>
      <c r="G2403" s="208"/>
      <c r="H2403" s="208"/>
      <c r="I2403" s="209"/>
      <c r="J2403" s="209"/>
      <c r="K2403" s="209"/>
      <c r="L2403" s="199"/>
      <c r="M2403" s="203"/>
      <c r="N2403" s="209"/>
    </row>
    <row r="2404" spans="1:14" ht="12" customHeight="1" x14ac:dyDescent="0.2">
      <c r="A2404" s="206"/>
      <c r="B2404" s="207"/>
      <c r="C2404" s="199"/>
      <c r="D2404" s="199"/>
      <c r="E2404" s="201"/>
      <c r="F2404" s="201"/>
      <c r="G2404" s="208"/>
      <c r="H2404" s="208"/>
      <c r="I2404" s="209"/>
      <c r="J2404" s="209"/>
      <c r="K2404" s="209"/>
      <c r="L2404" s="199"/>
      <c r="M2404" s="203"/>
      <c r="N2404" s="209"/>
    </row>
    <row r="2405" spans="1:14" ht="12" customHeight="1" x14ac:dyDescent="0.2">
      <c r="A2405" s="206"/>
      <c r="B2405" s="207"/>
      <c r="C2405" s="199"/>
      <c r="D2405" s="199"/>
      <c r="E2405" s="201"/>
      <c r="F2405" s="201"/>
      <c r="G2405" s="208"/>
      <c r="H2405" s="208"/>
      <c r="I2405" s="209"/>
      <c r="J2405" s="209"/>
      <c r="K2405" s="209"/>
      <c r="L2405" s="199"/>
      <c r="M2405" s="203"/>
      <c r="N2405" s="209"/>
    </row>
    <row r="2406" spans="1:14" ht="12" customHeight="1" x14ac:dyDescent="0.2">
      <c r="A2406" s="206"/>
      <c r="B2406" s="207"/>
      <c r="C2406" s="199"/>
      <c r="D2406" s="199"/>
      <c r="E2406" s="201"/>
      <c r="F2406" s="201"/>
      <c r="G2406" s="208"/>
      <c r="H2406" s="208"/>
      <c r="I2406" s="209"/>
      <c r="J2406" s="209"/>
      <c r="K2406" s="209"/>
      <c r="L2406" s="199"/>
      <c r="M2406" s="203"/>
      <c r="N2406" s="209"/>
    </row>
    <row r="2407" spans="1:14" ht="12" customHeight="1" x14ac:dyDescent="0.2">
      <c r="A2407" s="206"/>
      <c r="B2407" s="207"/>
      <c r="C2407" s="199"/>
      <c r="D2407" s="199"/>
      <c r="E2407" s="201"/>
      <c r="F2407" s="201"/>
      <c r="G2407" s="208"/>
      <c r="H2407" s="208"/>
      <c r="I2407" s="209"/>
      <c r="J2407" s="209"/>
      <c r="K2407" s="209"/>
      <c r="L2407" s="199"/>
      <c r="M2407" s="203"/>
      <c r="N2407" s="209"/>
    </row>
    <row r="2408" spans="1:14" ht="12" customHeight="1" x14ac:dyDescent="0.2">
      <c r="A2408" s="206"/>
      <c r="B2408" s="207"/>
      <c r="C2408" s="199"/>
      <c r="D2408" s="199"/>
      <c r="E2408" s="201"/>
      <c r="F2408" s="201"/>
      <c r="G2408" s="208"/>
      <c r="H2408" s="208"/>
      <c r="I2408" s="209"/>
      <c r="J2408" s="209"/>
      <c r="K2408" s="209"/>
      <c r="L2408" s="199"/>
      <c r="M2408" s="203"/>
      <c r="N2408" s="209"/>
    </row>
    <row r="2409" spans="1:14" ht="12" customHeight="1" x14ac:dyDescent="0.2">
      <c r="A2409" s="206"/>
      <c r="B2409" s="207"/>
      <c r="C2409" s="199"/>
      <c r="D2409" s="199"/>
      <c r="E2409" s="201"/>
      <c r="F2409" s="201"/>
      <c r="G2409" s="208"/>
      <c r="H2409" s="208"/>
      <c r="I2409" s="209"/>
      <c r="J2409" s="209"/>
      <c r="K2409" s="209"/>
      <c r="L2409" s="199"/>
      <c r="M2409" s="203"/>
      <c r="N2409" s="209"/>
    </row>
    <row r="2410" spans="1:14" ht="12" customHeight="1" x14ac:dyDescent="0.2">
      <c r="A2410" s="206"/>
      <c r="B2410" s="207"/>
      <c r="C2410" s="199"/>
      <c r="D2410" s="199"/>
      <c r="E2410" s="201"/>
      <c r="F2410" s="201"/>
      <c r="G2410" s="208"/>
      <c r="H2410" s="208"/>
      <c r="I2410" s="209"/>
      <c r="J2410" s="209"/>
      <c r="K2410" s="209"/>
      <c r="L2410" s="199"/>
      <c r="M2410" s="203"/>
      <c r="N2410" s="209"/>
    </row>
    <row r="2411" spans="1:14" ht="12" customHeight="1" x14ac:dyDescent="0.2">
      <c r="A2411" s="206"/>
      <c r="B2411" s="207"/>
      <c r="C2411" s="199"/>
      <c r="D2411" s="199"/>
      <c r="E2411" s="201"/>
      <c r="F2411" s="201"/>
      <c r="G2411" s="208"/>
      <c r="H2411" s="208"/>
      <c r="I2411" s="209"/>
      <c r="J2411" s="209"/>
      <c r="K2411" s="209"/>
      <c r="L2411" s="199"/>
      <c r="M2411" s="203"/>
      <c r="N2411" s="209"/>
    </row>
    <row r="2412" spans="1:14" ht="12" customHeight="1" x14ac:dyDescent="0.2">
      <c r="A2412" s="206"/>
      <c r="B2412" s="207"/>
      <c r="C2412" s="199"/>
      <c r="D2412" s="199"/>
      <c r="E2412" s="201"/>
      <c r="F2412" s="201"/>
      <c r="G2412" s="208"/>
      <c r="H2412" s="208"/>
      <c r="I2412" s="209"/>
      <c r="J2412" s="209"/>
      <c r="K2412" s="209"/>
      <c r="L2412" s="199"/>
      <c r="M2412" s="203"/>
      <c r="N2412" s="209"/>
    </row>
    <row r="2413" spans="1:14" ht="12" customHeight="1" x14ac:dyDescent="0.2">
      <c r="A2413" s="206"/>
      <c r="B2413" s="207"/>
      <c r="C2413" s="199"/>
      <c r="D2413" s="199"/>
      <c r="E2413" s="201"/>
      <c r="F2413" s="201"/>
      <c r="G2413" s="208"/>
      <c r="H2413" s="208"/>
      <c r="I2413" s="209"/>
      <c r="J2413" s="209"/>
      <c r="K2413" s="209"/>
      <c r="L2413" s="199"/>
      <c r="M2413" s="203"/>
      <c r="N2413" s="209"/>
    </row>
    <row r="2414" spans="1:14" ht="12" customHeight="1" x14ac:dyDescent="0.2">
      <c r="A2414" s="206"/>
      <c r="B2414" s="207"/>
      <c r="C2414" s="199"/>
      <c r="D2414" s="199"/>
      <c r="E2414" s="201"/>
      <c r="F2414" s="201"/>
      <c r="G2414" s="208"/>
      <c r="H2414" s="208"/>
      <c r="I2414" s="209"/>
      <c r="J2414" s="209"/>
      <c r="K2414" s="209"/>
      <c r="L2414" s="199"/>
      <c r="M2414" s="203"/>
      <c r="N2414" s="209"/>
    </row>
    <row r="2415" spans="1:14" ht="12" customHeight="1" x14ac:dyDescent="0.2">
      <c r="A2415" s="206"/>
      <c r="B2415" s="207"/>
      <c r="C2415" s="199"/>
      <c r="D2415" s="199"/>
      <c r="E2415" s="201"/>
      <c r="F2415" s="201"/>
      <c r="G2415" s="208"/>
      <c r="H2415" s="208"/>
      <c r="I2415" s="209"/>
      <c r="J2415" s="209"/>
      <c r="K2415" s="209"/>
      <c r="L2415" s="199"/>
      <c r="M2415" s="203"/>
      <c r="N2415" s="209"/>
    </row>
    <row r="2416" spans="1:14" ht="12" customHeight="1" x14ac:dyDescent="0.2">
      <c r="A2416" s="206"/>
      <c r="B2416" s="207"/>
      <c r="C2416" s="199"/>
      <c r="D2416" s="199"/>
      <c r="E2416" s="201"/>
      <c r="F2416" s="201"/>
      <c r="G2416" s="208"/>
      <c r="H2416" s="208"/>
      <c r="I2416" s="209"/>
      <c r="J2416" s="209"/>
      <c r="K2416" s="209"/>
      <c r="L2416" s="199"/>
      <c r="M2416" s="203"/>
      <c r="N2416" s="209"/>
    </row>
    <row r="2417" spans="1:14" ht="12" customHeight="1" x14ac:dyDescent="0.2">
      <c r="A2417" s="206"/>
      <c r="B2417" s="207"/>
      <c r="C2417" s="199"/>
      <c r="D2417" s="199"/>
      <c r="E2417" s="201"/>
      <c r="F2417" s="201"/>
      <c r="G2417" s="208"/>
      <c r="H2417" s="208"/>
      <c r="I2417" s="209"/>
      <c r="J2417" s="209"/>
      <c r="K2417" s="209"/>
      <c r="L2417" s="199"/>
      <c r="M2417" s="203"/>
      <c r="N2417" s="209"/>
    </row>
    <row r="2418" spans="1:14" ht="12" customHeight="1" x14ac:dyDescent="0.2">
      <c r="A2418" s="206"/>
      <c r="B2418" s="207"/>
      <c r="C2418" s="199"/>
      <c r="D2418" s="199"/>
      <c r="E2418" s="201"/>
      <c r="F2418" s="201"/>
      <c r="G2418" s="208"/>
      <c r="H2418" s="208"/>
      <c r="I2418" s="209"/>
      <c r="J2418" s="209"/>
      <c r="K2418" s="209"/>
      <c r="L2418" s="199"/>
      <c r="M2418" s="203"/>
      <c r="N2418" s="209"/>
    </row>
    <row r="2419" spans="1:14" ht="12" customHeight="1" x14ac:dyDescent="0.2">
      <c r="A2419" s="206"/>
      <c r="B2419" s="207"/>
      <c r="C2419" s="199"/>
      <c r="D2419" s="199"/>
      <c r="E2419" s="201"/>
      <c r="F2419" s="201"/>
      <c r="G2419" s="208"/>
      <c r="H2419" s="208"/>
      <c r="I2419" s="209"/>
      <c r="J2419" s="209"/>
      <c r="K2419" s="209"/>
      <c r="L2419" s="199"/>
      <c r="M2419" s="203"/>
      <c r="N2419" s="209"/>
    </row>
    <row r="2420" spans="1:14" ht="12" customHeight="1" x14ac:dyDescent="0.2">
      <c r="A2420" s="206"/>
      <c r="B2420" s="207"/>
      <c r="C2420" s="199"/>
      <c r="D2420" s="199"/>
      <c r="E2420" s="201"/>
      <c r="F2420" s="201"/>
      <c r="G2420" s="208"/>
      <c r="H2420" s="208"/>
      <c r="I2420" s="209"/>
      <c r="J2420" s="209"/>
      <c r="K2420" s="209"/>
      <c r="L2420" s="199"/>
      <c r="M2420" s="203"/>
      <c r="N2420" s="209"/>
    </row>
    <row r="2421" spans="1:14" ht="12" customHeight="1" x14ac:dyDescent="0.2">
      <c r="A2421" s="206"/>
      <c r="B2421" s="207"/>
      <c r="C2421" s="199"/>
      <c r="D2421" s="199"/>
      <c r="E2421" s="201"/>
      <c r="F2421" s="201"/>
      <c r="G2421" s="208"/>
      <c r="H2421" s="208"/>
      <c r="I2421" s="209"/>
      <c r="J2421" s="209"/>
      <c r="K2421" s="209"/>
      <c r="L2421" s="199"/>
      <c r="M2421" s="203"/>
      <c r="N2421" s="209"/>
    </row>
    <row r="2422" spans="1:14" ht="12" customHeight="1" x14ac:dyDescent="0.2">
      <c r="A2422" s="206"/>
      <c r="B2422" s="207"/>
      <c r="C2422" s="199"/>
      <c r="D2422" s="199"/>
      <c r="E2422" s="201"/>
      <c r="F2422" s="201"/>
      <c r="G2422" s="208"/>
      <c r="H2422" s="208"/>
      <c r="I2422" s="209"/>
      <c r="J2422" s="209"/>
      <c r="K2422" s="209"/>
      <c r="L2422" s="199"/>
      <c r="M2422" s="203"/>
      <c r="N2422" s="209"/>
    </row>
    <row r="2423" spans="1:14" ht="12" customHeight="1" x14ac:dyDescent="0.2">
      <c r="A2423" s="206"/>
      <c r="B2423" s="207"/>
      <c r="C2423" s="199"/>
      <c r="D2423" s="199"/>
      <c r="E2423" s="201"/>
      <c r="F2423" s="201"/>
      <c r="G2423" s="208"/>
      <c r="H2423" s="208"/>
      <c r="I2423" s="209"/>
      <c r="J2423" s="209"/>
      <c r="K2423" s="209"/>
      <c r="L2423" s="199"/>
      <c r="M2423" s="203"/>
      <c r="N2423" s="209"/>
    </row>
    <row r="2424" spans="1:14" ht="12" customHeight="1" x14ac:dyDescent="0.2">
      <c r="A2424" s="206"/>
      <c r="B2424" s="207"/>
      <c r="C2424" s="199"/>
      <c r="D2424" s="199"/>
      <c r="E2424" s="201"/>
      <c r="F2424" s="201"/>
      <c r="G2424" s="208"/>
      <c r="H2424" s="208"/>
      <c r="I2424" s="209"/>
      <c r="J2424" s="209"/>
      <c r="K2424" s="209"/>
      <c r="L2424" s="199"/>
      <c r="M2424" s="203"/>
      <c r="N2424" s="209"/>
    </row>
    <row r="2425" spans="1:14" ht="12" customHeight="1" x14ac:dyDescent="0.2">
      <c r="A2425" s="206"/>
      <c r="B2425" s="207"/>
      <c r="C2425" s="199"/>
      <c r="D2425" s="199"/>
      <c r="E2425" s="201"/>
      <c r="F2425" s="201"/>
      <c r="G2425" s="208"/>
      <c r="H2425" s="208"/>
      <c r="I2425" s="209"/>
      <c r="J2425" s="209"/>
      <c r="K2425" s="209"/>
      <c r="L2425" s="199"/>
      <c r="M2425" s="203"/>
      <c r="N2425" s="209"/>
    </row>
    <row r="2426" spans="1:14" ht="12" customHeight="1" x14ac:dyDescent="0.2">
      <c r="A2426" s="206"/>
      <c r="B2426" s="207"/>
      <c r="C2426" s="199"/>
      <c r="D2426" s="199"/>
      <c r="E2426" s="201"/>
      <c r="F2426" s="201"/>
      <c r="G2426" s="208"/>
      <c r="H2426" s="208"/>
      <c r="I2426" s="209"/>
      <c r="J2426" s="209"/>
      <c r="K2426" s="209"/>
      <c r="L2426" s="199"/>
      <c r="M2426" s="203"/>
      <c r="N2426" s="209"/>
    </row>
    <row r="2427" spans="1:14" ht="12" customHeight="1" x14ac:dyDescent="0.2">
      <c r="A2427" s="206"/>
      <c r="B2427" s="207"/>
      <c r="C2427" s="199"/>
      <c r="D2427" s="199"/>
      <c r="E2427" s="201"/>
      <c r="F2427" s="201"/>
      <c r="G2427" s="208"/>
      <c r="H2427" s="208"/>
      <c r="I2427" s="209"/>
      <c r="J2427" s="209"/>
      <c r="K2427" s="209"/>
      <c r="L2427" s="199"/>
      <c r="M2427" s="203"/>
      <c r="N2427" s="209"/>
    </row>
    <row r="2428" spans="1:14" ht="12" customHeight="1" x14ac:dyDescent="0.2">
      <c r="A2428" s="206"/>
      <c r="B2428" s="207"/>
      <c r="C2428" s="199"/>
      <c r="D2428" s="199"/>
      <c r="E2428" s="201"/>
      <c r="F2428" s="201"/>
      <c r="G2428" s="208"/>
      <c r="H2428" s="208"/>
      <c r="I2428" s="209"/>
      <c r="J2428" s="209"/>
      <c r="K2428" s="209"/>
      <c r="L2428" s="199"/>
      <c r="M2428" s="203"/>
      <c r="N2428" s="209"/>
    </row>
    <row r="2429" spans="1:14" ht="12" customHeight="1" x14ac:dyDescent="0.2">
      <c r="A2429" s="206"/>
      <c r="B2429" s="207"/>
      <c r="C2429" s="199"/>
      <c r="D2429" s="199"/>
      <c r="E2429" s="201"/>
      <c r="F2429" s="201"/>
      <c r="G2429" s="208"/>
      <c r="H2429" s="208"/>
      <c r="I2429" s="209"/>
      <c r="J2429" s="209"/>
      <c r="K2429" s="209"/>
      <c r="L2429" s="199"/>
      <c r="M2429" s="203"/>
      <c r="N2429" s="209"/>
    </row>
    <row r="2430" spans="1:14" ht="12" customHeight="1" x14ac:dyDescent="0.2">
      <c r="A2430" s="206"/>
      <c r="B2430" s="207"/>
      <c r="C2430" s="199"/>
      <c r="D2430" s="199"/>
      <c r="E2430" s="201"/>
      <c r="F2430" s="201"/>
      <c r="G2430" s="208"/>
      <c r="H2430" s="208"/>
      <c r="I2430" s="209"/>
      <c r="J2430" s="209"/>
      <c r="K2430" s="209"/>
      <c r="L2430" s="199"/>
      <c r="M2430" s="203"/>
      <c r="N2430" s="209"/>
    </row>
    <row r="2431" spans="1:14" ht="12" customHeight="1" x14ac:dyDescent="0.2">
      <c r="A2431" s="206"/>
      <c r="B2431" s="207"/>
      <c r="C2431" s="199"/>
      <c r="D2431" s="199"/>
      <c r="E2431" s="201"/>
      <c r="F2431" s="201"/>
      <c r="G2431" s="208"/>
      <c r="H2431" s="208"/>
      <c r="I2431" s="209"/>
      <c r="J2431" s="209"/>
      <c r="K2431" s="209"/>
      <c r="L2431" s="199"/>
      <c r="M2431" s="203"/>
      <c r="N2431" s="209"/>
    </row>
    <row r="2432" spans="1:14" ht="12" customHeight="1" x14ac:dyDescent="0.2">
      <c r="A2432" s="206"/>
      <c r="B2432" s="207"/>
      <c r="C2432" s="199"/>
      <c r="D2432" s="199"/>
      <c r="E2432" s="201"/>
      <c r="F2432" s="201"/>
      <c r="G2432" s="208"/>
      <c r="H2432" s="208"/>
      <c r="I2432" s="209"/>
      <c r="J2432" s="209"/>
      <c r="K2432" s="209"/>
      <c r="L2432" s="199"/>
      <c r="M2432" s="203"/>
      <c r="N2432" s="209"/>
    </row>
    <row r="2433" spans="1:14" ht="12" customHeight="1" x14ac:dyDescent="0.2">
      <c r="A2433" s="206"/>
      <c r="B2433" s="207"/>
      <c r="C2433" s="199"/>
      <c r="D2433" s="199"/>
      <c r="E2433" s="201"/>
      <c r="F2433" s="201"/>
      <c r="G2433" s="208"/>
      <c r="H2433" s="208"/>
      <c r="I2433" s="209"/>
      <c r="J2433" s="209"/>
      <c r="K2433" s="209"/>
      <c r="L2433" s="199"/>
      <c r="M2433" s="203"/>
      <c r="N2433" s="209"/>
    </row>
    <row r="2434" spans="1:14" ht="12" customHeight="1" x14ac:dyDescent="0.2">
      <c r="A2434" s="206"/>
      <c r="B2434" s="207"/>
      <c r="C2434" s="199"/>
      <c r="D2434" s="199"/>
      <c r="E2434" s="201"/>
      <c r="F2434" s="201"/>
      <c r="G2434" s="208"/>
      <c r="H2434" s="208"/>
      <c r="I2434" s="209"/>
      <c r="J2434" s="209"/>
      <c r="K2434" s="209"/>
      <c r="L2434" s="199"/>
      <c r="M2434" s="203"/>
      <c r="N2434" s="209"/>
    </row>
    <row r="2435" spans="1:14" ht="12" customHeight="1" x14ac:dyDescent="0.2">
      <c r="A2435" s="206"/>
      <c r="B2435" s="207"/>
      <c r="C2435" s="199"/>
      <c r="D2435" s="199"/>
      <c r="E2435" s="201"/>
      <c r="F2435" s="201"/>
      <c r="G2435" s="208"/>
      <c r="H2435" s="208"/>
      <c r="I2435" s="209"/>
      <c r="J2435" s="209"/>
      <c r="K2435" s="209"/>
      <c r="L2435" s="199"/>
      <c r="M2435" s="203"/>
      <c r="N2435" s="209"/>
    </row>
    <row r="2436" spans="1:14" ht="12" customHeight="1" x14ac:dyDescent="0.2">
      <c r="A2436" s="206"/>
      <c r="B2436" s="207"/>
      <c r="C2436" s="199"/>
      <c r="D2436" s="199"/>
      <c r="E2436" s="201"/>
      <c r="F2436" s="201"/>
      <c r="G2436" s="208"/>
      <c r="H2436" s="208"/>
      <c r="I2436" s="209"/>
      <c r="J2436" s="209"/>
      <c r="K2436" s="209"/>
      <c r="L2436" s="199"/>
      <c r="M2436" s="203"/>
      <c r="N2436" s="209"/>
    </row>
    <row r="2437" spans="1:14" ht="12" customHeight="1" x14ac:dyDescent="0.2">
      <c r="A2437" s="206"/>
      <c r="B2437" s="207"/>
      <c r="C2437" s="199"/>
      <c r="D2437" s="199"/>
      <c r="E2437" s="201"/>
      <c r="F2437" s="201"/>
      <c r="G2437" s="208"/>
      <c r="H2437" s="208"/>
      <c r="I2437" s="209"/>
      <c r="J2437" s="209"/>
      <c r="K2437" s="209"/>
      <c r="L2437" s="199"/>
      <c r="M2437" s="203"/>
      <c r="N2437" s="209"/>
    </row>
    <row r="2438" spans="1:14" ht="12" customHeight="1" x14ac:dyDescent="0.2">
      <c r="A2438" s="206"/>
      <c r="B2438" s="207"/>
      <c r="C2438" s="199"/>
      <c r="D2438" s="199"/>
      <c r="E2438" s="201"/>
      <c r="F2438" s="201"/>
      <c r="G2438" s="208"/>
      <c r="H2438" s="208"/>
      <c r="I2438" s="209"/>
      <c r="J2438" s="209"/>
      <c r="K2438" s="209"/>
      <c r="L2438" s="199"/>
      <c r="M2438" s="203"/>
      <c r="N2438" s="209"/>
    </row>
    <row r="2439" spans="1:14" ht="12" customHeight="1" x14ac:dyDescent="0.2">
      <c r="A2439" s="206"/>
      <c r="B2439" s="207"/>
      <c r="C2439" s="199"/>
      <c r="D2439" s="199"/>
      <c r="E2439" s="201"/>
      <c r="F2439" s="201"/>
      <c r="G2439" s="208"/>
      <c r="H2439" s="208"/>
      <c r="I2439" s="209"/>
      <c r="J2439" s="209"/>
      <c r="K2439" s="209"/>
      <c r="L2439" s="199"/>
      <c r="M2439" s="203"/>
      <c r="N2439" s="209"/>
    </row>
    <row r="2440" spans="1:14" ht="12" customHeight="1" x14ac:dyDescent="0.2">
      <c r="A2440" s="206"/>
      <c r="B2440" s="207"/>
      <c r="C2440" s="199"/>
      <c r="D2440" s="199"/>
      <c r="E2440" s="201"/>
      <c r="F2440" s="201"/>
      <c r="G2440" s="208"/>
      <c r="H2440" s="208"/>
      <c r="I2440" s="209"/>
      <c r="J2440" s="209"/>
      <c r="K2440" s="209"/>
      <c r="L2440" s="199"/>
      <c r="M2440" s="203"/>
      <c r="N2440" s="209"/>
    </row>
    <row r="2441" spans="1:14" ht="12" customHeight="1" x14ac:dyDescent="0.2">
      <c r="A2441" s="206"/>
      <c r="B2441" s="207"/>
      <c r="C2441" s="199"/>
      <c r="D2441" s="199"/>
      <c r="E2441" s="201"/>
      <c r="F2441" s="201"/>
      <c r="G2441" s="208"/>
      <c r="H2441" s="208"/>
      <c r="I2441" s="209"/>
      <c r="J2441" s="209"/>
      <c r="K2441" s="209"/>
      <c r="L2441" s="199"/>
      <c r="M2441" s="203"/>
      <c r="N2441" s="209"/>
    </row>
    <row r="2442" spans="1:14" ht="12" customHeight="1" x14ac:dyDescent="0.2">
      <c r="A2442" s="206"/>
      <c r="B2442" s="207"/>
      <c r="C2442" s="199"/>
      <c r="D2442" s="199"/>
      <c r="E2442" s="201"/>
      <c r="F2442" s="201"/>
      <c r="G2442" s="208"/>
      <c r="H2442" s="208"/>
      <c r="I2442" s="209"/>
      <c r="J2442" s="209"/>
      <c r="K2442" s="209"/>
      <c r="L2442" s="199"/>
      <c r="M2442" s="203"/>
      <c r="N2442" s="209"/>
    </row>
    <row r="2443" spans="1:14" ht="12" customHeight="1" x14ac:dyDescent="0.2">
      <c r="A2443" s="206"/>
      <c r="B2443" s="207"/>
      <c r="C2443" s="199"/>
      <c r="D2443" s="199"/>
      <c r="E2443" s="201"/>
      <c r="F2443" s="201"/>
      <c r="G2443" s="208"/>
      <c r="H2443" s="208"/>
      <c r="I2443" s="209"/>
      <c r="J2443" s="209"/>
      <c r="K2443" s="209"/>
      <c r="L2443" s="199"/>
      <c r="M2443" s="203"/>
      <c r="N2443" s="209"/>
    </row>
    <row r="2444" spans="1:14" ht="12" customHeight="1" x14ac:dyDescent="0.2">
      <c r="A2444" s="206"/>
      <c r="B2444" s="207"/>
      <c r="C2444" s="199"/>
      <c r="D2444" s="199"/>
      <c r="E2444" s="201"/>
      <c r="F2444" s="201"/>
      <c r="G2444" s="208"/>
      <c r="H2444" s="208"/>
      <c r="I2444" s="209"/>
      <c r="J2444" s="209"/>
      <c r="K2444" s="209"/>
      <c r="L2444" s="199"/>
      <c r="M2444" s="203"/>
      <c r="N2444" s="209"/>
    </row>
    <row r="2445" spans="1:14" ht="12" customHeight="1" x14ac:dyDescent="0.2">
      <c r="A2445" s="206"/>
      <c r="B2445" s="207"/>
      <c r="C2445" s="199"/>
      <c r="D2445" s="199"/>
      <c r="E2445" s="201"/>
      <c r="F2445" s="201"/>
      <c r="G2445" s="208"/>
      <c r="H2445" s="208"/>
      <c r="I2445" s="209"/>
      <c r="J2445" s="209"/>
      <c r="K2445" s="209"/>
      <c r="L2445" s="199"/>
      <c r="M2445" s="203"/>
      <c r="N2445" s="209"/>
    </row>
    <row r="2446" spans="1:14" ht="12" customHeight="1" x14ac:dyDescent="0.2">
      <c r="A2446" s="206"/>
      <c r="B2446" s="207"/>
      <c r="C2446" s="199"/>
      <c r="D2446" s="199"/>
      <c r="E2446" s="201"/>
      <c r="F2446" s="201"/>
      <c r="G2446" s="208"/>
      <c r="H2446" s="208"/>
      <c r="I2446" s="209"/>
      <c r="J2446" s="209"/>
      <c r="K2446" s="209"/>
      <c r="L2446" s="199"/>
      <c r="M2446" s="203"/>
      <c r="N2446" s="209"/>
    </row>
    <row r="2447" spans="1:14" ht="12" customHeight="1" x14ac:dyDescent="0.2">
      <c r="A2447" s="206"/>
      <c r="B2447" s="207"/>
      <c r="C2447" s="199"/>
      <c r="D2447" s="199"/>
      <c r="E2447" s="201"/>
      <c r="F2447" s="201"/>
      <c r="G2447" s="208"/>
      <c r="H2447" s="208"/>
      <c r="I2447" s="209"/>
      <c r="J2447" s="209"/>
      <c r="K2447" s="209"/>
      <c r="L2447" s="199"/>
      <c r="M2447" s="203"/>
      <c r="N2447" s="209"/>
    </row>
    <row r="2448" spans="1:14" ht="12" customHeight="1" x14ac:dyDescent="0.2">
      <c r="A2448" s="206"/>
      <c r="B2448" s="207"/>
      <c r="C2448" s="199"/>
      <c r="D2448" s="199"/>
      <c r="E2448" s="201"/>
      <c r="F2448" s="201"/>
      <c r="G2448" s="208"/>
      <c r="H2448" s="208"/>
      <c r="I2448" s="209"/>
      <c r="J2448" s="209"/>
      <c r="K2448" s="209"/>
      <c r="L2448" s="199"/>
      <c r="M2448" s="203"/>
      <c r="N2448" s="209"/>
    </row>
    <row r="2449" spans="1:14" ht="12" customHeight="1" x14ac:dyDescent="0.2">
      <c r="A2449" s="206"/>
      <c r="B2449" s="207"/>
      <c r="C2449" s="199"/>
      <c r="D2449" s="199"/>
      <c r="E2449" s="201"/>
      <c r="F2449" s="201"/>
      <c r="G2449" s="208"/>
      <c r="H2449" s="208"/>
      <c r="I2449" s="209"/>
      <c r="J2449" s="209"/>
      <c r="K2449" s="209"/>
      <c r="L2449" s="199"/>
      <c r="M2449" s="203"/>
      <c r="N2449" s="209"/>
    </row>
    <row r="2450" spans="1:14" ht="12" customHeight="1" x14ac:dyDescent="0.2">
      <c r="A2450" s="206"/>
      <c r="B2450" s="207"/>
      <c r="C2450" s="199"/>
      <c r="D2450" s="199"/>
      <c r="E2450" s="201"/>
      <c r="F2450" s="201"/>
      <c r="G2450" s="208"/>
      <c r="H2450" s="208"/>
      <c r="I2450" s="209"/>
      <c r="J2450" s="209"/>
      <c r="K2450" s="209"/>
      <c r="L2450" s="199"/>
      <c r="M2450" s="203"/>
      <c r="N2450" s="209"/>
    </row>
    <row r="2451" spans="1:14" ht="12" customHeight="1" x14ac:dyDescent="0.2">
      <c r="A2451" s="206"/>
      <c r="B2451" s="207"/>
      <c r="C2451" s="199"/>
      <c r="D2451" s="199"/>
      <c r="E2451" s="201"/>
      <c r="F2451" s="201"/>
      <c r="G2451" s="208"/>
      <c r="H2451" s="208"/>
      <c r="I2451" s="209"/>
      <c r="J2451" s="209"/>
      <c r="K2451" s="209"/>
      <c r="L2451" s="199"/>
      <c r="M2451" s="203"/>
      <c r="N2451" s="209"/>
    </row>
    <row r="2452" spans="1:14" ht="12" customHeight="1" x14ac:dyDescent="0.2">
      <c r="A2452" s="206"/>
      <c r="B2452" s="207"/>
      <c r="C2452" s="199"/>
      <c r="D2452" s="199"/>
      <c r="E2452" s="201"/>
      <c r="F2452" s="201"/>
      <c r="G2452" s="208"/>
      <c r="H2452" s="208"/>
      <c r="I2452" s="209"/>
      <c r="J2452" s="209"/>
      <c r="K2452" s="209"/>
      <c r="L2452" s="199"/>
      <c r="M2452" s="203"/>
      <c r="N2452" s="209"/>
    </row>
    <row r="2453" spans="1:14" ht="12" customHeight="1" x14ac:dyDescent="0.2">
      <c r="A2453" s="206"/>
      <c r="B2453" s="207"/>
      <c r="C2453" s="199"/>
      <c r="D2453" s="199"/>
      <c r="E2453" s="201"/>
      <c r="F2453" s="201"/>
      <c r="G2453" s="208"/>
      <c r="H2453" s="208"/>
      <c r="I2453" s="209"/>
      <c r="J2453" s="209"/>
      <c r="K2453" s="209"/>
      <c r="L2453" s="199"/>
      <c r="M2453" s="203"/>
      <c r="N2453" s="209"/>
    </row>
    <row r="2454" spans="1:14" ht="12" customHeight="1" x14ac:dyDescent="0.2">
      <c r="A2454" s="206"/>
      <c r="B2454" s="207"/>
      <c r="C2454" s="199"/>
      <c r="D2454" s="199"/>
      <c r="E2454" s="201"/>
      <c r="F2454" s="201"/>
      <c r="G2454" s="208"/>
      <c r="H2454" s="208"/>
      <c r="I2454" s="209"/>
      <c r="J2454" s="209"/>
      <c r="K2454" s="209"/>
      <c r="L2454" s="199"/>
      <c r="M2454" s="203"/>
      <c r="N2454" s="209"/>
    </row>
    <row r="2455" spans="1:14" ht="12" customHeight="1" x14ac:dyDescent="0.2">
      <c r="A2455" s="206"/>
      <c r="B2455" s="207"/>
      <c r="C2455" s="199"/>
      <c r="D2455" s="199"/>
      <c r="E2455" s="201"/>
      <c r="F2455" s="201"/>
      <c r="G2455" s="208"/>
      <c r="H2455" s="208"/>
      <c r="I2455" s="209"/>
      <c r="J2455" s="209"/>
      <c r="K2455" s="209"/>
      <c r="L2455" s="199"/>
      <c r="M2455" s="203"/>
      <c r="N2455" s="209"/>
    </row>
    <row r="2456" spans="1:14" ht="12" customHeight="1" x14ac:dyDescent="0.2">
      <c r="A2456" s="206"/>
      <c r="B2456" s="207"/>
      <c r="C2456" s="199"/>
      <c r="D2456" s="199"/>
      <c r="E2456" s="201"/>
      <c r="F2456" s="201"/>
      <c r="G2456" s="208"/>
      <c r="H2456" s="208"/>
      <c r="I2456" s="209"/>
      <c r="J2456" s="209"/>
      <c r="K2456" s="209"/>
      <c r="L2456" s="199"/>
      <c r="M2456" s="203"/>
      <c r="N2456" s="209"/>
    </row>
    <row r="2457" spans="1:14" ht="12" customHeight="1" x14ac:dyDescent="0.2">
      <c r="A2457" s="206"/>
      <c r="B2457" s="207"/>
      <c r="C2457" s="199"/>
      <c r="D2457" s="199"/>
      <c r="E2457" s="201"/>
      <c r="F2457" s="201"/>
      <c r="G2457" s="208"/>
      <c r="H2457" s="208"/>
      <c r="I2457" s="209"/>
      <c r="J2457" s="209"/>
      <c r="K2457" s="209"/>
      <c r="L2457" s="199"/>
      <c r="M2457" s="203"/>
      <c r="N2457" s="209"/>
    </row>
    <row r="2458" spans="1:14" ht="12" customHeight="1" x14ac:dyDescent="0.2">
      <c r="A2458" s="206"/>
      <c r="B2458" s="207"/>
      <c r="C2458" s="199"/>
      <c r="D2458" s="199"/>
      <c r="E2458" s="201"/>
      <c r="F2458" s="201"/>
      <c r="G2458" s="208"/>
      <c r="H2458" s="208"/>
      <c r="I2458" s="209"/>
      <c r="J2458" s="209"/>
      <c r="K2458" s="209"/>
      <c r="L2458" s="199"/>
      <c r="M2458" s="203"/>
      <c r="N2458" s="209"/>
    </row>
    <row r="2459" spans="1:14" ht="12" customHeight="1" x14ac:dyDescent="0.2">
      <c r="A2459" s="206"/>
      <c r="B2459" s="207"/>
      <c r="C2459" s="199"/>
      <c r="D2459" s="199"/>
      <c r="E2459" s="201"/>
      <c r="F2459" s="201"/>
      <c r="G2459" s="208"/>
      <c r="H2459" s="208"/>
      <c r="I2459" s="209"/>
      <c r="J2459" s="209"/>
      <c r="K2459" s="209"/>
      <c r="L2459" s="199"/>
      <c r="M2459" s="203"/>
      <c r="N2459" s="209"/>
    </row>
    <row r="2460" spans="1:14" ht="12" customHeight="1" x14ac:dyDescent="0.2">
      <c r="A2460" s="206"/>
      <c r="B2460" s="207"/>
      <c r="C2460" s="199"/>
      <c r="D2460" s="199"/>
      <c r="E2460" s="201"/>
      <c r="F2460" s="201"/>
      <c r="G2460" s="208"/>
      <c r="H2460" s="208"/>
      <c r="I2460" s="209"/>
      <c r="J2460" s="209"/>
      <c r="K2460" s="209"/>
      <c r="L2460" s="199"/>
      <c r="M2460" s="203"/>
      <c r="N2460" s="209"/>
    </row>
    <row r="2461" spans="1:14" ht="12" customHeight="1" x14ac:dyDescent="0.2">
      <c r="A2461" s="206"/>
      <c r="B2461" s="207"/>
      <c r="C2461" s="199"/>
      <c r="D2461" s="199"/>
      <c r="E2461" s="201"/>
      <c r="F2461" s="201"/>
      <c r="G2461" s="208"/>
      <c r="H2461" s="208"/>
      <c r="I2461" s="209"/>
      <c r="J2461" s="209"/>
      <c r="K2461" s="209"/>
      <c r="L2461" s="199"/>
      <c r="M2461" s="203"/>
      <c r="N2461" s="209"/>
    </row>
    <row r="2462" spans="1:14" ht="12" customHeight="1" x14ac:dyDescent="0.2">
      <c r="A2462" s="206"/>
      <c r="B2462" s="207"/>
      <c r="C2462" s="199"/>
      <c r="D2462" s="199"/>
      <c r="E2462" s="201"/>
      <c r="F2462" s="201"/>
      <c r="G2462" s="208"/>
      <c r="H2462" s="208"/>
      <c r="I2462" s="209"/>
      <c r="J2462" s="209"/>
      <c r="K2462" s="209"/>
      <c r="L2462" s="199"/>
      <c r="M2462" s="203"/>
      <c r="N2462" s="209"/>
    </row>
    <row r="2463" spans="1:14" ht="12" customHeight="1" x14ac:dyDescent="0.2">
      <c r="A2463" s="206"/>
      <c r="B2463" s="207"/>
      <c r="C2463" s="199"/>
      <c r="D2463" s="199"/>
      <c r="E2463" s="201"/>
      <c r="F2463" s="201"/>
      <c r="G2463" s="208"/>
      <c r="H2463" s="208"/>
      <c r="I2463" s="209"/>
      <c r="J2463" s="209"/>
      <c r="K2463" s="209"/>
      <c r="L2463" s="199"/>
      <c r="M2463" s="203"/>
      <c r="N2463" s="209"/>
    </row>
    <row r="2464" spans="1:14" ht="12" customHeight="1" x14ac:dyDescent="0.2">
      <c r="A2464" s="206"/>
      <c r="B2464" s="207"/>
      <c r="C2464" s="199"/>
      <c r="D2464" s="199"/>
      <c r="E2464" s="201"/>
      <c r="F2464" s="201"/>
      <c r="G2464" s="208"/>
      <c r="H2464" s="208"/>
      <c r="I2464" s="209"/>
      <c r="J2464" s="209"/>
      <c r="K2464" s="209"/>
      <c r="L2464" s="199"/>
      <c r="M2464" s="203"/>
      <c r="N2464" s="209"/>
    </row>
    <row r="2465" spans="1:14" ht="12" customHeight="1" x14ac:dyDescent="0.2">
      <c r="A2465" s="206"/>
      <c r="B2465" s="207"/>
      <c r="C2465" s="199"/>
      <c r="D2465" s="199"/>
      <c r="E2465" s="201"/>
      <c r="F2465" s="201"/>
      <c r="G2465" s="208"/>
      <c r="H2465" s="208"/>
      <c r="I2465" s="209"/>
      <c r="J2465" s="209"/>
      <c r="K2465" s="209"/>
      <c r="L2465" s="199"/>
      <c r="M2465" s="203"/>
      <c r="N2465" s="209"/>
    </row>
    <row r="2466" spans="1:14" ht="12" customHeight="1" x14ac:dyDescent="0.2">
      <c r="A2466" s="206"/>
      <c r="B2466" s="207"/>
      <c r="C2466" s="199"/>
      <c r="D2466" s="199"/>
      <c r="E2466" s="201"/>
      <c r="F2466" s="201"/>
      <c r="G2466" s="208"/>
      <c r="H2466" s="208"/>
      <c r="I2466" s="209"/>
      <c r="J2466" s="209"/>
      <c r="K2466" s="209"/>
      <c r="L2466" s="199"/>
      <c r="M2466" s="203"/>
      <c r="N2466" s="209"/>
    </row>
    <row r="2467" spans="1:14" ht="12" customHeight="1" x14ac:dyDescent="0.2">
      <c r="A2467" s="206"/>
      <c r="B2467" s="207"/>
      <c r="C2467" s="199"/>
      <c r="D2467" s="199"/>
      <c r="E2467" s="201"/>
      <c r="F2467" s="201"/>
      <c r="G2467" s="208"/>
      <c r="H2467" s="208"/>
      <c r="I2467" s="209"/>
      <c r="J2467" s="209"/>
      <c r="K2467" s="209"/>
      <c r="L2467" s="199"/>
      <c r="M2467" s="203"/>
      <c r="N2467" s="209"/>
    </row>
    <row r="2468" spans="1:14" ht="12" customHeight="1" x14ac:dyDescent="0.2">
      <c r="A2468" s="206"/>
      <c r="B2468" s="207"/>
      <c r="C2468" s="199"/>
      <c r="D2468" s="199"/>
      <c r="E2468" s="201"/>
      <c r="F2468" s="201"/>
      <c r="G2468" s="208"/>
      <c r="H2468" s="208"/>
      <c r="I2468" s="209"/>
      <c r="J2468" s="209"/>
      <c r="K2468" s="209"/>
      <c r="L2468" s="199"/>
      <c r="M2468" s="203"/>
      <c r="N2468" s="209"/>
    </row>
    <row r="2469" spans="1:14" ht="12" customHeight="1" x14ac:dyDescent="0.2">
      <c r="A2469" s="206"/>
      <c r="B2469" s="207"/>
      <c r="C2469" s="199"/>
      <c r="D2469" s="199"/>
      <c r="E2469" s="201"/>
      <c r="F2469" s="201"/>
      <c r="G2469" s="208"/>
      <c r="H2469" s="208"/>
      <c r="I2469" s="209"/>
      <c r="J2469" s="209"/>
      <c r="K2469" s="209"/>
      <c r="L2469" s="199"/>
      <c r="M2469" s="203"/>
      <c r="N2469" s="209"/>
    </row>
    <row r="2470" spans="1:14" ht="12" customHeight="1" x14ac:dyDescent="0.2">
      <c r="A2470" s="206"/>
      <c r="B2470" s="207"/>
      <c r="C2470" s="199"/>
      <c r="D2470" s="199"/>
      <c r="E2470" s="201"/>
      <c r="F2470" s="201"/>
      <c r="G2470" s="208"/>
      <c r="H2470" s="208"/>
      <c r="I2470" s="209"/>
      <c r="J2470" s="209"/>
      <c r="K2470" s="209"/>
      <c r="L2470" s="199"/>
      <c r="M2470" s="203"/>
      <c r="N2470" s="209"/>
    </row>
    <row r="2471" spans="1:14" ht="12" customHeight="1" x14ac:dyDescent="0.2">
      <c r="A2471" s="206"/>
      <c r="B2471" s="207"/>
      <c r="C2471" s="199"/>
      <c r="D2471" s="199"/>
      <c r="E2471" s="201"/>
      <c r="F2471" s="201"/>
      <c r="G2471" s="208"/>
      <c r="H2471" s="208"/>
      <c r="I2471" s="209"/>
      <c r="J2471" s="209"/>
      <c r="K2471" s="209"/>
      <c r="L2471" s="199"/>
      <c r="M2471" s="203"/>
      <c r="N2471" s="209"/>
    </row>
    <row r="2472" spans="1:14" ht="12" customHeight="1" x14ac:dyDescent="0.2">
      <c r="A2472" s="206"/>
      <c r="B2472" s="207"/>
      <c r="C2472" s="199"/>
      <c r="D2472" s="199"/>
      <c r="E2472" s="201"/>
      <c r="F2472" s="201"/>
      <c r="G2472" s="208"/>
      <c r="H2472" s="208"/>
      <c r="I2472" s="209"/>
      <c r="J2472" s="209"/>
      <c r="K2472" s="209"/>
      <c r="L2472" s="199"/>
      <c r="M2472" s="203"/>
      <c r="N2472" s="209"/>
    </row>
    <row r="2473" spans="1:14" ht="12" customHeight="1" x14ac:dyDescent="0.2">
      <c r="A2473" s="206"/>
      <c r="B2473" s="207"/>
      <c r="C2473" s="199"/>
      <c r="D2473" s="199"/>
      <c r="E2473" s="201"/>
      <c r="F2473" s="201"/>
      <c r="G2473" s="208"/>
      <c r="H2473" s="208"/>
      <c r="I2473" s="209"/>
      <c r="J2473" s="209"/>
      <c r="K2473" s="209"/>
      <c r="L2473" s="199"/>
      <c r="M2473" s="203"/>
      <c r="N2473" s="209"/>
    </row>
    <row r="2474" spans="1:14" ht="12" customHeight="1" x14ac:dyDescent="0.2">
      <c r="A2474" s="206"/>
      <c r="B2474" s="207"/>
      <c r="C2474" s="199"/>
      <c r="D2474" s="199"/>
      <c r="E2474" s="201"/>
      <c r="F2474" s="201"/>
      <c r="G2474" s="208"/>
      <c r="H2474" s="208"/>
      <c r="I2474" s="209"/>
      <c r="J2474" s="209"/>
      <c r="K2474" s="209"/>
      <c r="L2474" s="199"/>
      <c r="M2474" s="203"/>
      <c r="N2474" s="209"/>
    </row>
    <row r="2475" spans="1:14" ht="12" customHeight="1" x14ac:dyDescent="0.2">
      <c r="A2475" s="206"/>
      <c r="B2475" s="207"/>
      <c r="C2475" s="199"/>
      <c r="D2475" s="199"/>
      <c r="E2475" s="201"/>
      <c r="F2475" s="201"/>
      <c r="G2475" s="208"/>
      <c r="H2475" s="208"/>
      <c r="I2475" s="209"/>
      <c r="J2475" s="209"/>
      <c r="K2475" s="209"/>
      <c r="L2475" s="199"/>
      <c r="M2475" s="203"/>
      <c r="N2475" s="209"/>
    </row>
    <row r="2476" spans="1:14" ht="12" customHeight="1" x14ac:dyDescent="0.2">
      <c r="A2476" s="206"/>
      <c r="B2476" s="207"/>
      <c r="C2476" s="199"/>
      <c r="D2476" s="199"/>
      <c r="E2476" s="201"/>
      <c r="F2476" s="201"/>
      <c r="G2476" s="208"/>
      <c r="H2476" s="208"/>
      <c r="I2476" s="209"/>
      <c r="J2476" s="209"/>
      <c r="K2476" s="209"/>
      <c r="L2476" s="199"/>
      <c r="M2476" s="203"/>
      <c r="N2476" s="209"/>
    </row>
    <row r="2477" spans="1:14" ht="12" customHeight="1" x14ac:dyDescent="0.2">
      <c r="A2477" s="206"/>
      <c r="B2477" s="207"/>
      <c r="C2477" s="199"/>
      <c r="D2477" s="199"/>
      <c r="E2477" s="201"/>
      <c r="F2477" s="201"/>
      <c r="G2477" s="208"/>
      <c r="H2477" s="208"/>
      <c r="I2477" s="209"/>
      <c r="J2477" s="209"/>
      <c r="K2477" s="209"/>
      <c r="L2477" s="199"/>
      <c r="M2477" s="203"/>
      <c r="N2477" s="209"/>
    </row>
    <row r="2478" spans="1:14" ht="12" customHeight="1" x14ac:dyDescent="0.2">
      <c r="A2478" s="206"/>
      <c r="B2478" s="207"/>
      <c r="C2478" s="199"/>
      <c r="D2478" s="199"/>
      <c r="E2478" s="201"/>
      <c r="F2478" s="201"/>
      <c r="G2478" s="208"/>
      <c r="H2478" s="208"/>
      <c r="I2478" s="209"/>
      <c r="J2478" s="209"/>
      <c r="K2478" s="209"/>
      <c r="L2478" s="199"/>
      <c r="M2478" s="203"/>
      <c r="N2478" s="209"/>
    </row>
    <row r="2479" spans="1:14" ht="12" customHeight="1" x14ac:dyDescent="0.2">
      <c r="A2479" s="206"/>
      <c r="B2479" s="207"/>
      <c r="C2479" s="199"/>
      <c r="D2479" s="199"/>
      <c r="E2479" s="201"/>
      <c r="F2479" s="201"/>
      <c r="G2479" s="208"/>
      <c r="H2479" s="208"/>
      <c r="I2479" s="209"/>
      <c r="J2479" s="209"/>
      <c r="K2479" s="209"/>
      <c r="L2479" s="199"/>
      <c r="M2479" s="203"/>
      <c r="N2479" s="209"/>
    </row>
    <row r="2480" spans="1:14" ht="12" customHeight="1" x14ac:dyDescent="0.2">
      <c r="A2480" s="206"/>
      <c r="B2480" s="207"/>
      <c r="C2480" s="199"/>
      <c r="D2480" s="199"/>
      <c r="E2480" s="201"/>
      <c r="F2480" s="201"/>
      <c r="G2480" s="208"/>
      <c r="H2480" s="208"/>
      <c r="I2480" s="209"/>
      <c r="J2480" s="209"/>
      <c r="K2480" s="209"/>
      <c r="L2480" s="199"/>
      <c r="M2480" s="203"/>
      <c r="N2480" s="209"/>
    </row>
    <row r="2481" spans="1:14" ht="12" customHeight="1" x14ac:dyDescent="0.2">
      <c r="A2481" s="206"/>
      <c r="B2481" s="207"/>
      <c r="C2481" s="199"/>
      <c r="D2481" s="199"/>
      <c r="E2481" s="201"/>
      <c r="F2481" s="201"/>
      <c r="G2481" s="208"/>
      <c r="H2481" s="208"/>
      <c r="I2481" s="209"/>
      <c r="J2481" s="209"/>
      <c r="K2481" s="209"/>
      <c r="L2481" s="199"/>
      <c r="M2481" s="203"/>
      <c r="N2481" s="209"/>
    </row>
    <row r="2482" spans="1:14" ht="12" customHeight="1" x14ac:dyDescent="0.2">
      <c r="A2482" s="206"/>
      <c r="B2482" s="207"/>
      <c r="C2482" s="199"/>
      <c r="D2482" s="199"/>
      <c r="E2482" s="201"/>
      <c r="F2482" s="201"/>
      <c r="G2482" s="208"/>
      <c r="H2482" s="208"/>
      <c r="I2482" s="209"/>
      <c r="J2482" s="209"/>
      <c r="K2482" s="209"/>
      <c r="L2482" s="199"/>
      <c r="M2482" s="203"/>
      <c r="N2482" s="209"/>
    </row>
    <row r="2483" spans="1:14" ht="12" customHeight="1" x14ac:dyDescent="0.2">
      <c r="A2483" s="206"/>
      <c r="B2483" s="207"/>
      <c r="C2483" s="199"/>
      <c r="D2483" s="199"/>
      <c r="E2483" s="201"/>
      <c r="F2483" s="201"/>
      <c r="G2483" s="208"/>
      <c r="H2483" s="208"/>
      <c r="I2483" s="209"/>
      <c r="J2483" s="209"/>
      <c r="K2483" s="209"/>
      <c r="L2483" s="199"/>
      <c r="M2483" s="203"/>
      <c r="N2483" s="209"/>
    </row>
    <row r="2484" spans="1:14" ht="12" customHeight="1" x14ac:dyDescent="0.2">
      <c r="A2484" s="206"/>
      <c r="B2484" s="207"/>
      <c r="C2484" s="199"/>
      <c r="D2484" s="199"/>
      <c r="E2484" s="201"/>
      <c r="F2484" s="201"/>
      <c r="G2484" s="208"/>
      <c r="H2484" s="208"/>
      <c r="I2484" s="209"/>
      <c r="J2484" s="209"/>
      <c r="K2484" s="209"/>
      <c r="L2484" s="199"/>
      <c r="M2484" s="203"/>
      <c r="N2484" s="209"/>
    </row>
    <row r="2485" spans="1:14" ht="12" customHeight="1" x14ac:dyDescent="0.2">
      <c r="A2485" s="206"/>
      <c r="B2485" s="207"/>
      <c r="C2485" s="199"/>
      <c r="D2485" s="199"/>
      <c r="E2485" s="201"/>
      <c r="F2485" s="201"/>
      <c r="G2485" s="208"/>
      <c r="H2485" s="208"/>
      <c r="I2485" s="209"/>
      <c r="J2485" s="209"/>
      <c r="K2485" s="209"/>
      <c r="L2485" s="199"/>
      <c r="M2485" s="203"/>
      <c r="N2485" s="209"/>
    </row>
    <row r="2486" spans="1:14" ht="12" customHeight="1" x14ac:dyDescent="0.2">
      <c r="A2486" s="206"/>
      <c r="B2486" s="207"/>
      <c r="C2486" s="199"/>
      <c r="D2486" s="199"/>
      <c r="E2486" s="201"/>
      <c r="F2486" s="201"/>
      <c r="G2486" s="208"/>
      <c r="H2486" s="208"/>
      <c r="I2486" s="209"/>
      <c r="J2486" s="209"/>
      <c r="K2486" s="209"/>
      <c r="L2486" s="199"/>
      <c r="M2486" s="203"/>
      <c r="N2486" s="209"/>
    </row>
    <row r="2487" spans="1:14" ht="12" customHeight="1" x14ac:dyDescent="0.2">
      <c r="A2487" s="206"/>
      <c r="B2487" s="207"/>
      <c r="C2487" s="199"/>
      <c r="D2487" s="199"/>
      <c r="E2487" s="201"/>
      <c r="F2487" s="201"/>
      <c r="G2487" s="208"/>
      <c r="H2487" s="208"/>
      <c r="I2487" s="209"/>
      <c r="J2487" s="209"/>
      <c r="K2487" s="209"/>
      <c r="L2487" s="199"/>
      <c r="M2487" s="203"/>
      <c r="N2487" s="209"/>
    </row>
    <row r="2488" spans="1:14" ht="12" customHeight="1" x14ac:dyDescent="0.2">
      <c r="A2488" s="206"/>
      <c r="B2488" s="207"/>
      <c r="C2488" s="199"/>
      <c r="D2488" s="199"/>
      <c r="E2488" s="201"/>
      <c r="F2488" s="201"/>
      <c r="G2488" s="208"/>
      <c r="H2488" s="208"/>
      <c r="I2488" s="209"/>
      <c r="J2488" s="209"/>
      <c r="K2488" s="209"/>
      <c r="L2488" s="199"/>
      <c r="M2488" s="203"/>
      <c r="N2488" s="209"/>
    </row>
    <row r="2489" spans="1:14" ht="12" customHeight="1" x14ac:dyDescent="0.2">
      <c r="A2489" s="206"/>
      <c r="B2489" s="207"/>
      <c r="C2489" s="199"/>
      <c r="D2489" s="199"/>
      <c r="E2489" s="201"/>
      <c r="F2489" s="201"/>
      <c r="G2489" s="208"/>
      <c r="H2489" s="208"/>
      <c r="I2489" s="209"/>
      <c r="J2489" s="209"/>
      <c r="K2489" s="209"/>
      <c r="L2489" s="199"/>
      <c r="M2489" s="203"/>
      <c r="N2489" s="209"/>
    </row>
    <row r="2490" spans="1:14" ht="12" customHeight="1" x14ac:dyDescent="0.2">
      <c r="A2490" s="206"/>
      <c r="B2490" s="207"/>
      <c r="C2490" s="199"/>
      <c r="D2490" s="199"/>
      <c r="E2490" s="201"/>
      <c r="F2490" s="201"/>
      <c r="G2490" s="208"/>
      <c r="H2490" s="208"/>
      <c r="I2490" s="209"/>
      <c r="J2490" s="209"/>
      <c r="K2490" s="209"/>
      <c r="L2490" s="199"/>
      <c r="M2490" s="203"/>
      <c r="N2490" s="209"/>
    </row>
    <row r="2491" spans="1:14" ht="12" customHeight="1" x14ac:dyDescent="0.2">
      <c r="A2491" s="206"/>
      <c r="B2491" s="207"/>
      <c r="C2491" s="199"/>
      <c r="D2491" s="199"/>
      <c r="E2491" s="201"/>
      <c r="F2491" s="201"/>
      <c r="G2491" s="208"/>
      <c r="H2491" s="208"/>
      <c r="I2491" s="209"/>
      <c r="J2491" s="209"/>
      <c r="K2491" s="209"/>
      <c r="L2491" s="199"/>
      <c r="M2491" s="203"/>
      <c r="N2491" s="209"/>
    </row>
    <row r="2492" spans="1:14" ht="12" customHeight="1" x14ac:dyDescent="0.2">
      <c r="A2492" s="206"/>
      <c r="B2492" s="207"/>
      <c r="C2492" s="199"/>
      <c r="D2492" s="199"/>
      <c r="E2492" s="201"/>
      <c r="F2492" s="201"/>
      <c r="G2492" s="208"/>
      <c r="H2492" s="208"/>
      <c r="I2492" s="209"/>
      <c r="J2492" s="209"/>
      <c r="K2492" s="209"/>
      <c r="L2492" s="199"/>
      <c r="M2492" s="203"/>
      <c r="N2492" s="209"/>
    </row>
    <row r="2493" spans="1:14" ht="12" customHeight="1" x14ac:dyDescent="0.2">
      <c r="A2493" s="206"/>
      <c r="B2493" s="207"/>
      <c r="C2493" s="199"/>
      <c r="D2493" s="199"/>
      <c r="E2493" s="201"/>
      <c r="F2493" s="201"/>
      <c r="G2493" s="208"/>
      <c r="H2493" s="208"/>
      <c r="I2493" s="209"/>
      <c r="J2493" s="209"/>
      <c r="K2493" s="209"/>
      <c r="L2493" s="199"/>
      <c r="M2493" s="203"/>
      <c r="N2493" s="209"/>
    </row>
    <row r="2494" spans="1:14" ht="12" customHeight="1" x14ac:dyDescent="0.2">
      <c r="A2494" s="206"/>
      <c r="B2494" s="207"/>
      <c r="C2494" s="199"/>
      <c r="D2494" s="199"/>
      <c r="E2494" s="201"/>
      <c r="F2494" s="201"/>
      <c r="G2494" s="208"/>
      <c r="H2494" s="208"/>
      <c r="I2494" s="209"/>
      <c r="J2494" s="209"/>
      <c r="K2494" s="209"/>
      <c r="L2494" s="199"/>
      <c r="M2494" s="203"/>
      <c r="N2494" s="209"/>
    </row>
    <row r="2495" spans="1:14" ht="12" customHeight="1" x14ac:dyDescent="0.2">
      <c r="A2495" s="206"/>
      <c r="B2495" s="207"/>
      <c r="C2495" s="199"/>
      <c r="D2495" s="199"/>
      <c r="E2495" s="201"/>
      <c r="F2495" s="201"/>
      <c r="G2495" s="208"/>
      <c r="H2495" s="208"/>
      <c r="I2495" s="209"/>
      <c r="J2495" s="209"/>
      <c r="K2495" s="209"/>
      <c r="L2495" s="199"/>
      <c r="M2495" s="203"/>
      <c r="N2495" s="209"/>
    </row>
    <row r="2496" spans="1:14" ht="12" customHeight="1" x14ac:dyDescent="0.2">
      <c r="A2496" s="206"/>
      <c r="B2496" s="207"/>
      <c r="C2496" s="199"/>
      <c r="D2496" s="199"/>
      <c r="E2496" s="201"/>
      <c r="F2496" s="201"/>
      <c r="G2496" s="208"/>
      <c r="H2496" s="208"/>
      <c r="I2496" s="209"/>
      <c r="J2496" s="209"/>
      <c r="K2496" s="209"/>
      <c r="L2496" s="199"/>
      <c r="M2496" s="203"/>
      <c r="N2496" s="209"/>
    </row>
    <row r="2497" spans="1:14" ht="12" customHeight="1" x14ac:dyDescent="0.2">
      <c r="A2497" s="206"/>
      <c r="B2497" s="207"/>
      <c r="C2497" s="199"/>
      <c r="D2497" s="199"/>
      <c r="E2497" s="201"/>
      <c r="F2497" s="201"/>
      <c r="G2497" s="208"/>
      <c r="H2497" s="208"/>
      <c r="I2497" s="209"/>
      <c r="J2497" s="209"/>
      <c r="K2497" s="209"/>
      <c r="L2497" s="199"/>
      <c r="M2497" s="203"/>
      <c r="N2497" s="209"/>
    </row>
    <row r="2498" spans="1:14" ht="12" customHeight="1" x14ac:dyDescent="0.2">
      <c r="A2498" s="206"/>
      <c r="B2498" s="207"/>
      <c r="C2498" s="199"/>
      <c r="D2498" s="199"/>
      <c r="E2498" s="201"/>
      <c r="F2498" s="201"/>
      <c r="G2498" s="208"/>
      <c r="H2498" s="208"/>
      <c r="I2498" s="209"/>
      <c r="J2498" s="209"/>
      <c r="K2498" s="209"/>
      <c r="L2498" s="199"/>
      <c r="M2498" s="203"/>
      <c r="N2498" s="209"/>
    </row>
    <row r="2499" spans="1:14" ht="12" customHeight="1" x14ac:dyDescent="0.2">
      <c r="A2499" s="206"/>
      <c r="B2499" s="207"/>
      <c r="C2499" s="199"/>
      <c r="D2499" s="199"/>
      <c r="E2499" s="201"/>
      <c r="F2499" s="201"/>
      <c r="G2499" s="208"/>
      <c r="H2499" s="208"/>
      <c r="I2499" s="209"/>
      <c r="J2499" s="209"/>
      <c r="K2499" s="209"/>
      <c r="L2499" s="199"/>
      <c r="M2499" s="203"/>
      <c r="N2499" s="209"/>
    </row>
    <row r="2500" spans="1:14" ht="12" customHeight="1" x14ac:dyDescent="0.2">
      <c r="A2500" s="206"/>
      <c r="B2500" s="207"/>
      <c r="C2500" s="199"/>
      <c r="D2500" s="199"/>
      <c r="E2500" s="201"/>
      <c r="F2500" s="201"/>
      <c r="G2500" s="208"/>
      <c r="H2500" s="208"/>
      <c r="I2500" s="209"/>
      <c r="J2500" s="209"/>
      <c r="K2500" s="209"/>
      <c r="L2500" s="199"/>
      <c r="M2500" s="203"/>
      <c r="N2500" s="209"/>
    </row>
    <row r="2501" spans="1:14" ht="12" customHeight="1" x14ac:dyDescent="0.2">
      <c r="A2501" s="206"/>
      <c r="B2501" s="207"/>
      <c r="C2501" s="199"/>
      <c r="D2501" s="199"/>
      <c r="E2501" s="201"/>
      <c r="F2501" s="201"/>
      <c r="G2501" s="208"/>
      <c r="H2501" s="208"/>
      <c r="I2501" s="209"/>
      <c r="J2501" s="209"/>
      <c r="K2501" s="209"/>
      <c r="L2501" s="199"/>
      <c r="M2501" s="203"/>
      <c r="N2501" s="209"/>
    </row>
    <row r="2502" spans="1:14" ht="12" customHeight="1" x14ac:dyDescent="0.2">
      <c r="A2502" s="206"/>
      <c r="B2502" s="207"/>
      <c r="C2502" s="199"/>
      <c r="D2502" s="199"/>
      <c r="E2502" s="201"/>
      <c r="F2502" s="201"/>
      <c r="G2502" s="208"/>
      <c r="H2502" s="208"/>
      <c r="I2502" s="209"/>
      <c r="J2502" s="209"/>
      <c r="K2502" s="209"/>
      <c r="L2502" s="199"/>
      <c r="M2502" s="203"/>
      <c r="N2502" s="209"/>
    </row>
    <row r="2503" spans="1:14" ht="12" customHeight="1" x14ac:dyDescent="0.2">
      <c r="A2503" s="206"/>
      <c r="B2503" s="207"/>
      <c r="C2503" s="199"/>
      <c r="D2503" s="199"/>
      <c r="E2503" s="201"/>
      <c r="F2503" s="201"/>
      <c r="G2503" s="208"/>
      <c r="H2503" s="208"/>
      <c r="I2503" s="209"/>
      <c r="J2503" s="209"/>
      <c r="K2503" s="209"/>
      <c r="L2503" s="199"/>
      <c r="M2503" s="203"/>
      <c r="N2503" s="209"/>
    </row>
    <row r="2504" spans="1:14" ht="12" customHeight="1" x14ac:dyDescent="0.2">
      <c r="A2504" s="206"/>
      <c r="B2504" s="207"/>
      <c r="C2504" s="199"/>
      <c r="D2504" s="199"/>
      <c r="E2504" s="201"/>
      <c r="F2504" s="201"/>
      <c r="G2504" s="208"/>
      <c r="H2504" s="208"/>
      <c r="I2504" s="209"/>
      <c r="J2504" s="209"/>
      <c r="K2504" s="209"/>
      <c r="L2504" s="199"/>
      <c r="M2504" s="203"/>
      <c r="N2504" s="209"/>
    </row>
    <row r="2505" spans="1:14" ht="12" customHeight="1" x14ac:dyDescent="0.2">
      <c r="A2505" s="206"/>
      <c r="B2505" s="207"/>
      <c r="C2505" s="199"/>
      <c r="D2505" s="199"/>
      <c r="E2505" s="201"/>
      <c r="F2505" s="201"/>
      <c r="G2505" s="208"/>
      <c r="H2505" s="208"/>
      <c r="I2505" s="209"/>
      <c r="J2505" s="209"/>
      <c r="K2505" s="209"/>
      <c r="L2505" s="199"/>
      <c r="M2505" s="203"/>
      <c r="N2505" s="209"/>
    </row>
    <row r="2506" spans="1:14" ht="12" customHeight="1" x14ac:dyDescent="0.2">
      <c r="A2506" s="206"/>
      <c r="B2506" s="207"/>
      <c r="C2506" s="199"/>
      <c r="D2506" s="199"/>
      <c r="E2506" s="201"/>
      <c r="F2506" s="201"/>
      <c r="G2506" s="208"/>
      <c r="H2506" s="208"/>
      <c r="I2506" s="209"/>
      <c r="J2506" s="209"/>
      <c r="K2506" s="209"/>
      <c r="L2506" s="199"/>
      <c r="M2506" s="203"/>
      <c r="N2506" s="209"/>
    </row>
    <row r="2507" spans="1:14" ht="12" customHeight="1" x14ac:dyDescent="0.2">
      <c r="A2507" s="206"/>
      <c r="B2507" s="207"/>
      <c r="C2507" s="199"/>
      <c r="D2507" s="199"/>
      <c r="E2507" s="201"/>
      <c r="F2507" s="201"/>
      <c r="G2507" s="208"/>
      <c r="H2507" s="208"/>
      <c r="I2507" s="209"/>
      <c r="J2507" s="209"/>
      <c r="K2507" s="209"/>
      <c r="L2507" s="199"/>
      <c r="M2507" s="203"/>
      <c r="N2507" s="209"/>
    </row>
    <row r="2508" spans="1:14" ht="12" customHeight="1" x14ac:dyDescent="0.2">
      <c r="A2508" s="206"/>
      <c r="B2508" s="207"/>
      <c r="C2508" s="199"/>
      <c r="D2508" s="199"/>
      <c r="E2508" s="201"/>
      <c r="F2508" s="201"/>
      <c r="G2508" s="208"/>
      <c r="H2508" s="208"/>
      <c r="I2508" s="209"/>
      <c r="J2508" s="209"/>
      <c r="K2508" s="209"/>
      <c r="L2508" s="199"/>
      <c r="M2508" s="203"/>
      <c r="N2508" s="209"/>
    </row>
    <row r="2509" spans="1:14" ht="12" customHeight="1" x14ac:dyDescent="0.2">
      <c r="A2509" s="206"/>
      <c r="B2509" s="207"/>
      <c r="C2509" s="199"/>
      <c r="D2509" s="199"/>
      <c r="E2509" s="201"/>
      <c r="F2509" s="201"/>
      <c r="G2509" s="208"/>
      <c r="H2509" s="208"/>
      <c r="I2509" s="209"/>
      <c r="J2509" s="209"/>
      <c r="K2509" s="209"/>
      <c r="L2509" s="199"/>
      <c r="M2509" s="203"/>
      <c r="N2509" s="209"/>
    </row>
    <row r="2510" spans="1:14" ht="12" customHeight="1" x14ac:dyDescent="0.2">
      <c r="A2510" s="206"/>
      <c r="B2510" s="207"/>
      <c r="C2510" s="199"/>
      <c r="D2510" s="199"/>
      <c r="E2510" s="201"/>
      <c r="F2510" s="201"/>
      <c r="G2510" s="208"/>
      <c r="H2510" s="208"/>
      <c r="I2510" s="209"/>
      <c r="J2510" s="209"/>
      <c r="K2510" s="209"/>
      <c r="L2510" s="199"/>
      <c r="M2510" s="203"/>
      <c r="N2510" s="209"/>
    </row>
    <row r="2511" spans="1:14" ht="12" customHeight="1" x14ac:dyDescent="0.2">
      <c r="A2511" s="206"/>
      <c r="B2511" s="207"/>
      <c r="C2511" s="199"/>
      <c r="D2511" s="199"/>
      <c r="E2511" s="201"/>
      <c r="F2511" s="201"/>
      <c r="G2511" s="208"/>
      <c r="H2511" s="208"/>
      <c r="I2511" s="209"/>
      <c r="J2511" s="209"/>
      <c r="K2511" s="209"/>
      <c r="L2511" s="199"/>
      <c r="M2511" s="203"/>
      <c r="N2511" s="209"/>
    </row>
    <row r="2512" spans="1:14" ht="12" customHeight="1" x14ac:dyDescent="0.2">
      <c r="A2512" s="206"/>
      <c r="B2512" s="207"/>
      <c r="C2512" s="199"/>
      <c r="D2512" s="199"/>
      <c r="E2512" s="201"/>
      <c r="F2512" s="201"/>
      <c r="G2512" s="208"/>
      <c r="H2512" s="208"/>
      <c r="I2512" s="209"/>
      <c r="J2512" s="209"/>
      <c r="K2512" s="209"/>
      <c r="L2512" s="199"/>
      <c r="M2512" s="203"/>
      <c r="N2512" s="209"/>
    </row>
    <row r="2513" spans="1:14" ht="12" customHeight="1" x14ac:dyDescent="0.2">
      <c r="A2513" s="206"/>
      <c r="B2513" s="207"/>
      <c r="C2513" s="199"/>
      <c r="D2513" s="199"/>
      <c r="E2513" s="201"/>
      <c r="F2513" s="201"/>
      <c r="G2513" s="208"/>
      <c r="H2513" s="208"/>
      <c r="I2513" s="209"/>
      <c r="J2513" s="209"/>
      <c r="K2513" s="209"/>
      <c r="L2513" s="199"/>
      <c r="M2513" s="203"/>
      <c r="N2513" s="209"/>
    </row>
    <row r="2514" spans="1:14" ht="12" customHeight="1" x14ac:dyDescent="0.2">
      <c r="A2514" s="206"/>
      <c r="B2514" s="207"/>
      <c r="C2514" s="199"/>
      <c r="D2514" s="199"/>
      <c r="E2514" s="201"/>
      <c r="F2514" s="201"/>
      <c r="G2514" s="208"/>
      <c r="H2514" s="208"/>
      <c r="I2514" s="209"/>
      <c r="J2514" s="209"/>
      <c r="K2514" s="209"/>
      <c r="L2514" s="199"/>
      <c r="M2514" s="203"/>
      <c r="N2514" s="209"/>
    </row>
    <row r="2515" spans="1:14" ht="12" customHeight="1" x14ac:dyDescent="0.2">
      <c r="A2515" s="206"/>
      <c r="B2515" s="207"/>
      <c r="C2515" s="199"/>
      <c r="D2515" s="199"/>
      <c r="E2515" s="201"/>
      <c r="F2515" s="201"/>
      <c r="G2515" s="208"/>
      <c r="H2515" s="208"/>
      <c r="I2515" s="209"/>
      <c r="J2515" s="209"/>
      <c r="K2515" s="209"/>
      <c r="L2515" s="199"/>
      <c r="M2515" s="203"/>
      <c r="N2515" s="209"/>
    </row>
    <row r="2516" spans="1:14" ht="12" customHeight="1" x14ac:dyDescent="0.2">
      <c r="A2516" s="206"/>
      <c r="B2516" s="207"/>
      <c r="C2516" s="199"/>
      <c r="D2516" s="199"/>
      <c r="E2516" s="201"/>
      <c r="F2516" s="201"/>
      <c r="G2516" s="208"/>
      <c r="H2516" s="208"/>
      <c r="I2516" s="209"/>
      <c r="J2516" s="209"/>
      <c r="K2516" s="209"/>
      <c r="L2516" s="199"/>
      <c r="M2516" s="203"/>
      <c r="N2516" s="209"/>
    </row>
    <row r="2517" spans="1:14" ht="12" customHeight="1" x14ac:dyDescent="0.2">
      <c r="A2517" s="206"/>
      <c r="B2517" s="207"/>
      <c r="C2517" s="199"/>
      <c r="D2517" s="199"/>
      <c r="E2517" s="201"/>
      <c r="F2517" s="201"/>
      <c r="G2517" s="208"/>
      <c r="H2517" s="208"/>
      <c r="I2517" s="209"/>
      <c r="J2517" s="209"/>
      <c r="K2517" s="209"/>
      <c r="L2517" s="199"/>
      <c r="M2517" s="203"/>
      <c r="N2517" s="209"/>
    </row>
    <row r="2518" spans="1:14" ht="12" customHeight="1" x14ac:dyDescent="0.2">
      <c r="A2518" s="206"/>
      <c r="B2518" s="207"/>
      <c r="C2518" s="199"/>
      <c r="D2518" s="199"/>
      <c r="E2518" s="201"/>
      <c r="F2518" s="201"/>
      <c r="G2518" s="208"/>
      <c r="H2518" s="208"/>
      <c r="I2518" s="209"/>
      <c r="J2518" s="209"/>
      <c r="K2518" s="209"/>
      <c r="L2518" s="199"/>
      <c r="M2518" s="203"/>
      <c r="N2518" s="209"/>
    </row>
    <row r="2519" spans="1:14" ht="12" customHeight="1" x14ac:dyDescent="0.2">
      <c r="A2519" s="206"/>
      <c r="B2519" s="207"/>
      <c r="C2519" s="199"/>
      <c r="D2519" s="199"/>
      <c r="E2519" s="201"/>
      <c r="F2519" s="201"/>
      <c r="G2519" s="208"/>
      <c r="H2519" s="208"/>
      <c r="I2519" s="209"/>
      <c r="J2519" s="209"/>
      <c r="K2519" s="209"/>
      <c r="L2519" s="199"/>
      <c r="M2519" s="203"/>
      <c r="N2519" s="209"/>
    </row>
    <row r="2520" spans="1:14" ht="12" customHeight="1" x14ac:dyDescent="0.2">
      <c r="A2520" s="206"/>
      <c r="B2520" s="207"/>
      <c r="C2520" s="199"/>
      <c r="D2520" s="199"/>
      <c r="E2520" s="201"/>
      <c r="F2520" s="201"/>
      <c r="G2520" s="208"/>
      <c r="H2520" s="208"/>
      <c r="I2520" s="209"/>
      <c r="J2520" s="209"/>
      <c r="K2520" s="209"/>
      <c r="L2520" s="199"/>
      <c r="M2520" s="203"/>
      <c r="N2520" s="209"/>
    </row>
    <row r="2521" spans="1:14" ht="12" customHeight="1" x14ac:dyDescent="0.2">
      <c r="A2521" s="206"/>
      <c r="B2521" s="207"/>
      <c r="C2521" s="199"/>
      <c r="D2521" s="199"/>
      <c r="E2521" s="201"/>
      <c r="F2521" s="201"/>
      <c r="G2521" s="208"/>
      <c r="H2521" s="208"/>
      <c r="I2521" s="209"/>
      <c r="J2521" s="209"/>
      <c r="K2521" s="209"/>
      <c r="L2521" s="199"/>
      <c r="M2521" s="203"/>
      <c r="N2521" s="209"/>
    </row>
    <row r="2522" spans="1:14" ht="12" customHeight="1" x14ac:dyDescent="0.2">
      <c r="A2522" s="206"/>
      <c r="B2522" s="207"/>
      <c r="C2522" s="199"/>
      <c r="D2522" s="199"/>
      <c r="E2522" s="201"/>
      <c r="F2522" s="201"/>
      <c r="G2522" s="208"/>
      <c r="H2522" s="208"/>
      <c r="I2522" s="209"/>
      <c r="J2522" s="209"/>
      <c r="K2522" s="209"/>
      <c r="L2522" s="199"/>
      <c r="M2522" s="203"/>
      <c r="N2522" s="209"/>
    </row>
    <row r="2523" spans="1:14" ht="12" customHeight="1" x14ac:dyDescent="0.2">
      <c r="A2523" s="206"/>
      <c r="B2523" s="207"/>
      <c r="C2523" s="199"/>
      <c r="D2523" s="199"/>
      <c r="E2523" s="201"/>
      <c r="F2523" s="201"/>
      <c r="G2523" s="208"/>
      <c r="H2523" s="208"/>
      <c r="I2523" s="209"/>
      <c r="J2523" s="209"/>
      <c r="K2523" s="209"/>
      <c r="L2523" s="199"/>
      <c r="M2523" s="203"/>
      <c r="N2523" s="209"/>
    </row>
    <row r="2524" spans="1:14" ht="12" customHeight="1" x14ac:dyDescent="0.2">
      <c r="A2524" s="206"/>
      <c r="B2524" s="207"/>
      <c r="C2524" s="199"/>
      <c r="D2524" s="199"/>
      <c r="E2524" s="201"/>
      <c r="F2524" s="201"/>
      <c r="G2524" s="208"/>
      <c r="H2524" s="208"/>
      <c r="I2524" s="209"/>
      <c r="J2524" s="209"/>
      <c r="K2524" s="209"/>
      <c r="L2524" s="199"/>
      <c r="M2524" s="203"/>
      <c r="N2524" s="209"/>
    </row>
    <row r="2525" spans="1:14" ht="12" customHeight="1" x14ac:dyDescent="0.2">
      <c r="A2525" s="206"/>
      <c r="B2525" s="207"/>
      <c r="C2525" s="199"/>
      <c r="D2525" s="199"/>
      <c r="E2525" s="201"/>
      <c r="F2525" s="201"/>
      <c r="G2525" s="208"/>
      <c r="H2525" s="208"/>
      <c r="I2525" s="209"/>
      <c r="J2525" s="209"/>
      <c r="K2525" s="209"/>
      <c r="L2525" s="199"/>
      <c r="M2525" s="203"/>
      <c r="N2525" s="209"/>
    </row>
    <row r="2526" spans="1:14" ht="12" customHeight="1" x14ac:dyDescent="0.2">
      <c r="A2526" s="206"/>
      <c r="B2526" s="207"/>
      <c r="C2526" s="199"/>
      <c r="D2526" s="199"/>
      <c r="E2526" s="201"/>
      <c r="F2526" s="201"/>
      <c r="G2526" s="208"/>
      <c r="H2526" s="208"/>
      <c r="I2526" s="209"/>
      <c r="J2526" s="209"/>
      <c r="K2526" s="209"/>
      <c r="L2526" s="199"/>
      <c r="M2526" s="203"/>
      <c r="N2526" s="209"/>
    </row>
    <row r="2527" spans="1:14" ht="12" customHeight="1" x14ac:dyDescent="0.2">
      <c r="A2527" s="206"/>
      <c r="B2527" s="207"/>
      <c r="C2527" s="199"/>
      <c r="D2527" s="199"/>
      <c r="E2527" s="201"/>
      <c r="F2527" s="201"/>
      <c r="G2527" s="208"/>
      <c r="H2527" s="208"/>
      <c r="I2527" s="209"/>
      <c r="J2527" s="209"/>
      <c r="K2527" s="209"/>
      <c r="L2527" s="199"/>
      <c r="M2527" s="203"/>
      <c r="N2527" s="209"/>
    </row>
    <row r="2528" spans="1:14" ht="12" customHeight="1" x14ac:dyDescent="0.2">
      <c r="A2528" s="206"/>
      <c r="B2528" s="207"/>
      <c r="C2528" s="199"/>
      <c r="D2528" s="199"/>
      <c r="E2528" s="201"/>
      <c r="F2528" s="201"/>
      <c r="G2528" s="208"/>
      <c r="H2528" s="208"/>
      <c r="I2528" s="209"/>
      <c r="J2528" s="209"/>
      <c r="K2528" s="209"/>
      <c r="L2528" s="199"/>
      <c r="M2528" s="203"/>
      <c r="N2528" s="209"/>
    </row>
    <row r="2529" spans="1:14" ht="12" customHeight="1" x14ac:dyDescent="0.2">
      <c r="A2529" s="206"/>
      <c r="B2529" s="207"/>
      <c r="C2529" s="199"/>
      <c r="D2529" s="199"/>
      <c r="E2529" s="201"/>
      <c r="F2529" s="201"/>
      <c r="G2529" s="208"/>
      <c r="H2529" s="208"/>
      <c r="I2529" s="209"/>
      <c r="J2529" s="209"/>
      <c r="K2529" s="209"/>
      <c r="L2529" s="199"/>
      <c r="M2529" s="203"/>
      <c r="N2529" s="209"/>
    </row>
    <row r="2530" spans="1:14" ht="12" customHeight="1" x14ac:dyDescent="0.2">
      <c r="A2530" s="206"/>
      <c r="B2530" s="207"/>
      <c r="C2530" s="199"/>
      <c r="D2530" s="199"/>
      <c r="E2530" s="201"/>
      <c r="F2530" s="201"/>
      <c r="G2530" s="208"/>
      <c r="H2530" s="208"/>
      <c r="I2530" s="209"/>
      <c r="J2530" s="209"/>
      <c r="K2530" s="209"/>
      <c r="L2530" s="199"/>
      <c r="M2530" s="203"/>
      <c r="N2530" s="209"/>
    </row>
    <row r="2531" spans="1:14" ht="12" customHeight="1" x14ac:dyDescent="0.2">
      <c r="A2531" s="206"/>
      <c r="B2531" s="207"/>
      <c r="C2531" s="199"/>
      <c r="D2531" s="199"/>
      <c r="E2531" s="201"/>
      <c r="F2531" s="201"/>
      <c r="G2531" s="208"/>
      <c r="H2531" s="208"/>
      <c r="I2531" s="209"/>
      <c r="J2531" s="209"/>
      <c r="K2531" s="209"/>
      <c r="L2531" s="199"/>
      <c r="M2531" s="203"/>
      <c r="N2531" s="209"/>
    </row>
    <row r="2532" spans="1:14" ht="12" customHeight="1" x14ac:dyDescent="0.2">
      <c r="A2532" s="206"/>
      <c r="B2532" s="207"/>
      <c r="C2532" s="199"/>
      <c r="D2532" s="199"/>
      <c r="E2532" s="201"/>
      <c r="F2532" s="201"/>
      <c r="G2532" s="208"/>
      <c r="H2532" s="208"/>
      <c r="I2532" s="209"/>
      <c r="J2532" s="209"/>
      <c r="K2532" s="209"/>
      <c r="L2532" s="199"/>
      <c r="M2532" s="203"/>
      <c r="N2532" s="209"/>
    </row>
    <row r="2533" spans="1:14" ht="12" customHeight="1" x14ac:dyDescent="0.2">
      <c r="A2533" s="206"/>
      <c r="B2533" s="207"/>
      <c r="C2533" s="199"/>
      <c r="D2533" s="199"/>
      <c r="E2533" s="201"/>
      <c r="F2533" s="201"/>
      <c r="G2533" s="208"/>
      <c r="H2533" s="208"/>
      <c r="I2533" s="209"/>
      <c r="J2533" s="209"/>
      <c r="K2533" s="209"/>
      <c r="L2533" s="199"/>
      <c r="M2533" s="203"/>
      <c r="N2533" s="209"/>
    </row>
    <row r="2534" spans="1:14" ht="12" customHeight="1" x14ac:dyDescent="0.2">
      <c r="A2534" s="206"/>
      <c r="B2534" s="207"/>
      <c r="C2534" s="199"/>
      <c r="D2534" s="199"/>
      <c r="E2534" s="201"/>
      <c r="F2534" s="201"/>
      <c r="G2534" s="208"/>
      <c r="H2534" s="208"/>
      <c r="I2534" s="209"/>
      <c r="J2534" s="209"/>
      <c r="K2534" s="209"/>
      <c r="L2534" s="199"/>
      <c r="M2534" s="203"/>
      <c r="N2534" s="209"/>
    </row>
    <row r="2535" spans="1:14" ht="12" customHeight="1" x14ac:dyDescent="0.2">
      <c r="A2535" s="206"/>
      <c r="B2535" s="207"/>
      <c r="C2535" s="199"/>
      <c r="D2535" s="199"/>
      <c r="E2535" s="201"/>
      <c r="F2535" s="201"/>
      <c r="G2535" s="208"/>
      <c r="H2535" s="208"/>
      <c r="I2535" s="209"/>
      <c r="J2535" s="209"/>
      <c r="K2535" s="209"/>
      <c r="L2535" s="199"/>
      <c r="M2535" s="203"/>
      <c r="N2535" s="209"/>
    </row>
    <row r="2536" spans="1:14" ht="12" customHeight="1" x14ac:dyDescent="0.2">
      <c r="A2536" s="206"/>
      <c r="B2536" s="207"/>
      <c r="C2536" s="199"/>
      <c r="D2536" s="199"/>
      <c r="E2536" s="201"/>
      <c r="F2536" s="201"/>
      <c r="G2536" s="208"/>
      <c r="H2536" s="208"/>
      <c r="I2536" s="209"/>
      <c r="J2536" s="209"/>
      <c r="K2536" s="209"/>
      <c r="L2536" s="199"/>
      <c r="M2536" s="203"/>
      <c r="N2536" s="209"/>
    </row>
    <row r="2537" spans="1:14" ht="12" customHeight="1" x14ac:dyDescent="0.2">
      <c r="A2537" s="206"/>
      <c r="B2537" s="207"/>
      <c r="C2537" s="199"/>
      <c r="D2537" s="199"/>
      <c r="E2537" s="201"/>
      <c r="F2537" s="201"/>
      <c r="G2537" s="208"/>
      <c r="H2537" s="208"/>
      <c r="I2537" s="209"/>
      <c r="J2537" s="209"/>
      <c r="K2537" s="209"/>
      <c r="L2537" s="199"/>
      <c r="M2537" s="203"/>
      <c r="N2537" s="209"/>
    </row>
    <row r="2538" spans="1:14" ht="12" customHeight="1" x14ac:dyDescent="0.2">
      <c r="A2538" s="206"/>
      <c r="B2538" s="207"/>
      <c r="C2538" s="199"/>
      <c r="D2538" s="199"/>
      <c r="E2538" s="201"/>
      <c r="F2538" s="201"/>
      <c r="G2538" s="208"/>
      <c r="H2538" s="208"/>
      <c r="I2538" s="209"/>
      <c r="J2538" s="209"/>
      <c r="K2538" s="209"/>
      <c r="L2538" s="199"/>
      <c r="M2538" s="203"/>
      <c r="N2538" s="209"/>
    </row>
    <row r="2539" spans="1:14" ht="12" customHeight="1" x14ac:dyDescent="0.2">
      <c r="A2539" s="206"/>
      <c r="B2539" s="207"/>
      <c r="C2539" s="199"/>
      <c r="D2539" s="199"/>
      <c r="E2539" s="201"/>
      <c r="F2539" s="201"/>
      <c r="G2539" s="208"/>
      <c r="H2539" s="208"/>
      <c r="I2539" s="209"/>
      <c r="J2539" s="209"/>
      <c r="K2539" s="209"/>
      <c r="L2539" s="199"/>
      <c r="M2539" s="203"/>
      <c r="N2539" s="209"/>
    </row>
    <row r="2540" spans="1:14" ht="12" customHeight="1" x14ac:dyDescent="0.2">
      <c r="A2540" s="206"/>
      <c r="B2540" s="207"/>
      <c r="C2540" s="199"/>
      <c r="D2540" s="199"/>
      <c r="E2540" s="201"/>
      <c r="F2540" s="201"/>
      <c r="G2540" s="208"/>
      <c r="H2540" s="208"/>
      <c r="I2540" s="209"/>
      <c r="J2540" s="209"/>
      <c r="K2540" s="209"/>
      <c r="L2540" s="199"/>
      <c r="M2540" s="203"/>
      <c r="N2540" s="209"/>
    </row>
    <row r="2541" spans="1:14" ht="12" customHeight="1" x14ac:dyDescent="0.2">
      <c r="A2541" s="206"/>
      <c r="B2541" s="207"/>
      <c r="C2541" s="199"/>
      <c r="D2541" s="199"/>
      <c r="E2541" s="201"/>
      <c r="F2541" s="201"/>
      <c r="G2541" s="208"/>
      <c r="H2541" s="208"/>
      <c r="I2541" s="209"/>
      <c r="J2541" s="209"/>
      <c r="K2541" s="209"/>
      <c r="L2541" s="199"/>
      <c r="M2541" s="203"/>
      <c r="N2541" s="209"/>
    </row>
    <row r="2542" spans="1:14" ht="12" customHeight="1" x14ac:dyDescent="0.2">
      <c r="A2542" s="206"/>
      <c r="B2542" s="207"/>
      <c r="C2542" s="199"/>
      <c r="D2542" s="199"/>
      <c r="E2542" s="201"/>
      <c r="F2542" s="201"/>
      <c r="G2542" s="208"/>
      <c r="H2542" s="208"/>
      <c r="I2542" s="209"/>
      <c r="J2542" s="209"/>
      <c r="K2542" s="209"/>
      <c r="L2542" s="199"/>
      <c r="M2542" s="203"/>
      <c r="N2542" s="209"/>
    </row>
    <row r="2543" spans="1:14" ht="12" customHeight="1" x14ac:dyDescent="0.2">
      <c r="A2543" s="206"/>
      <c r="B2543" s="207"/>
      <c r="C2543" s="199"/>
      <c r="D2543" s="199"/>
      <c r="E2543" s="201"/>
      <c r="F2543" s="201"/>
      <c r="G2543" s="208"/>
      <c r="H2543" s="208"/>
      <c r="I2543" s="209"/>
      <c r="J2543" s="209"/>
      <c r="K2543" s="209"/>
      <c r="L2543" s="199"/>
      <c r="M2543" s="203"/>
      <c r="N2543" s="209"/>
    </row>
    <row r="2544" spans="1:14" ht="12" customHeight="1" x14ac:dyDescent="0.2">
      <c r="A2544" s="206"/>
      <c r="B2544" s="207"/>
      <c r="C2544" s="199"/>
      <c r="D2544" s="199"/>
      <c r="E2544" s="201"/>
      <c r="F2544" s="201"/>
      <c r="G2544" s="208"/>
      <c r="H2544" s="208"/>
      <c r="I2544" s="209"/>
      <c r="J2544" s="209"/>
      <c r="K2544" s="209"/>
      <c r="L2544" s="199"/>
      <c r="M2544" s="203"/>
      <c r="N2544" s="209"/>
    </row>
    <row r="2545" spans="1:14" ht="12" customHeight="1" x14ac:dyDescent="0.2">
      <c r="A2545" s="206"/>
      <c r="B2545" s="207"/>
      <c r="C2545" s="199"/>
      <c r="D2545" s="199"/>
      <c r="E2545" s="201"/>
      <c r="F2545" s="201"/>
      <c r="G2545" s="208"/>
      <c r="H2545" s="208"/>
      <c r="I2545" s="209"/>
      <c r="J2545" s="209"/>
      <c r="K2545" s="209"/>
      <c r="L2545" s="199"/>
      <c r="M2545" s="203"/>
      <c r="N2545" s="209"/>
    </row>
    <row r="2546" spans="1:14" ht="12" customHeight="1" x14ac:dyDescent="0.2">
      <c r="A2546" s="206"/>
      <c r="B2546" s="207"/>
      <c r="C2546" s="199"/>
      <c r="D2546" s="199"/>
      <c r="E2546" s="201"/>
      <c r="F2546" s="201"/>
      <c r="G2546" s="208"/>
      <c r="H2546" s="208"/>
      <c r="I2546" s="209"/>
      <c r="J2546" s="209"/>
      <c r="K2546" s="209"/>
      <c r="L2546" s="199"/>
      <c r="M2546" s="203"/>
      <c r="N2546" s="209"/>
    </row>
    <row r="2547" spans="1:14" ht="12" customHeight="1" x14ac:dyDescent="0.2">
      <c r="A2547" s="206"/>
      <c r="B2547" s="207"/>
      <c r="C2547" s="199"/>
      <c r="D2547" s="199"/>
      <c r="E2547" s="201"/>
      <c r="F2547" s="201"/>
      <c r="G2547" s="208"/>
      <c r="H2547" s="208"/>
      <c r="I2547" s="209"/>
      <c r="J2547" s="209"/>
      <c r="K2547" s="209"/>
      <c r="L2547" s="199"/>
      <c r="M2547" s="203"/>
      <c r="N2547" s="209"/>
    </row>
    <row r="2548" spans="1:14" ht="12" customHeight="1" x14ac:dyDescent="0.2">
      <c r="A2548" s="206"/>
      <c r="B2548" s="207"/>
      <c r="C2548" s="199"/>
      <c r="D2548" s="199"/>
      <c r="E2548" s="201"/>
      <c r="F2548" s="201"/>
      <c r="G2548" s="208"/>
      <c r="H2548" s="208"/>
      <c r="I2548" s="209"/>
      <c r="J2548" s="209"/>
      <c r="K2548" s="209"/>
      <c r="L2548" s="199"/>
      <c r="M2548" s="203"/>
      <c r="N2548" s="209"/>
    </row>
    <row r="2549" spans="1:14" ht="12" customHeight="1" x14ac:dyDescent="0.2">
      <c r="A2549" s="206"/>
      <c r="B2549" s="207"/>
      <c r="C2549" s="199"/>
      <c r="D2549" s="199"/>
      <c r="E2549" s="201"/>
      <c r="F2549" s="201"/>
      <c r="G2549" s="208"/>
      <c r="H2549" s="208"/>
      <c r="I2549" s="209"/>
      <c r="J2549" s="209"/>
      <c r="K2549" s="209"/>
      <c r="L2549" s="199"/>
      <c r="M2549" s="203"/>
      <c r="N2549" s="209"/>
    </row>
    <row r="2550" spans="1:14" ht="12" customHeight="1" x14ac:dyDescent="0.2">
      <c r="A2550" s="206"/>
      <c r="B2550" s="207"/>
      <c r="C2550" s="199"/>
      <c r="D2550" s="199"/>
      <c r="E2550" s="201"/>
      <c r="F2550" s="201"/>
      <c r="G2550" s="208"/>
      <c r="H2550" s="208"/>
      <c r="I2550" s="209"/>
      <c r="J2550" s="209"/>
      <c r="K2550" s="209"/>
      <c r="L2550" s="199"/>
      <c r="M2550" s="203"/>
      <c r="N2550" s="209"/>
    </row>
    <row r="2551" spans="1:14" ht="12" customHeight="1" x14ac:dyDescent="0.2">
      <c r="A2551" s="206"/>
      <c r="B2551" s="207"/>
      <c r="C2551" s="199"/>
      <c r="D2551" s="199"/>
      <c r="E2551" s="201"/>
      <c r="F2551" s="201"/>
      <c r="G2551" s="208"/>
      <c r="H2551" s="208"/>
      <c r="I2551" s="209"/>
      <c r="J2551" s="209"/>
      <c r="K2551" s="209"/>
      <c r="L2551" s="199"/>
      <c r="M2551" s="203"/>
      <c r="N2551" s="209"/>
    </row>
    <row r="2552" spans="1:14" ht="12" customHeight="1" x14ac:dyDescent="0.2">
      <c r="A2552" s="206"/>
      <c r="B2552" s="207"/>
      <c r="C2552" s="199"/>
      <c r="D2552" s="199"/>
      <c r="E2552" s="201"/>
      <c r="F2552" s="201"/>
      <c r="G2552" s="208"/>
      <c r="H2552" s="208"/>
      <c r="I2552" s="209"/>
      <c r="J2552" s="209"/>
      <c r="K2552" s="209"/>
      <c r="L2552" s="199"/>
      <c r="M2552" s="203"/>
      <c r="N2552" s="209"/>
    </row>
    <row r="2553" spans="1:14" ht="12" customHeight="1" x14ac:dyDescent="0.2">
      <c r="A2553" s="206"/>
      <c r="B2553" s="207"/>
      <c r="C2553" s="199"/>
      <c r="D2553" s="199"/>
      <c r="E2553" s="201"/>
      <c r="F2553" s="201"/>
      <c r="G2553" s="208"/>
      <c r="H2553" s="208"/>
      <c r="I2553" s="209"/>
      <c r="J2553" s="209"/>
      <c r="K2553" s="209"/>
      <c r="L2553" s="199"/>
      <c r="M2553" s="203"/>
      <c r="N2553" s="209"/>
    </row>
    <row r="2554" spans="1:14" ht="12" customHeight="1" x14ac:dyDescent="0.2">
      <c r="A2554" s="206"/>
      <c r="B2554" s="207"/>
      <c r="C2554" s="199"/>
      <c r="D2554" s="199"/>
      <c r="E2554" s="201"/>
      <c r="F2554" s="201"/>
      <c r="G2554" s="208"/>
      <c r="H2554" s="208"/>
      <c r="I2554" s="209"/>
      <c r="J2554" s="209"/>
      <c r="K2554" s="209"/>
      <c r="L2554" s="199"/>
      <c r="M2554" s="203"/>
      <c r="N2554" s="209"/>
    </row>
    <row r="2555" spans="1:14" ht="12" customHeight="1" x14ac:dyDescent="0.2">
      <c r="A2555" s="206"/>
      <c r="B2555" s="207"/>
      <c r="C2555" s="199"/>
      <c r="D2555" s="199"/>
      <c r="E2555" s="201"/>
      <c r="F2555" s="201"/>
      <c r="G2555" s="208"/>
      <c r="H2555" s="208"/>
      <c r="I2555" s="209"/>
      <c r="J2555" s="209"/>
      <c r="K2555" s="209"/>
      <c r="L2555" s="199"/>
      <c r="M2555" s="203"/>
      <c r="N2555" s="209"/>
    </row>
    <row r="2556" spans="1:14" ht="12" customHeight="1" x14ac:dyDescent="0.2">
      <c r="A2556" s="206"/>
      <c r="B2556" s="207"/>
      <c r="C2556" s="199"/>
      <c r="D2556" s="199"/>
      <c r="E2556" s="201"/>
      <c r="F2556" s="201"/>
      <c r="G2556" s="208"/>
      <c r="H2556" s="208"/>
      <c r="I2556" s="209"/>
      <c r="J2556" s="209"/>
      <c r="K2556" s="209"/>
      <c r="L2556" s="199"/>
      <c r="M2556" s="203"/>
      <c r="N2556" s="209"/>
    </row>
    <row r="2557" spans="1:14" ht="12" customHeight="1" x14ac:dyDescent="0.2">
      <c r="A2557" s="206"/>
      <c r="B2557" s="207"/>
      <c r="C2557" s="199"/>
      <c r="D2557" s="199"/>
      <c r="E2557" s="201"/>
      <c r="F2557" s="201"/>
      <c r="G2557" s="208"/>
      <c r="H2557" s="208"/>
      <c r="I2557" s="209"/>
      <c r="J2557" s="209"/>
      <c r="K2557" s="209"/>
      <c r="L2557" s="199"/>
      <c r="M2557" s="203"/>
      <c r="N2557" s="209"/>
    </row>
    <row r="2558" spans="1:14" ht="12" customHeight="1" x14ac:dyDescent="0.2">
      <c r="A2558" s="206"/>
      <c r="B2558" s="207"/>
      <c r="C2558" s="199"/>
      <c r="D2558" s="199"/>
      <c r="E2558" s="201"/>
      <c r="F2558" s="201"/>
      <c r="G2558" s="208"/>
      <c r="H2558" s="208"/>
      <c r="I2558" s="209"/>
      <c r="J2558" s="209"/>
      <c r="K2558" s="209"/>
      <c r="L2558" s="199"/>
      <c r="M2558" s="203"/>
      <c r="N2558" s="209"/>
    </row>
    <row r="2559" spans="1:14" ht="12" customHeight="1" x14ac:dyDescent="0.2">
      <c r="A2559" s="206"/>
      <c r="B2559" s="207"/>
      <c r="C2559" s="199"/>
      <c r="D2559" s="199"/>
      <c r="E2559" s="201"/>
      <c r="F2559" s="201"/>
      <c r="G2559" s="208"/>
      <c r="H2559" s="208"/>
      <c r="I2559" s="209"/>
      <c r="J2559" s="209"/>
      <c r="K2559" s="209"/>
      <c r="L2559" s="199"/>
      <c r="M2559" s="203"/>
      <c r="N2559" s="209"/>
    </row>
    <row r="2560" spans="1:14" ht="12" customHeight="1" x14ac:dyDescent="0.2">
      <c r="A2560" s="206"/>
      <c r="B2560" s="207"/>
      <c r="C2560" s="199"/>
      <c r="D2560" s="199"/>
      <c r="E2560" s="201"/>
      <c r="F2560" s="201"/>
      <c r="G2560" s="208"/>
      <c r="H2560" s="208"/>
      <c r="I2560" s="209"/>
      <c r="J2560" s="209"/>
      <c r="K2560" s="209"/>
      <c r="L2560" s="199"/>
      <c r="M2560" s="203"/>
      <c r="N2560" s="209"/>
    </row>
    <row r="2561" spans="1:14" ht="12" customHeight="1" x14ac:dyDescent="0.2">
      <c r="A2561" s="206"/>
      <c r="B2561" s="207"/>
      <c r="C2561" s="199"/>
      <c r="D2561" s="199"/>
      <c r="E2561" s="201"/>
      <c r="F2561" s="201"/>
      <c r="G2561" s="208"/>
      <c r="H2561" s="208"/>
      <c r="I2561" s="209"/>
      <c r="J2561" s="209"/>
      <c r="K2561" s="209"/>
      <c r="L2561" s="199"/>
      <c r="M2561" s="203"/>
      <c r="N2561" s="209"/>
    </row>
    <row r="2562" spans="1:14" ht="12" customHeight="1" x14ac:dyDescent="0.2">
      <c r="A2562" s="206"/>
      <c r="B2562" s="207"/>
      <c r="C2562" s="199"/>
      <c r="D2562" s="199"/>
      <c r="E2562" s="201"/>
      <c r="F2562" s="201"/>
      <c r="G2562" s="208"/>
      <c r="H2562" s="208"/>
      <c r="I2562" s="209"/>
      <c r="J2562" s="209"/>
      <c r="K2562" s="209"/>
      <c r="L2562" s="199"/>
      <c r="M2562" s="203"/>
      <c r="N2562" s="209"/>
    </row>
    <row r="2563" spans="1:14" ht="12" customHeight="1" x14ac:dyDescent="0.2">
      <c r="A2563" s="206"/>
      <c r="B2563" s="207"/>
      <c r="C2563" s="199"/>
      <c r="D2563" s="199"/>
      <c r="E2563" s="201"/>
      <c r="F2563" s="201"/>
      <c r="G2563" s="208"/>
      <c r="H2563" s="208"/>
      <c r="I2563" s="209"/>
      <c r="J2563" s="209"/>
      <c r="K2563" s="209"/>
      <c r="L2563" s="199"/>
      <c r="M2563" s="203"/>
      <c r="N2563" s="209"/>
    </row>
    <row r="2564" spans="1:14" ht="12" customHeight="1" x14ac:dyDescent="0.2">
      <c r="A2564" s="206"/>
      <c r="B2564" s="207"/>
      <c r="C2564" s="199"/>
      <c r="D2564" s="199"/>
      <c r="E2564" s="201"/>
      <c r="F2564" s="201"/>
      <c r="G2564" s="208"/>
      <c r="H2564" s="208"/>
      <c r="I2564" s="209"/>
      <c r="J2564" s="209"/>
      <c r="K2564" s="209"/>
      <c r="L2564" s="199"/>
      <c r="M2564" s="203"/>
      <c r="N2564" s="209"/>
    </row>
    <row r="2565" spans="1:14" ht="12" customHeight="1" x14ac:dyDescent="0.2">
      <c r="A2565" s="206"/>
      <c r="B2565" s="207"/>
      <c r="C2565" s="199"/>
      <c r="D2565" s="199"/>
      <c r="E2565" s="201"/>
      <c r="F2565" s="201"/>
      <c r="G2565" s="208"/>
      <c r="H2565" s="208"/>
      <c r="I2565" s="209"/>
      <c r="J2565" s="209"/>
      <c r="K2565" s="209"/>
      <c r="L2565" s="199"/>
      <c r="M2565" s="203"/>
      <c r="N2565" s="209"/>
    </row>
    <row r="2566" spans="1:14" ht="12" customHeight="1" x14ac:dyDescent="0.2">
      <c r="A2566" s="206"/>
      <c r="B2566" s="207"/>
      <c r="C2566" s="199"/>
      <c r="D2566" s="199"/>
      <c r="E2566" s="201"/>
      <c r="F2566" s="201"/>
      <c r="G2566" s="208"/>
      <c r="H2566" s="208"/>
      <c r="I2566" s="209"/>
      <c r="J2566" s="209"/>
      <c r="K2566" s="209"/>
      <c r="L2566" s="199"/>
      <c r="M2566" s="203"/>
      <c r="N2566" s="209"/>
    </row>
    <row r="2567" spans="1:14" ht="12" customHeight="1" x14ac:dyDescent="0.2">
      <c r="A2567" s="206"/>
      <c r="B2567" s="207"/>
      <c r="C2567" s="199"/>
      <c r="D2567" s="199"/>
      <c r="E2567" s="201"/>
      <c r="F2567" s="201"/>
      <c r="G2567" s="208"/>
      <c r="H2567" s="208"/>
      <c r="I2567" s="209"/>
      <c r="J2567" s="209"/>
      <c r="K2567" s="209"/>
      <c r="L2567" s="199"/>
      <c r="M2567" s="203"/>
      <c r="N2567" s="209"/>
    </row>
    <row r="2568" spans="1:14" ht="12" customHeight="1" x14ac:dyDescent="0.2">
      <c r="A2568" s="206"/>
      <c r="B2568" s="207"/>
      <c r="C2568" s="199"/>
      <c r="D2568" s="199"/>
      <c r="E2568" s="201"/>
      <c r="F2568" s="201"/>
      <c r="G2568" s="208"/>
      <c r="H2568" s="208"/>
      <c r="I2568" s="209"/>
      <c r="J2568" s="209"/>
      <c r="K2568" s="209"/>
      <c r="L2568" s="199"/>
      <c r="M2568" s="203"/>
      <c r="N2568" s="209"/>
    </row>
    <row r="2569" spans="1:14" ht="12" customHeight="1" x14ac:dyDescent="0.2">
      <c r="A2569" s="206"/>
      <c r="B2569" s="207"/>
      <c r="C2569" s="199"/>
      <c r="D2569" s="199"/>
      <c r="E2569" s="201"/>
      <c r="F2569" s="201"/>
      <c r="G2569" s="208"/>
      <c r="H2569" s="208"/>
      <c r="I2569" s="209"/>
      <c r="J2569" s="209"/>
      <c r="K2569" s="209"/>
      <c r="L2569" s="199"/>
      <c r="M2569" s="203"/>
      <c r="N2569" s="209"/>
    </row>
    <row r="2570" spans="1:14" ht="12" customHeight="1" x14ac:dyDescent="0.2">
      <c r="A2570" s="206"/>
      <c r="B2570" s="207"/>
      <c r="C2570" s="199"/>
      <c r="D2570" s="199"/>
      <c r="E2570" s="201"/>
      <c r="F2570" s="201"/>
      <c r="G2570" s="208"/>
      <c r="H2570" s="208"/>
      <c r="I2570" s="209"/>
      <c r="J2570" s="209"/>
      <c r="K2570" s="209"/>
      <c r="L2570" s="199"/>
      <c r="M2570" s="203"/>
      <c r="N2570" s="209"/>
    </row>
    <row r="2571" spans="1:14" ht="12" customHeight="1" x14ac:dyDescent="0.2">
      <c r="A2571" s="206"/>
      <c r="B2571" s="207"/>
      <c r="C2571" s="199"/>
      <c r="D2571" s="199"/>
      <c r="E2571" s="201"/>
      <c r="F2571" s="201"/>
      <c r="G2571" s="208"/>
      <c r="H2571" s="208"/>
      <c r="I2571" s="209"/>
      <c r="J2571" s="209"/>
      <c r="K2571" s="209"/>
      <c r="L2571" s="199"/>
      <c r="M2571" s="203"/>
      <c r="N2571" s="209"/>
    </row>
    <row r="2572" spans="1:14" ht="12" customHeight="1" x14ac:dyDescent="0.2">
      <c r="A2572" s="206"/>
      <c r="B2572" s="207"/>
      <c r="C2572" s="199"/>
      <c r="D2572" s="199"/>
      <c r="E2572" s="201"/>
      <c r="F2572" s="201"/>
      <c r="G2572" s="208"/>
      <c r="H2572" s="208"/>
      <c r="I2572" s="209"/>
      <c r="J2572" s="209"/>
      <c r="K2572" s="209"/>
      <c r="L2572" s="199"/>
      <c r="M2572" s="203"/>
      <c r="N2572" s="209"/>
    </row>
    <row r="2573" spans="1:14" ht="12" customHeight="1" x14ac:dyDescent="0.2">
      <c r="A2573" s="206"/>
      <c r="B2573" s="207"/>
      <c r="C2573" s="199"/>
      <c r="D2573" s="199"/>
      <c r="E2573" s="201"/>
      <c r="F2573" s="201"/>
      <c r="G2573" s="208"/>
      <c r="H2573" s="208"/>
      <c r="I2573" s="209"/>
      <c r="J2573" s="209"/>
      <c r="K2573" s="209"/>
      <c r="L2573" s="199"/>
      <c r="M2573" s="203"/>
      <c r="N2573" s="209"/>
    </row>
    <row r="2574" spans="1:14" ht="12" customHeight="1" x14ac:dyDescent="0.2">
      <c r="A2574" s="206"/>
      <c r="B2574" s="207"/>
      <c r="C2574" s="199"/>
      <c r="D2574" s="199"/>
      <c r="E2574" s="201"/>
      <c r="F2574" s="201"/>
      <c r="G2574" s="208"/>
      <c r="H2574" s="208"/>
      <c r="I2574" s="209"/>
      <c r="J2574" s="209"/>
      <c r="K2574" s="209"/>
      <c r="L2574" s="199"/>
      <c r="M2574" s="203"/>
      <c r="N2574" s="209"/>
    </row>
    <row r="2575" spans="1:14" ht="12" customHeight="1" x14ac:dyDescent="0.2">
      <c r="A2575" s="206"/>
      <c r="B2575" s="207"/>
      <c r="C2575" s="199"/>
      <c r="D2575" s="199"/>
      <c r="E2575" s="201"/>
      <c r="F2575" s="201"/>
      <c r="G2575" s="208"/>
      <c r="H2575" s="208"/>
      <c r="I2575" s="209"/>
      <c r="J2575" s="209"/>
      <c r="K2575" s="209"/>
      <c r="L2575" s="199"/>
      <c r="M2575" s="203"/>
      <c r="N2575" s="209"/>
    </row>
    <row r="2576" spans="1:14" ht="12" customHeight="1" x14ac:dyDescent="0.2">
      <c r="A2576" s="206"/>
      <c r="B2576" s="207"/>
      <c r="C2576" s="199"/>
      <c r="D2576" s="199"/>
      <c r="E2576" s="201"/>
      <c r="F2576" s="201"/>
      <c r="G2576" s="208"/>
      <c r="H2576" s="208"/>
      <c r="I2576" s="209"/>
      <c r="J2576" s="209"/>
      <c r="K2576" s="209"/>
      <c r="L2576" s="199"/>
      <c r="M2576" s="203"/>
      <c r="N2576" s="209"/>
    </row>
    <row r="2577" spans="1:14" ht="12" customHeight="1" x14ac:dyDescent="0.2">
      <c r="A2577" s="206"/>
      <c r="B2577" s="207"/>
      <c r="C2577" s="199"/>
      <c r="D2577" s="199"/>
      <c r="E2577" s="201"/>
      <c r="F2577" s="201"/>
      <c r="G2577" s="208"/>
      <c r="H2577" s="208"/>
      <c r="I2577" s="209"/>
      <c r="J2577" s="209"/>
      <c r="K2577" s="209"/>
      <c r="L2577" s="199"/>
      <c r="M2577" s="203"/>
      <c r="N2577" s="209"/>
    </row>
    <row r="2578" spans="1:14" ht="12" customHeight="1" x14ac:dyDescent="0.2">
      <c r="A2578" s="206"/>
      <c r="B2578" s="207"/>
      <c r="C2578" s="199"/>
      <c r="D2578" s="199"/>
      <c r="E2578" s="201"/>
      <c r="F2578" s="201"/>
      <c r="G2578" s="208"/>
      <c r="H2578" s="208"/>
      <c r="I2578" s="209"/>
      <c r="J2578" s="209"/>
      <c r="K2578" s="209"/>
      <c r="L2578" s="199"/>
      <c r="M2578" s="203"/>
      <c r="N2578" s="209"/>
    </row>
    <row r="2579" spans="1:14" ht="12" customHeight="1" x14ac:dyDescent="0.2">
      <c r="A2579" s="206"/>
      <c r="B2579" s="207"/>
      <c r="C2579" s="199"/>
      <c r="D2579" s="199"/>
      <c r="E2579" s="201"/>
      <c r="F2579" s="201"/>
      <c r="G2579" s="208"/>
      <c r="H2579" s="208"/>
      <c r="I2579" s="209"/>
      <c r="J2579" s="209"/>
      <c r="K2579" s="209"/>
      <c r="L2579" s="199"/>
      <c r="M2579" s="203"/>
      <c r="N2579" s="209"/>
    </row>
    <row r="2580" spans="1:14" ht="12" customHeight="1" x14ac:dyDescent="0.2">
      <c r="A2580" s="206"/>
      <c r="B2580" s="207"/>
      <c r="C2580" s="199"/>
      <c r="D2580" s="199"/>
      <c r="E2580" s="201"/>
      <c r="F2580" s="201"/>
      <c r="G2580" s="208"/>
      <c r="H2580" s="208"/>
      <c r="I2580" s="209"/>
      <c r="J2580" s="209"/>
      <c r="K2580" s="209"/>
      <c r="L2580" s="199"/>
      <c r="M2580" s="203"/>
      <c r="N2580" s="209"/>
    </row>
    <row r="2581" spans="1:14" ht="12" customHeight="1" x14ac:dyDescent="0.2">
      <c r="A2581" s="206"/>
      <c r="B2581" s="207"/>
      <c r="C2581" s="199"/>
      <c r="D2581" s="199"/>
      <c r="E2581" s="201"/>
      <c r="F2581" s="201"/>
      <c r="G2581" s="208"/>
      <c r="H2581" s="208"/>
      <c r="I2581" s="209"/>
      <c r="J2581" s="209"/>
      <c r="K2581" s="209"/>
      <c r="L2581" s="199"/>
      <c r="M2581" s="203"/>
      <c r="N2581" s="209"/>
    </row>
    <row r="2582" spans="1:14" ht="12" customHeight="1" x14ac:dyDescent="0.2">
      <c r="A2582" s="206"/>
      <c r="B2582" s="207"/>
      <c r="C2582" s="199"/>
      <c r="D2582" s="199"/>
      <c r="E2582" s="201"/>
      <c r="F2582" s="201"/>
      <c r="G2582" s="208"/>
      <c r="H2582" s="208"/>
      <c r="I2582" s="209"/>
      <c r="J2582" s="209"/>
      <c r="K2582" s="209"/>
      <c r="L2582" s="199"/>
      <c r="M2582" s="203"/>
      <c r="N2582" s="209"/>
    </row>
    <row r="2583" spans="1:14" ht="12" customHeight="1" x14ac:dyDescent="0.2">
      <c r="A2583" s="206"/>
      <c r="B2583" s="207"/>
      <c r="C2583" s="199"/>
      <c r="D2583" s="199"/>
      <c r="E2583" s="201"/>
      <c r="F2583" s="201"/>
      <c r="G2583" s="208"/>
      <c r="H2583" s="208"/>
      <c r="I2583" s="209"/>
      <c r="J2583" s="209"/>
      <c r="K2583" s="209"/>
      <c r="L2583" s="199"/>
      <c r="M2583" s="203"/>
      <c r="N2583" s="209"/>
    </row>
    <row r="2584" spans="1:14" ht="12" customHeight="1" x14ac:dyDescent="0.2">
      <c r="A2584" s="206"/>
      <c r="B2584" s="207"/>
      <c r="C2584" s="199"/>
      <c r="D2584" s="199"/>
      <c r="E2584" s="201"/>
      <c r="F2584" s="201"/>
      <c r="G2584" s="208"/>
      <c r="H2584" s="208"/>
      <c r="I2584" s="209"/>
      <c r="J2584" s="209"/>
      <c r="K2584" s="209"/>
      <c r="L2584" s="199"/>
      <c r="M2584" s="203"/>
      <c r="N2584" s="209"/>
    </row>
    <row r="2585" spans="1:14" ht="12" customHeight="1" x14ac:dyDescent="0.2">
      <c r="A2585" s="206"/>
      <c r="B2585" s="207"/>
      <c r="C2585" s="199"/>
      <c r="D2585" s="199"/>
      <c r="E2585" s="201"/>
      <c r="F2585" s="201"/>
      <c r="G2585" s="208"/>
      <c r="H2585" s="208"/>
      <c r="I2585" s="209"/>
      <c r="J2585" s="209"/>
      <c r="K2585" s="209"/>
      <c r="L2585" s="199"/>
      <c r="M2585" s="203"/>
      <c r="N2585" s="209"/>
    </row>
    <row r="2586" spans="1:14" ht="12" customHeight="1" x14ac:dyDescent="0.2">
      <c r="A2586" s="206"/>
      <c r="B2586" s="207"/>
      <c r="C2586" s="199"/>
      <c r="D2586" s="199"/>
      <c r="E2586" s="201"/>
      <c r="F2586" s="201"/>
      <c r="G2586" s="208"/>
      <c r="H2586" s="208"/>
      <c r="I2586" s="209"/>
      <c r="J2586" s="209"/>
      <c r="K2586" s="209"/>
      <c r="L2586" s="199"/>
      <c r="M2586" s="203"/>
      <c r="N2586" s="209"/>
    </row>
    <row r="2587" spans="1:14" ht="12" customHeight="1" x14ac:dyDescent="0.2">
      <c r="A2587" s="206"/>
      <c r="B2587" s="207"/>
      <c r="C2587" s="199"/>
      <c r="D2587" s="199"/>
      <c r="E2587" s="201"/>
      <c r="F2587" s="201"/>
      <c r="G2587" s="208"/>
      <c r="H2587" s="208"/>
      <c r="I2587" s="209"/>
      <c r="J2587" s="209"/>
      <c r="K2587" s="209"/>
      <c r="L2587" s="199"/>
      <c r="M2587" s="203"/>
      <c r="N2587" s="209"/>
    </row>
    <row r="2588" spans="1:14" ht="12" customHeight="1" x14ac:dyDescent="0.2">
      <c r="A2588" s="206"/>
      <c r="B2588" s="207"/>
      <c r="C2588" s="199"/>
      <c r="D2588" s="199"/>
      <c r="E2588" s="201"/>
      <c r="F2588" s="201"/>
      <c r="G2588" s="208"/>
      <c r="H2588" s="208"/>
      <c r="I2588" s="209"/>
      <c r="J2588" s="209"/>
      <c r="K2588" s="209"/>
      <c r="L2588" s="199"/>
      <c r="M2588" s="203"/>
      <c r="N2588" s="209"/>
    </row>
    <row r="2589" spans="1:14" ht="12" customHeight="1" x14ac:dyDescent="0.2">
      <c r="A2589" s="206"/>
      <c r="B2589" s="207"/>
      <c r="C2589" s="199"/>
      <c r="D2589" s="199"/>
      <c r="E2589" s="201"/>
      <c r="F2589" s="201"/>
      <c r="G2589" s="208"/>
      <c r="H2589" s="208"/>
      <c r="I2589" s="209"/>
      <c r="J2589" s="209"/>
      <c r="K2589" s="209"/>
      <c r="L2589" s="199"/>
      <c r="M2589" s="203"/>
      <c r="N2589" s="209"/>
    </row>
    <row r="2590" spans="1:14" ht="12" customHeight="1" x14ac:dyDescent="0.2">
      <c r="A2590" s="206"/>
      <c r="B2590" s="207"/>
      <c r="C2590" s="199"/>
      <c r="D2590" s="199"/>
      <c r="E2590" s="201"/>
      <c r="F2590" s="201"/>
      <c r="G2590" s="208"/>
      <c r="H2590" s="208"/>
      <c r="I2590" s="209"/>
      <c r="J2590" s="209"/>
      <c r="K2590" s="209"/>
      <c r="L2590" s="199"/>
      <c r="M2590" s="203"/>
      <c r="N2590" s="209"/>
    </row>
    <row r="2591" spans="1:14" ht="12" customHeight="1" x14ac:dyDescent="0.2">
      <c r="A2591" s="206"/>
      <c r="B2591" s="207"/>
      <c r="C2591" s="199"/>
      <c r="D2591" s="199"/>
      <c r="E2591" s="201"/>
      <c r="F2591" s="201"/>
      <c r="G2591" s="208"/>
      <c r="H2591" s="208"/>
      <c r="I2591" s="209"/>
      <c r="J2591" s="209"/>
      <c r="K2591" s="209"/>
      <c r="L2591" s="199"/>
      <c r="M2591" s="203"/>
      <c r="N2591" s="209"/>
    </row>
    <row r="2592" spans="1:14" ht="12" customHeight="1" x14ac:dyDescent="0.2">
      <c r="A2592" s="206"/>
      <c r="B2592" s="207"/>
      <c r="C2592" s="199"/>
      <c r="D2592" s="199"/>
      <c r="E2592" s="201"/>
      <c r="F2592" s="201"/>
      <c r="G2592" s="208"/>
      <c r="H2592" s="208"/>
      <c r="I2592" s="209"/>
      <c r="J2592" s="209"/>
      <c r="K2592" s="209"/>
      <c r="L2592" s="199"/>
      <c r="M2592" s="203"/>
      <c r="N2592" s="209"/>
    </row>
    <row r="2593" spans="1:14" ht="12" customHeight="1" x14ac:dyDescent="0.2">
      <c r="A2593" s="206"/>
      <c r="B2593" s="207"/>
      <c r="C2593" s="199"/>
      <c r="D2593" s="199"/>
      <c r="E2593" s="201"/>
      <c r="F2593" s="201"/>
      <c r="G2593" s="208"/>
      <c r="H2593" s="208"/>
      <c r="I2593" s="209"/>
      <c r="J2593" s="209"/>
      <c r="K2593" s="209"/>
      <c r="L2593" s="199"/>
      <c r="M2593" s="203"/>
      <c r="N2593" s="209"/>
    </row>
    <row r="2594" spans="1:14" ht="12" customHeight="1" x14ac:dyDescent="0.2">
      <c r="A2594" s="206"/>
      <c r="B2594" s="207"/>
      <c r="C2594" s="199"/>
      <c r="D2594" s="199"/>
      <c r="E2594" s="201"/>
      <c r="F2594" s="201"/>
      <c r="G2594" s="208"/>
      <c r="H2594" s="208"/>
      <c r="I2594" s="209"/>
      <c r="J2594" s="209"/>
      <c r="K2594" s="209"/>
      <c r="L2594" s="199"/>
      <c r="M2594" s="203"/>
      <c r="N2594" s="209"/>
    </row>
    <row r="2595" spans="1:14" ht="12" customHeight="1" x14ac:dyDescent="0.2">
      <c r="A2595" s="206"/>
      <c r="B2595" s="207"/>
      <c r="C2595" s="199"/>
      <c r="D2595" s="199"/>
      <c r="E2595" s="201"/>
      <c r="F2595" s="201"/>
      <c r="G2595" s="208"/>
      <c r="H2595" s="208"/>
      <c r="I2595" s="209"/>
      <c r="J2595" s="209"/>
      <c r="K2595" s="209"/>
      <c r="L2595" s="199"/>
      <c r="M2595" s="203"/>
      <c r="N2595" s="209"/>
    </row>
    <row r="2596" spans="1:14" ht="12" customHeight="1" x14ac:dyDescent="0.2">
      <c r="A2596" s="206"/>
      <c r="B2596" s="207"/>
      <c r="C2596" s="199"/>
      <c r="D2596" s="199"/>
      <c r="E2596" s="201"/>
      <c r="F2596" s="201"/>
      <c r="G2596" s="208"/>
      <c r="H2596" s="208"/>
      <c r="I2596" s="209"/>
      <c r="J2596" s="209"/>
      <c r="K2596" s="209"/>
      <c r="L2596" s="199"/>
      <c r="M2596" s="203"/>
      <c r="N2596" s="209"/>
    </row>
    <row r="2597" spans="1:14" ht="12" customHeight="1" x14ac:dyDescent="0.2">
      <c r="A2597" s="206"/>
      <c r="B2597" s="207"/>
      <c r="C2597" s="199"/>
      <c r="D2597" s="199"/>
      <c r="E2597" s="201"/>
      <c r="F2597" s="201"/>
      <c r="G2597" s="208"/>
      <c r="H2597" s="208"/>
      <c r="I2597" s="209"/>
      <c r="J2597" s="209"/>
      <c r="K2597" s="209"/>
      <c r="L2597" s="199"/>
      <c r="M2597" s="203"/>
      <c r="N2597" s="209"/>
    </row>
    <row r="2598" spans="1:14" ht="12" customHeight="1" x14ac:dyDescent="0.2">
      <c r="A2598" s="206"/>
      <c r="B2598" s="207"/>
      <c r="C2598" s="199"/>
      <c r="D2598" s="199"/>
      <c r="E2598" s="201"/>
      <c r="F2598" s="201"/>
      <c r="G2598" s="208"/>
      <c r="H2598" s="208"/>
      <c r="I2598" s="209"/>
      <c r="J2598" s="209"/>
      <c r="K2598" s="209"/>
      <c r="L2598" s="199"/>
      <c r="M2598" s="203"/>
      <c r="N2598" s="209"/>
    </row>
    <row r="2599" spans="1:14" ht="12" customHeight="1" x14ac:dyDescent="0.2">
      <c r="A2599" s="206"/>
      <c r="B2599" s="207"/>
      <c r="C2599" s="199"/>
      <c r="D2599" s="199"/>
      <c r="E2599" s="201"/>
      <c r="F2599" s="201"/>
      <c r="G2599" s="208"/>
      <c r="H2599" s="208"/>
      <c r="I2599" s="209"/>
      <c r="J2599" s="209"/>
      <c r="K2599" s="209"/>
      <c r="L2599" s="199"/>
      <c r="M2599" s="203"/>
      <c r="N2599" s="209"/>
    </row>
    <row r="2600" spans="1:14" ht="12" customHeight="1" x14ac:dyDescent="0.2">
      <c r="A2600" s="206"/>
      <c r="B2600" s="207"/>
      <c r="C2600" s="199"/>
      <c r="D2600" s="199"/>
      <c r="E2600" s="201"/>
      <c r="F2600" s="201"/>
      <c r="G2600" s="208"/>
      <c r="H2600" s="208"/>
      <c r="I2600" s="209"/>
      <c r="J2600" s="209"/>
      <c r="K2600" s="209"/>
      <c r="L2600" s="199"/>
      <c r="M2600" s="203"/>
      <c r="N2600" s="209"/>
    </row>
    <row r="2601" spans="1:14" ht="12" customHeight="1" x14ac:dyDescent="0.2">
      <c r="A2601" s="206"/>
      <c r="B2601" s="207"/>
      <c r="C2601" s="199"/>
      <c r="D2601" s="199"/>
      <c r="E2601" s="201"/>
      <c r="F2601" s="201"/>
      <c r="G2601" s="208"/>
      <c r="H2601" s="208"/>
      <c r="I2601" s="209"/>
      <c r="J2601" s="209"/>
      <c r="K2601" s="209"/>
      <c r="L2601" s="199"/>
      <c r="M2601" s="203"/>
      <c r="N2601" s="209"/>
    </row>
    <row r="2602" spans="1:14" ht="12" customHeight="1" x14ac:dyDescent="0.2">
      <c r="A2602" s="206"/>
      <c r="B2602" s="207"/>
      <c r="C2602" s="199"/>
      <c r="D2602" s="199"/>
      <c r="E2602" s="201"/>
      <c r="F2602" s="201"/>
      <c r="G2602" s="208"/>
      <c r="H2602" s="208"/>
      <c r="I2602" s="209"/>
      <c r="J2602" s="209"/>
      <c r="K2602" s="209"/>
      <c r="L2602" s="199"/>
      <c r="M2602" s="203"/>
      <c r="N2602" s="209"/>
    </row>
    <row r="2603" spans="1:14" ht="12" customHeight="1" x14ac:dyDescent="0.2">
      <c r="A2603" s="206"/>
      <c r="B2603" s="207"/>
      <c r="C2603" s="199"/>
      <c r="D2603" s="199"/>
      <c r="E2603" s="201"/>
      <c r="F2603" s="201"/>
      <c r="G2603" s="208"/>
      <c r="H2603" s="208"/>
      <c r="I2603" s="209"/>
      <c r="J2603" s="209"/>
      <c r="K2603" s="209"/>
      <c r="L2603" s="199"/>
      <c r="M2603" s="203"/>
      <c r="N2603" s="209"/>
    </row>
    <row r="2604" spans="1:14" ht="12" customHeight="1" x14ac:dyDescent="0.2">
      <c r="A2604" s="206"/>
      <c r="B2604" s="207"/>
      <c r="C2604" s="199"/>
      <c r="D2604" s="199"/>
      <c r="E2604" s="201"/>
      <c r="F2604" s="201"/>
      <c r="G2604" s="208"/>
      <c r="H2604" s="208"/>
      <c r="I2604" s="209"/>
      <c r="J2604" s="209"/>
      <c r="K2604" s="209"/>
      <c r="L2604" s="199"/>
      <c r="M2604" s="203"/>
      <c r="N2604" s="209"/>
    </row>
    <row r="2605" spans="1:14" ht="12" customHeight="1" x14ac:dyDescent="0.2">
      <c r="A2605" s="206"/>
      <c r="B2605" s="207"/>
      <c r="C2605" s="199"/>
      <c r="D2605" s="199"/>
      <c r="E2605" s="201"/>
      <c r="F2605" s="201"/>
      <c r="G2605" s="208"/>
      <c r="H2605" s="208"/>
      <c r="I2605" s="209"/>
      <c r="J2605" s="209"/>
      <c r="K2605" s="209"/>
      <c r="L2605" s="199"/>
      <c r="M2605" s="203"/>
      <c r="N2605" s="209"/>
    </row>
    <row r="2606" spans="1:14" ht="12" customHeight="1" x14ac:dyDescent="0.2">
      <c r="A2606" s="206"/>
      <c r="B2606" s="207"/>
      <c r="C2606" s="199"/>
      <c r="D2606" s="199"/>
      <c r="E2606" s="201"/>
      <c r="F2606" s="201"/>
      <c r="G2606" s="208"/>
      <c r="H2606" s="208"/>
      <c r="I2606" s="209"/>
      <c r="J2606" s="209"/>
      <c r="K2606" s="209"/>
      <c r="L2606" s="199"/>
      <c r="M2606" s="203"/>
      <c r="N2606" s="209"/>
    </row>
    <row r="2607" spans="1:14" ht="12" customHeight="1" x14ac:dyDescent="0.2">
      <c r="A2607" s="206"/>
      <c r="B2607" s="207"/>
      <c r="C2607" s="199"/>
      <c r="D2607" s="199"/>
      <c r="E2607" s="201"/>
      <c r="F2607" s="201"/>
      <c r="G2607" s="208"/>
      <c r="H2607" s="208"/>
      <c r="I2607" s="209"/>
      <c r="J2607" s="209"/>
      <c r="K2607" s="209"/>
      <c r="L2607" s="199"/>
      <c r="M2607" s="203"/>
      <c r="N2607" s="209"/>
    </row>
    <row r="2608" spans="1:14" ht="12" customHeight="1" x14ac:dyDescent="0.2">
      <c r="A2608" s="206"/>
      <c r="B2608" s="207"/>
      <c r="C2608" s="199"/>
      <c r="D2608" s="199"/>
      <c r="E2608" s="201"/>
      <c r="F2608" s="201"/>
      <c r="G2608" s="208"/>
      <c r="H2608" s="208"/>
      <c r="I2608" s="209"/>
      <c r="J2608" s="209"/>
      <c r="K2608" s="209"/>
      <c r="L2608" s="199"/>
      <c r="M2608" s="203"/>
      <c r="N2608" s="209"/>
    </row>
    <row r="2609" spans="1:14" ht="12" customHeight="1" x14ac:dyDescent="0.2">
      <c r="A2609" s="206"/>
      <c r="B2609" s="207"/>
      <c r="C2609" s="199"/>
      <c r="D2609" s="199"/>
      <c r="E2609" s="201"/>
      <c r="F2609" s="201"/>
      <c r="G2609" s="208"/>
      <c r="H2609" s="208"/>
      <c r="I2609" s="209"/>
      <c r="J2609" s="209"/>
      <c r="K2609" s="209"/>
      <c r="L2609" s="199"/>
      <c r="M2609" s="203"/>
      <c r="N2609" s="209"/>
    </row>
    <row r="2610" spans="1:14" ht="12" customHeight="1" x14ac:dyDescent="0.2">
      <c r="A2610" s="206"/>
      <c r="B2610" s="207"/>
      <c r="C2610" s="199"/>
      <c r="D2610" s="199"/>
      <c r="E2610" s="201"/>
      <c r="F2610" s="201"/>
      <c r="G2610" s="208"/>
      <c r="H2610" s="208"/>
      <c r="I2610" s="209"/>
      <c r="J2610" s="209"/>
      <c r="K2610" s="209"/>
      <c r="L2610" s="199"/>
      <c r="M2610" s="203"/>
      <c r="N2610" s="209"/>
    </row>
    <row r="2611" spans="1:14" ht="12" customHeight="1" x14ac:dyDescent="0.2">
      <c r="A2611" s="206"/>
      <c r="B2611" s="207"/>
      <c r="C2611" s="199"/>
      <c r="D2611" s="199"/>
      <c r="E2611" s="201"/>
      <c r="F2611" s="201"/>
      <c r="G2611" s="208"/>
      <c r="H2611" s="208"/>
      <c r="I2611" s="209"/>
      <c r="J2611" s="209"/>
      <c r="K2611" s="209"/>
      <c r="L2611" s="199"/>
      <c r="M2611" s="203"/>
      <c r="N2611" s="209"/>
    </row>
    <row r="2612" spans="1:14" ht="12" customHeight="1" x14ac:dyDescent="0.2">
      <c r="A2612" s="206"/>
      <c r="B2612" s="207"/>
      <c r="C2612" s="199"/>
      <c r="D2612" s="199"/>
      <c r="E2612" s="201"/>
      <c r="F2612" s="201"/>
      <c r="G2612" s="208"/>
      <c r="H2612" s="208"/>
      <c r="I2612" s="209"/>
      <c r="J2612" s="209"/>
      <c r="K2612" s="209"/>
      <c r="L2612" s="199"/>
      <c r="M2612" s="203"/>
      <c r="N2612" s="209"/>
    </row>
    <row r="2613" spans="1:14" ht="12" customHeight="1" x14ac:dyDescent="0.2">
      <c r="A2613" s="206"/>
      <c r="B2613" s="207"/>
      <c r="C2613" s="199"/>
      <c r="D2613" s="199"/>
      <c r="E2613" s="201"/>
      <c r="F2613" s="201"/>
      <c r="G2613" s="208"/>
      <c r="H2613" s="208"/>
      <c r="I2613" s="209"/>
      <c r="J2613" s="209"/>
      <c r="K2613" s="209"/>
      <c r="L2613" s="199"/>
      <c r="M2613" s="203"/>
      <c r="N2613" s="209"/>
    </row>
    <row r="2614" spans="1:14" ht="12" customHeight="1" x14ac:dyDescent="0.2">
      <c r="A2614" s="206"/>
      <c r="B2614" s="207"/>
      <c r="C2614" s="199"/>
      <c r="D2614" s="199"/>
      <c r="E2614" s="201"/>
      <c r="F2614" s="201"/>
      <c r="G2614" s="208"/>
      <c r="H2614" s="208"/>
      <c r="I2614" s="209"/>
      <c r="J2614" s="209"/>
      <c r="K2614" s="209"/>
      <c r="L2614" s="199"/>
      <c r="M2614" s="203"/>
      <c r="N2614" s="209"/>
    </row>
    <row r="2615" spans="1:14" ht="12" customHeight="1" x14ac:dyDescent="0.2">
      <c r="A2615" s="206"/>
      <c r="B2615" s="207"/>
      <c r="C2615" s="199"/>
      <c r="D2615" s="199"/>
      <c r="E2615" s="201"/>
      <c r="F2615" s="201"/>
      <c r="G2615" s="208"/>
      <c r="H2615" s="208"/>
      <c r="I2615" s="209"/>
      <c r="J2615" s="209"/>
      <c r="K2615" s="209"/>
      <c r="L2615" s="199"/>
      <c r="M2615" s="203"/>
      <c r="N2615" s="209"/>
    </row>
    <row r="2616" spans="1:14" ht="12" customHeight="1" x14ac:dyDescent="0.2">
      <c r="A2616" s="206"/>
      <c r="B2616" s="207"/>
      <c r="C2616" s="199"/>
      <c r="D2616" s="199"/>
      <c r="E2616" s="201"/>
      <c r="F2616" s="201"/>
      <c r="G2616" s="208"/>
      <c r="H2616" s="208"/>
      <c r="I2616" s="209"/>
      <c r="J2616" s="209"/>
      <c r="K2616" s="209"/>
      <c r="L2616" s="199"/>
      <c r="M2616" s="203"/>
      <c r="N2616" s="209"/>
    </row>
    <row r="2617" spans="1:14" ht="12" customHeight="1" x14ac:dyDescent="0.2">
      <c r="A2617" s="206"/>
      <c r="B2617" s="207"/>
      <c r="C2617" s="199"/>
      <c r="D2617" s="199"/>
      <c r="E2617" s="201"/>
      <c r="F2617" s="201"/>
      <c r="G2617" s="208"/>
      <c r="H2617" s="208"/>
      <c r="I2617" s="209"/>
      <c r="J2617" s="209"/>
      <c r="K2617" s="209"/>
      <c r="L2617" s="199"/>
      <c r="M2617" s="203"/>
      <c r="N2617" s="209"/>
    </row>
    <row r="2618" spans="1:14" ht="12" customHeight="1" x14ac:dyDescent="0.2">
      <c r="A2618" s="206"/>
      <c r="B2618" s="207"/>
      <c r="C2618" s="199"/>
      <c r="D2618" s="199"/>
      <c r="E2618" s="201"/>
      <c r="F2618" s="201"/>
      <c r="G2618" s="208"/>
      <c r="H2618" s="208"/>
      <c r="I2618" s="209"/>
      <c r="J2618" s="209"/>
      <c r="K2618" s="209"/>
      <c r="L2618" s="199"/>
      <c r="M2618" s="203"/>
      <c r="N2618" s="209"/>
    </row>
    <row r="2619" spans="1:14" ht="12" customHeight="1" x14ac:dyDescent="0.2">
      <c r="A2619" s="206"/>
      <c r="B2619" s="207"/>
      <c r="C2619" s="199"/>
      <c r="D2619" s="199"/>
      <c r="E2619" s="201"/>
      <c r="F2619" s="201"/>
      <c r="G2619" s="208"/>
      <c r="H2619" s="208"/>
      <c r="I2619" s="209"/>
      <c r="J2619" s="209"/>
      <c r="K2619" s="209"/>
      <c r="L2619" s="199"/>
      <c r="M2619" s="203"/>
      <c r="N2619" s="209"/>
    </row>
    <row r="2620" spans="1:14" ht="12" customHeight="1" x14ac:dyDescent="0.2">
      <c r="A2620" s="206"/>
      <c r="B2620" s="207"/>
      <c r="C2620" s="199"/>
      <c r="D2620" s="199"/>
      <c r="E2620" s="201"/>
      <c r="F2620" s="201"/>
      <c r="G2620" s="208"/>
      <c r="H2620" s="208"/>
      <c r="I2620" s="209"/>
      <c r="J2620" s="209"/>
      <c r="K2620" s="209"/>
      <c r="L2620" s="199"/>
      <c r="M2620" s="203"/>
      <c r="N2620" s="209"/>
    </row>
    <row r="2621" spans="1:14" ht="12" customHeight="1" x14ac:dyDescent="0.2">
      <c r="A2621" s="206"/>
      <c r="B2621" s="207"/>
      <c r="C2621" s="199"/>
      <c r="D2621" s="199"/>
      <c r="E2621" s="201"/>
      <c r="F2621" s="201"/>
      <c r="G2621" s="208"/>
      <c r="H2621" s="208"/>
      <c r="I2621" s="209"/>
      <c r="J2621" s="209"/>
      <c r="K2621" s="209"/>
      <c r="L2621" s="199"/>
      <c r="M2621" s="203"/>
      <c r="N2621" s="209"/>
    </row>
    <row r="2622" spans="1:14" ht="12" customHeight="1" x14ac:dyDescent="0.2">
      <c r="A2622" s="206"/>
      <c r="B2622" s="207"/>
      <c r="C2622" s="199"/>
      <c r="D2622" s="199"/>
      <c r="E2622" s="201"/>
      <c r="F2622" s="201"/>
      <c r="G2622" s="208"/>
      <c r="H2622" s="208"/>
      <c r="I2622" s="209"/>
      <c r="J2622" s="209"/>
      <c r="K2622" s="209"/>
      <c r="L2622" s="199"/>
      <c r="M2622" s="203"/>
      <c r="N2622" s="209"/>
    </row>
    <row r="2623" spans="1:14" ht="12" customHeight="1" x14ac:dyDescent="0.2">
      <c r="A2623" s="206"/>
      <c r="B2623" s="207"/>
      <c r="C2623" s="199"/>
      <c r="D2623" s="199"/>
      <c r="E2623" s="201"/>
      <c r="F2623" s="201"/>
      <c r="G2623" s="208"/>
      <c r="H2623" s="208"/>
      <c r="I2623" s="209"/>
      <c r="J2623" s="209"/>
      <c r="K2623" s="209"/>
      <c r="L2623" s="199"/>
      <c r="M2623" s="203"/>
      <c r="N2623" s="209"/>
    </row>
    <row r="2624" spans="1:14" ht="12" customHeight="1" x14ac:dyDescent="0.2">
      <c r="A2624" s="206"/>
      <c r="B2624" s="207"/>
      <c r="C2624" s="199"/>
      <c r="D2624" s="199"/>
      <c r="E2624" s="201"/>
      <c r="F2624" s="201"/>
      <c r="G2624" s="208"/>
      <c r="H2624" s="208"/>
      <c r="I2624" s="209"/>
      <c r="J2624" s="209"/>
      <c r="K2624" s="209"/>
      <c r="L2624" s="199"/>
      <c r="M2624" s="203"/>
      <c r="N2624" s="209"/>
    </row>
    <row r="2625" spans="1:14" ht="12" customHeight="1" x14ac:dyDescent="0.2">
      <c r="A2625" s="206"/>
      <c r="B2625" s="207"/>
      <c r="C2625" s="199"/>
      <c r="D2625" s="199"/>
      <c r="E2625" s="201"/>
      <c r="F2625" s="201"/>
      <c r="G2625" s="208"/>
      <c r="H2625" s="208"/>
      <c r="I2625" s="209"/>
      <c r="J2625" s="209"/>
      <c r="K2625" s="209"/>
      <c r="L2625" s="199"/>
      <c r="M2625" s="203"/>
      <c r="N2625" s="209"/>
    </row>
    <row r="2626" spans="1:14" ht="12" customHeight="1" x14ac:dyDescent="0.2">
      <c r="A2626" s="206"/>
      <c r="B2626" s="207"/>
      <c r="C2626" s="199"/>
      <c r="D2626" s="199"/>
      <c r="E2626" s="201"/>
      <c r="F2626" s="201"/>
      <c r="G2626" s="208"/>
      <c r="H2626" s="208"/>
      <c r="I2626" s="209"/>
      <c r="J2626" s="209"/>
      <c r="K2626" s="209"/>
      <c r="L2626" s="199"/>
      <c r="M2626" s="203"/>
      <c r="N2626" s="209"/>
    </row>
    <row r="2627" spans="1:14" ht="12" customHeight="1" x14ac:dyDescent="0.2">
      <c r="A2627" s="206"/>
      <c r="B2627" s="207"/>
      <c r="C2627" s="199"/>
      <c r="D2627" s="199"/>
      <c r="E2627" s="201"/>
      <c r="F2627" s="201"/>
      <c r="G2627" s="208"/>
      <c r="H2627" s="208"/>
      <c r="I2627" s="209"/>
      <c r="J2627" s="209"/>
      <c r="K2627" s="209"/>
      <c r="L2627" s="199"/>
      <c r="M2627" s="203"/>
      <c r="N2627" s="209"/>
    </row>
    <row r="2628" spans="1:14" ht="12" customHeight="1" x14ac:dyDescent="0.2">
      <c r="A2628" s="206"/>
      <c r="B2628" s="207"/>
      <c r="C2628" s="199"/>
      <c r="D2628" s="199"/>
      <c r="E2628" s="201"/>
      <c r="F2628" s="201"/>
      <c r="G2628" s="208"/>
      <c r="H2628" s="208"/>
      <c r="I2628" s="209"/>
      <c r="J2628" s="209"/>
      <c r="K2628" s="209"/>
      <c r="L2628" s="199"/>
      <c r="M2628" s="203"/>
      <c r="N2628" s="209"/>
    </row>
    <row r="2629" spans="1:14" ht="12" customHeight="1" x14ac:dyDescent="0.2">
      <c r="A2629" s="206"/>
      <c r="B2629" s="207"/>
      <c r="C2629" s="199"/>
      <c r="D2629" s="199"/>
      <c r="E2629" s="201"/>
      <c r="F2629" s="201"/>
      <c r="G2629" s="208"/>
      <c r="H2629" s="208"/>
      <c r="I2629" s="209"/>
      <c r="J2629" s="209"/>
      <c r="K2629" s="209"/>
      <c r="L2629" s="199"/>
      <c r="M2629" s="203"/>
      <c r="N2629" s="209"/>
    </row>
    <row r="2630" spans="1:14" ht="12" customHeight="1" x14ac:dyDescent="0.2">
      <c r="A2630" s="206"/>
      <c r="B2630" s="207"/>
      <c r="C2630" s="199"/>
      <c r="D2630" s="199"/>
      <c r="E2630" s="201"/>
      <c r="F2630" s="201"/>
      <c r="G2630" s="208"/>
      <c r="H2630" s="208"/>
      <c r="I2630" s="209"/>
      <c r="J2630" s="209"/>
      <c r="K2630" s="209"/>
      <c r="L2630" s="199"/>
      <c r="M2630" s="203"/>
      <c r="N2630" s="209"/>
    </row>
    <row r="2631" spans="1:14" ht="12" customHeight="1" x14ac:dyDescent="0.2">
      <c r="A2631" s="206"/>
      <c r="B2631" s="207"/>
      <c r="C2631" s="199"/>
      <c r="D2631" s="199"/>
      <c r="E2631" s="201"/>
      <c r="F2631" s="201"/>
      <c r="G2631" s="208"/>
      <c r="H2631" s="208"/>
      <c r="I2631" s="209"/>
      <c r="J2631" s="209"/>
      <c r="K2631" s="209"/>
      <c r="L2631" s="199"/>
      <c r="M2631" s="203"/>
      <c r="N2631" s="209"/>
    </row>
    <row r="2632" spans="1:14" ht="12" customHeight="1" x14ac:dyDescent="0.2">
      <c r="A2632" s="206"/>
      <c r="B2632" s="207"/>
      <c r="C2632" s="199"/>
      <c r="D2632" s="199"/>
      <c r="E2632" s="201"/>
      <c r="F2632" s="201"/>
      <c r="G2632" s="208"/>
      <c r="H2632" s="208"/>
      <c r="I2632" s="209"/>
      <c r="J2632" s="209"/>
      <c r="K2632" s="209"/>
      <c r="L2632" s="199"/>
      <c r="M2632" s="203"/>
      <c r="N2632" s="209"/>
    </row>
    <row r="2633" spans="1:14" ht="12" customHeight="1" x14ac:dyDescent="0.2">
      <c r="A2633" s="206"/>
      <c r="B2633" s="207"/>
      <c r="C2633" s="199"/>
      <c r="D2633" s="199"/>
      <c r="E2633" s="201"/>
      <c r="F2633" s="201"/>
      <c r="G2633" s="208"/>
      <c r="H2633" s="208"/>
      <c r="I2633" s="209"/>
      <c r="J2633" s="209"/>
      <c r="K2633" s="209"/>
      <c r="L2633" s="199"/>
      <c r="M2633" s="203"/>
      <c r="N2633" s="209"/>
    </row>
    <row r="2634" spans="1:14" ht="12" customHeight="1" x14ac:dyDescent="0.2">
      <c r="A2634" s="206"/>
      <c r="B2634" s="207"/>
      <c r="C2634" s="199"/>
      <c r="D2634" s="199"/>
      <c r="E2634" s="201"/>
      <c r="F2634" s="201"/>
      <c r="G2634" s="208"/>
      <c r="H2634" s="208"/>
      <c r="I2634" s="209"/>
      <c r="J2634" s="209"/>
      <c r="K2634" s="209"/>
      <c r="L2634" s="199"/>
      <c r="M2634" s="203"/>
      <c r="N2634" s="209"/>
    </row>
    <row r="2635" spans="1:14" ht="12" customHeight="1" x14ac:dyDescent="0.2">
      <c r="A2635" s="206"/>
      <c r="B2635" s="207"/>
      <c r="C2635" s="199"/>
      <c r="D2635" s="199"/>
      <c r="E2635" s="201"/>
      <c r="F2635" s="201"/>
      <c r="G2635" s="208"/>
      <c r="H2635" s="208"/>
      <c r="I2635" s="209"/>
      <c r="J2635" s="209"/>
      <c r="K2635" s="209"/>
      <c r="L2635" s="199"/>
      <c r="M2635" s="203"/>
      <c r="N2635" s="209"/>
    </row>
    <row r="2636" spans="1:14" ht="12" customHeight="1" x14ac:dyDescent="0.2">
      <c r="A2636" s="206"/>
      <c r="B2636" s="207"/>
      <c r="C2636" s="199"/>
      <c r="D2636" s="199"/>
      <c r="E2636" s="201"/>
      <c r="F2636" s="201"/>
      <c r="G2636" s="208"/>
      <c r="H2636" s="208"/>
      <c r="I2636" s="209"/>
      <c r="J2636" s="209"/>
      <c r="K2636" s="209"/>
      <c r="L2636" s="199"/>
      <c r="M2636" s="203"/>
      <c r="N2636" s="209"/>
    </row>
    <row r="2637" spans="1:14" ht="12" customHeight="1" x14ac:dyDescent="0.2">
      <c r="A2637" s="206"/>
      <c r="B2637" s="207"/>
      <c r="C2637" s="199"/>
      <c r="D2637" s="199"/>
      <c r="E2637" s="201"/>
      <c r="F2637" s="201"/>
      <c r="G2637" s="208"/>
      <c r="H2637" s="208"/>
      <c r="I2637" s="209"/>
      <c r="J2637" s="209"/>
      <c r="K2637" s="209"/>
      <c r="L2637" s="199"/>
      <c r="M2637" s="203"/>
      <c r="N2637" s="209"/>
    </row>
    <row r="2638" spans="1:14" ht="12" customHeight="1" x14ac:dyDescent="0.2">
      <c r="A2638" s="206"/>
      <c r="B2638" s="207"/>
      <c r="C2638" s="199"/>
      <c r="D2638" s="199"/>
      <c r="E2638" s="201"/>
      <c r="F2638" s="201"/>
      <c r="G2638" s="208"/>
      <c r="H2638" s="208"/>
      <c r="I2638" s="209"/>
      <c r="J2638" s="209"/>
      <c r="K2638" s="209"/>
      <c r="L2638" s="199"/>
      <c r="M2638" s="203"/>
      <c r="N2638" s="209"/>
    </row>
    <row r="2639" spans="1:14" ht="12" customHeight="1" x14ac:dyDescent="0.2">
      <c r="A2639" s="206"/>
      <c r="B2639" s="207"/>
      <c r="C2639" s="199"/>
      <c r="D2639" s="199"/>
      <c r="E2639" s="201"/>
      <c r="F2639" s="201"/>
      <c r="G2639" s="208"/>
      <c r="H2639" s="208"/>
      <c r="I2639" s="209"/>
      <c r="J2639" s="209"/>
      <c r="K2639" s="209"/>
      <c r="L2639" s="199"/>
      <c r="M2639" s="203"/>
      <c r="N2639" s="209"/>
    </row>
    <row r="2640" spans="1:14" ht="12" customHeight="1" x14ac:dyDescent="0.2">
      <c r="A2640" s="206"/>
      <c r="B2640" s="207"/>
      <c r="C2640" s="199"/>
      <c r="D2640" s="199"/>
      <c r="E2640" s="201"/>
      <c r="F2640" s="201"/>
      <c r="G2640" s="208"/>
      <c r="H2640" s="208"/>
      <c r="I2640" s="209"/>
      <c r="J2640" s="209"/>
      <c r="K2640" s="209"/>
      <c r="L2640" s="199"/>
      <c r="M2640" s="203"/>
      <c r="N2640" s="209"/>
    </row>
    <row r="2641" spans="1:14" ht="12" customHeight="1" x14ac:dyDescent="0.2">
      <c r="A2641" s="206"/>
      <c r="B2641" s="207"/>
      <c r="C2641" s="199"/>
      <c r="D2641" s="199"/>
      <c r="E2641" s="201"/>
      <c r="F2641" s="201"/>
      <c r="G2641" s="208"/>
      <c r="H2641" s="208"/>
      <c r="I2641" s="209"/>
      <c r="J2641" s="209"/>
      <c r="K2641" s="209"/>
      <c r="L2641" s="199"/>
      <c r="M2641" s="203"/>
      <c r="N2641" s="209"/>
    </row>
    <row r="2642" spans="1:14" ht="12" customHeight="1" x14ac:dyDescent="0.2">
      <c r="A2642" s="206"/>
      <c r="B2642" s="207"/>
      <c r="C2642" s="199"/>
      <c r="D2642" s="199"/>
      <c r="E2642" s="201"/>
      <c r="F2642" s="201"/>
      <c r="G2642" s="208"/>
      <c r="H2642" s="208"/>
      <c r="I2642" s="209"/>
      <c r="J2642" s="209"/>
      <c r="K2642" s="209"/>
      <c r="L2642" s="199"/>
      <c r="M2642" s="203"/>
      <c r="N2642" s="209"/>
    </row>
    <row r="2643" spans="1:14" ht="12" customHeight="1" x14ac:dyDescent="0.2">
      <c r="A2643" s="206"/>
      <c r="B2643" s="207"/>
      <c r="C2643" s="199"/>
      <c r="D2643" s="199"/>
      <c r="E2643" s="201"/>
      <c r="F2643" s="201"/>
      <c r="G2643" s="208"/>
      <c r="H2643" s="208"/>
      <c r="I2643" s="209"/>
      <c r="J2643" s="209"/>
      <c r="K2643" s="209"/>
      <c r="L2643" s="199"/>
      <c r="M2643" s="203"/>
      <c r="N2643" s="209"/>
    </row>
    <row r="2644" spans="1:14" ht="12" customHeight="1" x14ac:dyDescent="0.2">
      <c r="A2644" s="206"/>
      <c r="B2644" s="207"/>
      <c r="C2644" s="199"/>
      <c r="D2644" s="199"/>
      <c r="E2644" s="201"/>
      <c r="F2644" s="201"/>
      <c r="G2644" s="208"/>
      <c r="H2644" s="208"/>
      <c r="I2644" s="209"/>
      <c r="J2644" s="209"/>
      <c r="K2644" s="209"/>
      <c r="L2644" s="199"/>
      <c r="M2644" s="203"/>
      <c r="N2644" s="209"/>
    </row>
    <row r="2645" spans="1:14" ht="12" customHeight="1" x14ac:dyDescent="0.2">
      <c r="A2645" s="206"/>
      <c r="B2645" s="207"/>
      <c r="C2645" s="199"/>
      <c r="D2645" s="199"/>
      <c r="E2645" s="201"/>
      <c r="F2645" s="201"/>
      <c r="G2645" s="208"/>
      <c r="H2645" s="208"/>
      <c r="I2645" s="209"/>
      <c r="J2645" s="209"/>
      <c r="K2645" s="209"/>
      <c r="L2645" s="199"/>
      <c r="M2645" s="203"/>
      <c r="N2645" s="209"/>
    </row>
    <row r="2646" spans="1:14" ht="12" customHeight="1" x14ac:dyDescent="0.2">
      <c r="A2646" s="206"/>
      <c r="B2646" s="207"/>
      <c r="C2646" s="199"/>
      <c r="D2646" s="199"/>
      <c r="E2646" s="201"/>
      <c r="F2646" s="201"/>
      <c r="G2646" s="208"/>
      <c r="H2646" s="208"/>
      <c r="I2646" s="209"/>
      <c r="J2646" s="209"/>
      <c r="K2646" s="209"/>
      <c r="L2646" s="199"/>
      <c r="M2646" s="203"/>
      <c r="N2646" s="209"/>
    </row>
    <row r="2647" spans="1:14" ht="12" customHeight="1" x14ac:dyDescent="0.2">
      <c r="A2647" s="206"/>
      <c r="B2647" s="207"/>
      <c r="C2647" s="199"/>
      <c r="D2647" s="199"/>
      <c r="E2647" s="201"/>
      <c r="F2647" s="201"/>
      <c r="G2647" s="208"/>
      <c r="H2647" s="208"/>
      <c r="I2647" s="209"/>
      <c r="J2647" s="209"/>
      <c r="K2647" s="209"/>
      <c r="L2647" s="199"/>
      <c r="M2647" s="203"/>
      <c r="N2647" s="209"/>
    </row>
    <row r="2648" spans="1:14" ht="12" customHeight="1" x14ac:dyDescent="0.2">
      <c r="A2648" s="206"/>
      <c r="B2648" s="207"/>
      <c r="C2648" s="199"/>
      <c r="D2648" s="199"/>
      <c r="E2648" s="201"/>
      <c r="F2648" s="201"/>
      <c r="G2648" s="208"/>
      <c r="H2648" s="208"/>
      <c r="I2648" s="209"/>
      <c r="J2648" s="209"/>
      <c r="K2648" s="209"/>
      <c r="L2648" s="199"/>
      <c r="M2648" s="203"/>
      <c r="N2648" s="209"/>
    </row>
    <row r="2649" spans="1:14" ht="12" customHeight="1" x14ac:dyDescent="0.2">
      <c r="A2649" s="206"/>
      <c r="B2649" s="207"/>
      <c r="C2649" s="199"/>
      <c r="D2649" s="199"/>
      <c r="E2649" s="201"/>
      <c r="F2649" s="201"/>
      <c r="G2649" s="208"/>
      <c r="H2649" s="208"/>
      <c r="I2649" s="209"/>
      <c r="J2649" s="209"/>
      <c r="K2649" s="209"/>
      <c r="L2649" s="199"/>
      <c r="M2649" s="203"/>
      <c r="N2649" s="209"/>
    </row>
    <row r="2650" spans="1:14" ht="12" customHeight="1" x14ac:dyDescent="0.2">
      <c r="A2650" s="206"/>
      <c r="B2650" s="207"/>
      <c r="C2650" s="199"/>
      <c r="D2650" s="199"/>
      <c r="E2650" s="201"/>
      <c r="F2650" s="201"/>
      <c r="G2650" s="208"/>
      <c r="H2650" s="208"/>
      <c r="I2650" s="209"/>
      <c r="J2650" s="209"/>
      <c r="K2650" s="209"/>
      <c r="L2650" s="199"/>
      <c r="M2650" s="203"/>
      <c r="N2650" s="209"/>
    </row>
    <row r="2651" spans="1:14" ht="12" customHeight="1" x14ac:dyDescent="0.2">
      <c r="A2651" s="206"/>
      <c r="B2651" s="207"/>
      <c r="C2651" s="199"/>
      <c r="D2651" s="199"/>
      <c r="E2651" s="201"/>
      <c r="F2651" s="201"/>
      <c r="G2651" s="208"/>
      <c r="H2651" s="208"/>
      <c r="I2651" s="209"/>
      <c r="J2651" s="209"/>
      <c r="K2651" s="209"/>
      <c r="L2651" s="199"/>
      <c r="M2651" s="203"/>
      <c r="N2651" s="209"/>
    </row>
    <row r="2652" spans="1:14" ht="12" customHeight="1" x14ac:dyDescent="0.2">
      <c r="A2652" s="206"/>
      <c r="B2652" s="207"/>
      <c r="C2652" s="199"/>
      <c r="D2652" s="199"/>
      <c r="E2652" s="201"/>
      <c r="F2652" s="201"/>
      <c r="G2652" s="208"/>
      <c r="H2652" s="208"/>
      <c r="I2652" s="209"/>
      <c r="J2652" s="209"/>
      <c r="K2652" s="209"/>
      <c r="L2652" s="199"/>
      <c r="M2652" s="203"/>
      <c r="N2652" s="209"/>
    </row>
    <row r="2653" spans="1:14" ht="12" customHeight="1" x14ac:dyDescent="0.2">
      <c r="A2653" s="206"/>
      <c r="B2653" s="207"/>
      <c r="C2653" s="199"/>
      <c r="D2653" s="199"/>
      <c r="E2653" s="201"/>
      <c r="F2653" s="201"/>
      <c r="G2653" s="208"/>
      <c r="H2653" s="208"/>
      <c r="I2653" s="209"/>
      <c r="J2653" s="209"/>
      <c r="K2653" s="209"/>
      <c r="L2653" s="199"/>
      <c r="M2653" s="203"/>
      <c r="N2653" s="209"/>
    </row>
    <row r="2654" spans="1:14" ht="12" customHeight="1" x14ac:dyDescent="0.2">
      <c r="A2654" s="206"/>
      <c r="B2654" s="207"/>
      <c r="C2654" s="199"/>
      <c r="D2654" s="199"/>
      <c r="E2654" s="201"/>
      <c r="F2654" s="201"/>
      <c r="G2654" s="208"/>
      <c r="H2654" s="208"/>
      <c r="I2654" s="209"/>
      <c r="J2654" s="209"/>
      <c r="K2654" s="209"/>
      <c r="L2654" s="199"/>
      <c r="M2654" s="203"/>
      <c r="N2654" s="209"/>
    </row>
    <row r="2655" spans="1:14" ht="12" customHeight="1" x14ac:dyDescent="0.2">
      <c r="A2655" s="206"/>
      <c r="B2655" s="207"/>
      <c r="C2655" s="199"/>
      <c r="D2655" s="199"/>
      <c r="E2655" s="201"/>
      <c r="F2655" s="201"/>
      <c r="G2655" s="208"/>
      <c r="H2655" s="208"/>
      <c r="I2655" s="209"/>
      <c r="J2655" s="209"/>
      <c r="K2655" s="209"/>
      <c r="L2655" s="199"/>
      <c r="M2655" s="203"/>
      <c r="N2655" s="209"/>
    </row>
    <row r="2656" spans="1:14" ht="12" customHeight="1" x14ac:dyDescent="0.2">
      <c r="A2656" s="206"/>
      <c r="B2656" s="207"/>
      <c r="C2656" s="199"/>
      <c r="D2656" s="199"/>
      <c r="E2656" s="201"/>
      <c r="F2656" s="201"/>
      <c r="G2656" s="208"/>
      <c r="H2656" s="208"/>
      <c r="I2656" s="209"/>
      <c r="J2656" s="209"/>
      <c r="K2656" s="209"/>
      <c r="L2656" s="199"/>
      <c r="M2656" s="203"/>
      <c r="N2656" s="209"/>
    </row>
    <row r="2657" spans="1:14" ht="12" customHeight="1" x14ac:dyDescent="0.2">
      <c r="A2657" s="206"/>
      <c r="B2657" s="207"/>
      <c r="C2657" s="199"/>
      <c r="D2657" s="199"/>
      <c r="E2657" s="201"/>
      <c r="F2657" s="201"/>
      <c r="G2657" s="208"/>
      <c r="H2657" s="208"/>
      <c r="I2657" s="209"/>
      <c r="J2657" s="209"/>
      <c r="K2657" s="209"/>
      <c r="L2657" s="199"/>
      <c r="M2657" s="203"/>
      <c r="N2657" s="209"/>
    </row>
    <row r="2658" spans="1:14" ht="12" customHeight="1" x14ac:dyDescent="0.2">
      <c r="A2658" s="206"/>
      <c r="B2658" s="207"/>
      <c r="C2658" s="199"/>
      <c r="D2658" s="199"/>
      <c r="E2658" s="201"/>
      <c r="F2658" s="201"/>
      <c r="G2658" s="208"/>
      <c r="H2658" s="208"/>
      <c r="I2658" s="209"/>
      <c r="J2658" s="209"/>
      <c r="K2658" s="209"/>
      <c r="L2658" s="199"/>
      <c r="M2658" s="203"/>
      <c r="N2658" s="209"/>
    </row>
    <row r="2659" spans="1:14" ht="12" customHeight="1" x14ac:dyDescent="0.2">
      <c r="A2659" s="206"/>
      <c r="B2659" s="207"/>
      <c r="C2659" s="199"/>
      <c r="D2659" s="199"/>
      <c r="E2659" s="201"/>
      <c r="F2659" s="201"/>
      <c r="G2659" s="208"/>
      <c r="H2659" s="208"/>
      <c r="I2659" s="209"/>
      <c r="J2659" s="209"/>
      <c r="K2659" s="209"/>
      <c r="L2659" s="199"/>
      <c r="M2659" s="203"/>
      <c r="N2659" s="209"/>
    </row>
    <row r="2660" spans="1:14" ht="12" customHeight="1" x14ac:dyDescent="0.2">
      <c r="A2660" s="206"/>
      <c r="B2660" s="207"/>
      <c r="C2660" s="199"/>
      <c r="D2660" s="199"/>
      <c r="E2660" s="201"/>
      <c r="F2660" s="201"/>
      <c r="G2660" s="208"/>
      <c r="H2660" s="208"/>
      <c r="I2660" s="209"/>
      <c r="J2660" s="209"/>
      <c r="K2660" s="209"/>
      <c r="L2660" s="199"/>
      <c r="M2660" s="203"/>
      <c r="N2660" s="209"/>
    </row>
    <row r="2661" spans="1:14" ht="12" customHeight="1" x14ac:dyDescent="0.2">
      <c r="A2661" s="206"/>
      <c r="B2661" s="207"/>
      <c r="C2661" s="199"/>
      <c r="D2661" s="199"/>
      <c r="E2661" s="201"/>
      <c r="F2661" s="201"/>
      <c r="G2661" s="208"/>
      <c r="H2661" s="208"/>
      <c r="I2661" s="209"/>
      <c r="J2661" s="209"/>
      <c r="K2661" s="209"/>
      <c r="L2661" s="199"/>
      <c r="M2661" s="203"/>
      <c r="N2661" s="209"/>
    </row>
    <row r="2662" spans="1:14" ht="12" customHeight="1" x14ac:dyDescent="0.2">
      <c r="A2662" s="206"/>
      <c r="B2662" s="207"/>
      <c r="C2662" s="199"/>
      <c r="D2662" s="199"/>
      <c r="E2662" s="201"/>
      <c r="F2662" s="201"/>
      <c r="G2662" s="208"/>
      <c r="H2662" s="208"/>
      <c r="I2662" s="209"/>
      <c r="J2662" s="209"/>
      <c r="K2662" s="209"/>
      <c r="L2662" s="199"/>
      <c r="M2662" s="203"/>
      <c r="N2662" s="209"/>
    </row>
    <row r="2663" spans="1:14" ht="12" customHeight="1" x14ac:dyDescent="0.2">
      <c r="A2663" s="206"/>
      <c r="B2663" s="207"/>
      <c r="C2663" s="199"/>
      <c r="D2663" s="199"/>
      <c r="E2663" s="201"/>
      <c r="F2663" s="201"/>
      <c r="G2663" s="208"/>
      <c r="H2663" s="208"/>
      <c r="I2663" s="209"/>
      <c r="J2663" s="209"/>
      <c r="K2663" s="209"/>
      <c r="L2663" s="199"/>
      <c r="M2663" s="203"/>
      <c r="N2663" s="209"/>
    </row>
    <row r="2664" spans="1:14" ht="12" customHeight="1" x14ac:dyDescent="0.2">
      <c r="A2664" s="206"/>
      <c r="B2664" s="207"/>
      <c r="C2664" s="199"/>
      <c r="D2664" s="199"/>
      <c r="E2664" s="201"/>
      <c r="F2664" s="201"/>
      <c r="G2664" s="208"/>
      <c r="H2664" s="208"/>
      <c r="I2664" s="209"/>
      <c r="J2664" s="209"/>
      <c r="K2664" s="209"/>
      <c r="L2664" s="199"/>
      <c r="M2664" s="203"/>
      <c r="N2664" s="209"/>
    </row>
    <row r="2665" spans="1:14" ht="12" customHeight="1" x14ac:dyDescent="0.2">
      <c r="A2665" s="206"/>
      <c r="B2665" s="207"/>
      <c r="C2665" s="199"/>
      <c r="D2665" s="199"/>
      <c r="E2665" s="201"/>
      <c r="F2665" s="201"/>
      <c r="G2665" s="208"/>
      <c r="H2665" s="208"/>
      <c r="I2665" s="209"/>
      <c r="J2665" s="209"/>
      <c r="K2665" s="209"/>
      <c r="L2665" s="199"/>
      <c r="M2665" s="203"/>
      <c r="N2665" s="209"/>
    </row>
    <row r="2666" spans="1:14" ht="12" customHeight="1" x14ac:dyDescent="0.2">
      <c r="A2666" s="206"/>
      <c r="B2666" s="207"/>
      <c r="C2666" s="199"/>
      <c r="D2666" s="199"/>
      <c r="E2666" s="201"/>
      <c r="F2666" s="201"/>
      <c r="G2666" s="208"/>
      <c r="H2666" s="208"/>
      <c r="I2666" s="209"/>
      <c r="J2666" s="209"/>
      <c r="K2666" s="209"/>
      <c r="L2666" s="199"/>
      <c r="M2666" s="203"/>
      <c r="N2666" s="209"/>
    </row>
    <row r="2667" spans="1:14" ht="12" customHeight="1" x14ac:dyDescent="0.2">
      <c r="A2667" s="206"/>
      <c r="B2667" s="207"/>
      <c r="C2667" s="199"/>
      <c r="D2667" s="199"/>
      <c r="E2667" s="201"/>
      <c r="F2667" s="201"/>
      <c r="G2667" s="208"/>
      <c r="H2667" s="208"/>
      <c r="I2667" s="209"/>
      <c r="J2667" s="209"/>
      <c r="K2667" s="209"/>
      <c r="L2667" s="199"/>
      <c r="M2667" s="203"/>
      <c r="N2667" s="209"/>
    </row>
    <row r="2668" spans="1:14" ht="12" customHeight="1" x14ac:dyDescent="0.2">
      <c r="A2668" s="206"/>
      <c r="B2668" s="207"/>
      <c r="C2668" s="199"/>
      <c r="D2668" s="199"/>
      <c r="E2668" s="201"/>
      <c r="F2668" s="201"/>
      <c r="G2668" s="208"/>
      <c r="H2668" s="208"/>
      <c r="I2668" s="209"/>
      <c r="J2668" s="209"/>
      <c r="K2668" s="209"/>
      <c r="L2668" s="199"/>
      <c r="M2668" s="203"/>
      <c r="N2668" s="209"/>
    </row>
    <row r="2669" spans="1:14" ht="12" customHeight="1" x14ac:dyDescent="0.2">
      <c r="A2669" s="206"/>
      <c r="B2669" s="207"/>
      <c r="C2669" s="199"/>
      <c r="D2669" s="199"/>
      <c r="E2669" s="201"/>
      <c r="F2669" s="201"/>
      <c r="G2669" s="208"/>
      <c r="H2669" s="208"/>
      <c r="I2669" s="209"/>
      <c r="J2669" s="209"/>
      <c r="K2669" s="209"/>
      <c r="L2669" s="199"/>
      <c r="M2669" s="203"/>
      <c r="N2669" s="209"/>
    </row>
    <row r="2670" spans="1:14" ht="12" customHeight="1" x14ac:dyDescent="0.2">
      <c r="A2670" s="206"/>
      <c r="B2670" s="207"/>
      <c r="C2670" s="199"/>
      <c r="D2670" s="199"/>
      <c r="E2670" s="201"/>
      <c r="F2670" s="201"/>
      <c r="G2670" s="208"/>
      <c r="H2670" s="208"/>
      <c r="I2670" s="209"/>
      <c r="J2670" s="209"/>
      <c r="K2670" s="209"/>
      <c r="L2670" s="199"/>
      <c r="M2670" s="203"/>
      <c r="N2670" s="209"/>
    </row>
    <row r="2671" spans="1:14" ht="12" customHeight="1" x14ac:dyDescent="0.2">
      <c r="A2671" s="206"/>
      <c r="B2671" s="207"/>
      <c r="C2671" s="199"/>
      <c r="D2671" s="199"/>
      <c r="E2671" s="201"/>
      <c r="F2671" s="201"/>
      <c r="G2671" s="208"/>
      <c r="H2671" s="208"/>
      <c r="I2671" s="209"/>
      <c r="J2671" s="209"/>
      <c r="K2671" s="209"/>
      <c r="L2671" s="199"/>
      <c r="M2671" s="203"/>
      <c r="N2671" s="209"/>
    </row>
    <row r="2672" spans="1:14" ht="12" customHeight="1" x14ac:dyDescent="0.2">
      <c r="A2672" s="206"/>
      <c r="B2672" s="207"/>
      <c r="C2672" s="199"/>
      <c r="D2672" s="199"/>
      <c r="E2672" s="201"/>
      <c r="F2672" s="201"/>
      <c r="G2672" s="208"/>
      <c r="H2672" s="208"/>
      <c r="I2672" s="209"/>
      <c r="J2672" s="209"/>
      <c r="K2672" s="209"/>
      <c r="L2672" s="199"/>
      <c r="M2672" s="203"/>
      <c r="N2672" s="209"/>
    </row>
    <row r="2673" spans="1:14" ht="12" customHeight="1" x14ac:dyDescent="0.2">
      <c r="A2673" s="206"/>
      <c r="B2673" s="207"/>
      <c r="C2673" s="199"/>
      <c r="D2673" s="199"/>
      <c r="E2673" s="201"/>
      <c r="F2673" s="201"/>
      <c r="G2673" s="208"/>
      <c r="H2673" s="208"/>
      <c r="I2673" s="209"/>
      <c r="J2673" s="209"/>
      <c r="K2673" s="209"/>
      <c r="L2673" s="199"/>
      <c r="M2673" s="203"/>
      <c r="N2673" s="209"/>
    </row>
    <row r="2674" spans="1:14" ht="12" customHeight="1" x14ac:dyDescent="0.2">
      <c r="A2674" s="206"/>
      <c r="B2674" s="207"/>
      <c r="C2674" s="199"/>
      <c r="D2674" s="199"/>
      <c r="E2674" s="201"/>
      <c r="F2674" s="201"/>
      <c r="G2674" s="208"/>
      <c r="H2674" s="208"/>
      <c r="I2674" s="209"/>
      <c r="J2674" s="209"/>
      <c r="K2674" s="209"/>
      <c r="L2674" s="199"/>
      <c r="M2674" s="203"/>
      <c r="N2674" s="209"/>
    </row>
    <row r="2675" spans="1:14" ht="12" customHeight="1" x14ac:dyDescent="0.2">
      <c r="A2675" s="206"/>
      <c r="B2675" s="207"/>
      <c r="C2675" s="199"/>
      <c r="D2675" s="199"/>
      <c r="E2675" s="201"/>
      <c r="F2675" s="201"/>
      <c r="G2675" s="208"/>
      <c r="H2675" s="208"/>
      <c r="I2675" s="209"/>
      <c r="J2675" s="209"/>
      <c r="K2675" s="209"/>
      <c r="L2675" s="199"/>
      <c r="M2675" s="203"/>
      <c r="N2675" s="209"/>
    </row>
    <row r="2676" spans="1:14" ht="12" customHeight="1" x14ac:dyDescent="0.2">
      <c r="A2676" s="206"/>
      <c r="B2676" s="207"/>
      <c r="C2676" s="199"/>
      <c r="D2676" s="199"/>
      <c r="E2676" s="201"/>
      <c r="F2676" s="201"/>
      <c r="G2676" s="208"/>
      <c r="H2676" s="208"/>
      <c r="I2676" s="209"/>
      <c r="J2676" s="209"/>
      <c r="K2676" s="209"/>
      <c r="L2676" s="199"/>
      <c r="M2676" s="203"/>
      <c r="N2676" s="209"/>
    </row>
    <row r="2677" spans="1:14" ht="12" customHeight="1" x14ac:dyDescent="0.2">
      <c r="A2677" s="206"/>
      <c r="B2677" s="207"/>
      <c r="C2677" s="199"/>
      <c r="D2677" s="199"/>
      <c r="E2677" s="201"/>
      <c r="F2677" s="201"/>
      <c r="G2677" s="208"/>
      <c r="H2677" s="208"/>
      <c r="I2677" s="209"/>
      <c r="J2677" s="209"/>
      <c r="K2677" s="209"/>
      <c r="L2677" s="199"/>
      <c r="M2677" s="203"/>
      <c r="N2677" s="209"/>
    </row>
    <row r="2678" spans="1:14" ht="12" customHeight="1" x14ac:dyDescent="0.2">
      <c r="A2678" s="206"/>
      <c r="B2678" s="207"/>
      <c r="C2678" s="199"/>
      <c r="D2678" s="199"/>
      <c r="E2678" s="201"/>
      <c r="F2678" s="201"/>
      <c r="G2678" s="208"/>
      <c r="H2678" s="208"/>
      <c r="I2678" s="209"/>
      <c r="J2678" s="209"/>
      <c r="K2678" s="209"/>
      <c r="L2678" s="199"/>
      <c r="M2678" s="203"/>
      <c r="N2678" s="209"/>
    </row>
    <row r="2679" spans="1:14" ht="12" customHeight="1" x14ac:dyDescent="0.2">
      <c r="A2679" s="206"/>
      <c r="B2679" s="207"/>
      <c r="C2679" s="199"/>
      <c r="D2679" s="199"/>
      <c r="E2679" s="201"/>
      <c r="F2679" s="201"/>
      <c r="G2679" s="208"/>
      <c r="H2679" s="208"/>
      <c r="I2679" s="209"/>
      <c r="J2679" s="209"/>
      <c r="K2679" s="209"/>
      <c r="L2679" s="199"/>
      <c r="M2679" s="203"/>
      <c r="N2679" s="209"/>
    </row>
    <row r="2680" spans="1:14" ht="12" customHeight="1" x14ac:dyDescent="0.2">
      <c r="A2680" s="206"/>
      <c r="B2680" s="207"/>
      <c r="C2680" s="199"/>
      <c r="D2680" s="199"/>
      <c r="E2680" s="201"/>
      <c r="F2680" s="201"/>
      <c r="G2680" s="208"/>
      <c r="H2680" s="208"/>
      <c r="I2680" s="209"/>
      <c r="J2680" s="209"/>
      <c r="K2680" s="209"/>
      <c r="L2680" s="199"/>
      <c r="M2680" s="203"/>
      <c r="N2680" s="209"/>
    </row>
    <row r="2681" spans="1:14" ht="12" customHeight="1" x14ac:dyDescent="0.2">
      <c r="A2681" s="206"/>
      <c r="B2681" s="207"/>
      <c r="C2681" s="199"/>
      <c r="D2681" s="199"/>
      <c r="E2681" s="201"/>
      <c r="F2681" s="201"/>
      <c r="G2681" s="208"/>
      <c r="H2681" s="208"/>
      <c r="I2681" s="209"/>
      <c r="J2681" s="209"/>
      <c r="K2681" s="209"/>
      <c r="L2681" s="199"/>
      <c r="M2681" s="203"/>
      <c r="N2681" s="209"/>
    </row>
    <row r="2682" spans="1:14" ht="12" customHeight="1" x14ac:dyDescent="0.2">
      <c r="A2682" s="206"/>
      <c r="B2682" s="207"/>
      <c r="C2682" s="199"/>
      <c r="D2682" s="199"/>
      <c r="E2682" s="201"/>
      <c r="F2682" s="201"/>
      <c r="G2682" s="208"/>
      <c r="H2682" s="208"/>
      <c r="I2682" s="209"/>
      <c r="J2682" s="209"/>
      <c r="K2682" s="209"/>
      <c r="L2682" s="199"/>
      <c r="M2682" s="203"/>
      <c r="N2682" s="209"/>
    </row>
    <row r="2683" spans="1:14" ht="12" customHeight="1" x14ac:dyDescent="0.2">
      <c r="A2683" s="206"/>
      <c r="B2683" s="207"/>
      <c r="C2683" s="199"/>
      <c r="D2683" s="199"/>
      <c r="E2683" s="201"/>
      <c r="F2683" s="201"/>
      <c r="G2683" s="208"/>
      <c r="H2683" s="208"/>
      <c r="I2683" s="209"/>
      <c r="J2683" s="209"/>
      <c r="K2683" s="209"/>
      <c r="L2683" s="199"/>
      <c r="M2683" s="203"/>
      <c r="N2683" s="209"/>
    </row>
    <row r="2684" spans="1:14" ht="12" customHeight="1" x14ac:dyDescent="0.2">
      <c r="A2684" s="206"/>
      <c r="B2684" s="207"/>
      <c r="C2684" s="199"/>
      <c r="D2684" s="199"/>
      <c r="E2684" s="201"/>
      <c r="F2684" s="201"/>
      <c r="G2684" s="208"/>
      <c r="H2684" s="208"/>
      <c r="I2684" s="209"/>
      <c r="J2684" s="209"/>
      <c r="K2684" s="209"/>
      <c r="L2684" s="199"/>
      <c r="M2684" s="203"/>
      <c r="N2684" s="209"/>
    </row>
    <row r="2685" spans="1:14" ht="12" customHeight="1" x14ac:dyDescent="0.2">
      <c r="A2685" s="206"/>
      <c r="B2685" s="207"/>
      <c r="C2685" s="199"/>
      <c r="D2685" s="199"/>
      <c r="E2685" s="201"/>
      <c r="F2685" s="201"/>
      <c r="G2685" s="208"/>
      <c r="H2685" s="208"/>
      <c r="I2685" s="209"/>
      <c r="J2685" s="209"/>
      <c r="K2685" s="209"/>
      <c r="L2685" s="199"/>
      <c r="M2685" s="203"/>
      <c r="N2685" s="209"/>
    </row>
    <row r="2686" spans="1:14" ht="12" customHeight="1" x14ac:dyDescent="0.2">
      <c r="A2686" s="206"/>
      <c r="B2686" s="207"/>
      <c r="C2686" s="199"/>
      <c r="D2686" s="199"/>
      <c r="E2686" s="201"/>
      <c r="F2686" s="201"/>
      <c r="G2686" s="208"/>
      <c r="H2686" s="208"/>
      <c r="I2686" s="209"/>
      <c r="J2686" s="209"/>
      <c r="K2686" s="209"/>
      <c r="L2686" s="199"/>
      <c r="M2686" s="203"/>
      <c r="N2686" s="209"/>
    </row>
    <row r="2687" spans="1:14" ht="12" customHeight="1" x14ac:dyDescent="0.2">
      <c r="A2687" s="206"/>
      <c r="B2687" s="207"/>
      <c r="C2687" s="199"/>
      <c r="D2687" s="199"/>
      <c r="E2687" s="201"/>
      <c r="F2687" s="201"/>
      <c r="G2687" s="208"/>
      <c r="H2687" s="208"/>
      <c r="I2687" s="209"/>
      <c r="J2687" s="209"/>
      <c r="K2687" s="209"/>
      <c r="L2687" s="199"/>
      <c r="M2687" s="203"/>
      <c r="N2687" s="209"/>
    </row>
    <row r="2688" spans="1:14" ht="12" customHeight="1" x14ac:dyDescent="0.2">
      <c r="A2688" s="206"/>
      <c r="B2688" s="207"/>
      <c r="C2688" s="199"/>
      <c r="D2688" s="199"/>
      <c r="E2688" s="201"/>
      <c r="F2688" s="201"/>
      <c r="G2688" s="208"/>
      <c r="H2688" s="208"/>
      <c r="I2688" s="209"/>
      <c r="J2688" s="209"/>
      <c r="K2688" s="209"/>
      <c r="L2688" s="199"/>
      <c r="M2688" s="203"/>
      <c r="N2688" s="209"/>
    </row>
    <row r="2689" spans="1:14" ht="12" customHeight="1" x14ac:dyDescent="0.2">
      <c r="A2689" s="206"/>
      <c r="B2689" s="207"/>
      <c r="C2689" s="199"/>
      <c r="D2689" s="199"/>
      <c r="E2689" s="201"/>
      <c r="F2689" s="201"/>
      <c r="G2689" s="208"/>
      <c r="H2689" s="208"/>
      <c r="I2689" s="209"/>
      <c r="J2689" s="209"/>
      <c r="K2689" s="209"/>
      <c r="L2689" s="199"/>
      <c r="M2689" s="203"/>
      <c r="N2689" s="209"/>
    </row>
    <row r="2690" spans="1:14" ht="12" customHeight="1" x14ac:dyDescent="0.2">
      <c r="A2690" s="206"/>
      <c r="B2690" s="207"/>
      <c r="C2690" s="199"/>
      <c r="D2690" s="199"/>
      <c r="E2690" s="201"/>
      <c r="F2690" s="201"/>
      <c r="G2690" s="208"/>
      <c r="H2690" s="208"/>
      <c r="I2690" s="209"/>
      <c r="J2690" s="209"/>
      <c r="K2690" s="209"/>
      <c r="L2690" s="199"/>
      <c r="M2690" s="203"/>
      <c r="N2690" s="209"/>
    </row>
    <row r="2691" spans="1:14" ht="12" customHeight="1" x14ac:dyDescent="0.2">
      <c r="A2691" s="206"/>
      <c r="B2691" s="207"/>
      <c r="C2691" s="199"/>
      <c r="D2691" s="199"/>
      <c r="E2691" s="201"/>
      <c r="F2691" s="201"/>
      <c r="G2691" s="208"/>
      <c r="H2691" s="208"/>
      <c r="I2691" s="209"/>
      <c r="J2691" s="209"/>
      <c r="K2691" s="209"/>
      <c r="L2691" s="199"/>
      <c r="M2691" s="203"/>
      <c r="N2691" s="209"/>
    </row>
    <row r="2692" spans="1:14" ht="12" customHeight="1" x14ac:dyDescent="0.2">
      <c r="A2692" s="206"/>
      <c r="B2692" s="207"/>
      <c r="C2692" s="199"/>
      <c r="D2692" s="199"/>
      <c r="E2692" s="201"/>
      <c r="F2692" s="201"/>
      <c r="G2692" s="208"/>
      <c r="H2692" s="208"/>
      <c r="I2692" s="209"/>
      <c r="J2692" s="209"/>
      <c r="K2692" s="209"/>
      <c r="L2692" s="199"/>
      <c r="M2692" s="203"/>
      <c r="N2692" s="209"/>
    </row>
    <row r="2693" spans="1:14" ht="12" customHeight="1" x14ac:dyDescent="0.2">
      <c r="A2693" s="206"/>
      <c r="B2693" s="207"/>
      <c r="C2693" s="199"/>
      <c r="D2693" s="199"/>
      <c r="E2693" s="201"/>
      <c r="F2693" s="201"/>
      <c r="G2693" s="208"/>
      <c r="H2693" s="208"/>
      <c r="I2693" s="209"/>
      <c r="J2693" s="209"/>
      <c r="K2693" s="209"/>
      <c r="L2693" s="199"/>
      <c r="M2693" s="203"/>
      <c r="N2693" s="209"/>
    </row>
    <row r="2694" spans="1:14" ht="12" customHeight="1" x14ac:dyDescent="0.2">
      <c r="A2694" s="206"/>
      <c r="B2694" s="207"/>
      <c r="C2694" s="199"/>
      <c r="D2694" s="199"/>
      <c r="E2694" s="201"/>
      <c r="F2694" s="201"/>
      <c r="G2694" s="208"/>
      <c r="H2694" s="208"/>
      <c r="I2694" s="209"/>
      <c r="J2694" s="209"/>
      <c r="K2694" s="209"/>
      <c r="L2694" s="199"/>
      <c r="M2694" s="203"/>
      <c r="N2694" s="209"/>
    </row>
    <row r="2695" spans="1:14" ht="12" customHeight="1" x14ac:dyDescent="0.2">
      <c r="A2695" s="206"/>
      <c r="B2695" s="207"/>
      <c r="C2695" s="199"/>
      <c r="D2695" s="199"/>
      <c r="E2695" s="201"/>
      <c r="F2695" s="201"/>
      <c r="G2695" s="208"/>
      <c r="H2695" s="208"/>
      <c r="I2695" s="209"/>
      <c r="J2695" s="209"/>
      <c r="K2695" s="209"/>
      <c r="L2695" s="199"/>
      <c r="M2695" s="203"/>
      <c r="N2695" s="209"/>
    </row>
    <row r="2696" spans="1:14" ht="12" customHeight="1" x14ac:dyDescent="0.2">
      <c r="A2696" s="206"/>
      <c r="B2696" s="207"/>
      <c r="C2696" s="199"/>
      <c r="D2696" s="199"/>
      <c r="E2696" s="201"/>
      <c r="F2696" s="201"/>
      <c r="G2696" s="208"/>
      <c r="H2696" s="208"/>
      <c r="I2696" s="209"/>
      <c r="J2696" s="209"/>
      <c r="K2696" s="209"/>
      <c r="L2696" s="199"/>
      <c r="M2696" s="203"/>
      <c r="N2696" s="209"/>
    </row>
    <row r="2697" spans="1:14" ht="12" customHeight="1" x14ac:dyDescent="0.2">
      <c r="A2697" s="206"/>
      <c r="B2697" s="207"/>
      <c r="C2697" s="199"/>
      <c r="D2697" s="199"/>
      <c r="E2697" s="201"/>
      <c r="F2697" s="201"/>
      <c r="G2697" s="208"/>
      <c r="H2697" s="208"/>
      <c r="I2697" s="209"/>
      <c r="J2697" s="209"/>
      <c r="K2697" s="209"/>
      <c r="L2697" s="199"/>
      <c r="M2697" s="203"/>
      <c r="N2697" s="209"/>
    </row>
    <row r="2698" spans="1:14" ht="12" customHeight="1" x14ac:dyDescent="0.2">
      <c r="A2698" s="206"/>
      <c r="B2698" s="207"/>
      <c r="C2698" s="199"/>
      <c r="D2698" s="199"/>
      <c r="E2698" s="201"/>
      <c r="F2698" s="201"/>
      <c r="G2698" s="208"/>
      <c r="H2698" s="208"/>
      <c r="I2698" s="209"/>
      <c r="J2698" s="209"/>
      <c r="K2698" s="209"/>
      <c r="L2698" s="199"/>
      <c r="M2698" s="203"/>
      <c r="N2698" s="209"/>
    </row>
    <row r="2699" spans="1:14" ht="12" customHeight="1" x14ac:dyDescent="0.2">
      <c r="A2699" s="206"/>
      <c r="B2699" s="207"/>
      <c r="C2699" s="199"/>
      <c r="D2699" s="199"/>
      <c r="E2699" s="201"/>
      <c r="F2699" s="201"/>
      <c r="G2699" s="208"/>
      <c r="H2699" s="208"/>
      <c r="I2699" s="209"/>
      <c r="J2699" s="209"/>
      <c r="K2699" s="209"/>
      <c r="L2699" s="199"/>
      <c r="M2699" s="203"/>
      <c r="N2699" s="209"/>
    </row>
    <row r="2700" spans="1:14" ht="12" customHeight="1" x14ac:dyDescent="0.2">
      <c r="A2700" s="206"/>
      <c r="B2700" s="207"/>
      <c r="C2700" s="199"/>
      <c r="D2700" s="199"/>
      <c r="E2700" s="201"/>
      <c r="F2700" s="201"/>
      <c r="G2700" s="208"/>
      <c r="H2700" s="208"/>
      <c r="I2700" s="209"/>
      <c r="J2700" s="209"/>
      <c r="K2700" s="209"/>
      <c r="L2700" s="199"/>
      <c r="M2700" s="203"/>
      <c r="N2700" s="209"/>
    </row>
    <row r="2701" spans="1:14" ht="12" customHeight="1" x14ac:dyDescent="0.2">
      <c r="A2701" s="206"/>
      <c r="B2701" s="207"/>
      <c r="C2701" s="199"/>
      <c r="D2701" s="199"/>
      <c r="E2701" s="201"/>
      <c r="F2701" s="201"/>
      <c r="G2701" s="208"/>
      <c r="H2701" s="208"/>
      <c r="I2701" s="209"/>
      <c r="J2701" s="209"/>
      <c r="K2701" s="209"/>
      <c r="L2701" s="199"/>
      <c r="M2701" s="203"/>
      <c r="N2701" s="209"/>
    </row>
    <row r="2702" spans="1:14" ht="12" customHeight="1" x14ac:dyDescent="0.2">
      <c r="A2702" s="206"/>
      <c r="B2702" s="207"/>
      <c r="C2702" s="199"/>
      <c r="D2702" s="199"/>
      <c r="E2702" s="201"/>
      <c r="F2702" s="201"/>
      <c r="G2702" s="208"/>
      <c r="H2702" s="208"/>
      <c r="I2702" s="209"/>
      <c r="J2702" s="209"/>
      <c r="K2702" s="209"/>
      <c r="L2702" s="199"/>
      <c r="M2702" s="203"/>
      <c r="N2702" s="209"/>
    </row>
    <row r="2703" spans="1:14" ht="12" customHeight="1" x14ac:dyDescent="0.2">
      <c r="A2703" s="206"/>
      <c r="B2703" s="207"/>
      <c r="C2703" s="199"/>
      <c r="D2703" s="199"/>
      <c r="E2703" s="201"/>
      <c r="F2703" s="201"/>
      <c r="G2703" s="208"/>
      <c r="H2703" s="208"/>
      <c r="I2703" s="209"/>
      <c r="J2703" s="209"/>
      <c r="K2703" s="209"/>
      <c r="L2703" s="199"/>
      <c r="M2703" s="203"/>
      <c r="N2703" s="209"/>
    </row>
    <row r="2704" spans="1:14" ht="12" customHeight="1" x14ac:dyDescent="0.2">
      <c r="A2704" s="206"/>
      <c r="B2704" s="207"/>
      <c r="C2704" s="199"/>
      <c r="D2704" s="199"/>
      <c r="E2704" s="201"/>
      <c r="F2704" s="201"/>
      <c r="G2704" s="208"/>
      <c r="H2704" s="208"/>
      <c r="I2704" s="209"/>
      <c r="J2704" s="209"/>
      <c r="K2704" s="209"/>
      <c r="L2704" s="199"/>
      <c r="M2704" s="203"/>
      <c r="N2704" s="209"/>
    </row>
    <row r="2705" spans="1:14" ht="12" customHeight="1" x14ac:dyDescent="0.2">
      <c r="A2705" s="206"/>
      <c r="B2705" s="207"/>
      <c r="C2705" s="199"/>
      <c r="D2705" s="199"/>
      <c r="E2705" s="201"/>
      <c r="F2705" s="201"/>
      <c r="G2705" s="208"/>
      <c r="H2705" s="208"/>
      <c r="I2705" s="209"/>
      <c r="J2705" s="209"/>
      <c r="K2705" s="209"/>
      <c r="L2705" s="199"/>
      <c r="M2705" s="203"/>
      <c r="N2705" s="209"/>
    </row>
    <row r="2706" spans="1:14" ht="12" customHeight="1" x14ac:dyDescent="0.2">
      <c r="A2706" s="206"/>
      <c r="B2706" s="207"/>
      <c r="C2706" s="199"/>
      <c r="D2706" s="199"/>
      <c r="E2706" s="201"/>
      <c r="F2706" s="201"/>
      <c r="G2706" s="208"/>
      <c r="H2706" s="208"/>
      <c r="I2706" s="209"/>
      <c r="J2706" s="209"/>
      <c r="K2706" s="209"/>
      <c r="L2706" s="199"/>
      <c r="M2706" s="203"/>
      <c r="N2706" s="209"/>
    </row>
    <row r="2707" spans="1:14" ht="12" customHeight="1" x14ac:dyDescent="0.2">
      <c r="A2707" s="206"/>
      <c r="B2707" s="207"/>
      <c r="C2707" s="199"/>
      <c r="D2707" s="199"/>
      <c r="E2707" s="201"/>
      <c r="F2707" s="201"/>
      <c r="G2707" s="208"/>
      <c r="H2707" s="208"/>
      <c r="I2707" s="209"/>
      <c r="J2707" s="209"/>
      <c r="K2707" s="209"/>
      <c r="L2707" s="199"/>
      <c r="M2707" s="203"/>
      <c r="N2707" s="209"/>
    </row>
    <row r="2708" spans="1:14" ht="12" customHeight="1" x14ac:dyDescent="0.2">
      <c r="A2708" s="206"/>
      <c r="B2708" s="207"/>
      <c r="C2708" s="199"/>
      <c r="D2708" s="199"/>
      <c r="E2708" s="201"/>
      <c r="F2708" s="201"/>
      <c r="G2708" s="208"/>
      <c r="H2708" s="208"/>
      <c r="I2708" s="209"/>
      <c r="J2708" s="209"/>
      <c r="K2708" s="209"/>
      <c r="L2708" s="199"/>
      <c r="M2708" s="203"/>
      <c r="N2708" s="209"/>
    </row>
    <row r="2709" spans="1:14" ht="12" customHeight="1" x14ac:dyDescent="0.2">
      <c r="A2709" s="206"/>
      <c r="B2709" s="207"/>
      <c r="C2709" s="199"/>
      <c r="D2709" s="199"/>
      <c r="E2709" s="201"/>
      <c r="F2709" s="201"/>
      <c r="G2709" s="208"/>
      <c r="H2709" s="208"/>
      <c r="I2709" s="209"/>
      <c r="J2709" s="209"/>
      <c r="K2709" s="209"/>
      <c r="L2709" s="199"/>
      <c r="M2709" s="203"/>
      <c r="N2709" s="209"/>
    </row>
    <row r="2710" spans="1:14" ht="12" customHeight="1" x14ac:dyDescent="0.2">
      <c r="A2710" s="206"/>
      <c r="B2710" s="207"/>
      <c r="C2710" s="199"/>
      <c r="D2710" s="199"/>
      <c r="E2710" s="201"/>
      <c r="F2710" s="201"/>
      <c r="G2710" s="208"/>
      <c r="H2710" s="208"/>
      <c r="I2710" s="209"/>
      <c r="J2710" s="209"/>
      <c r="K2710" s="209"/>
      <c r="L2710" s="199"/>
      <c r="M2710" s="203"/>
      <c r="N2710" s="209"/>
    </row>
    <row r="2711" spans="1:14" ht="12" customHeight="1" x14ac:dyDescent="0.2">
      <c r="A2711" s="206"/>
      <c r="B2711" s="207"/>
      <c r="C2711" s="199"/>
      <c r="D2711" s="199"/>
      <c r="E2711" s="201"/>
      <c r="F2711" s="201"/>
      <c r="G2711" s="208"/>
      <c r="H2711" s="208"/>
      <c r="I2711" s="209"/>
      <c r="J2711" s="209"/>
      <c r="K2711" s="209"/>
      <c r="L2711" s="199"/>
      <c r="M2711" s="203"/>
      <c r="N2711" s="209"/>
    </row>
    <row r="2712" spans="1:14" ht="12" customHeight="1" x14ac:dyDescent="0.2">
      <c r="A2712" s="206"/>
      <c r="B2712" s="207"/>
      <c r="C2712" s="199"/>
      <c r="D2712" s="199"/>
      <c r="E2712" s="201"/>
      <c r="F2712" s="201"/>
      <c r="G2712" s="208"/>
      <c r="H2712" s="208"/>
      <c r="I2712" s="209"/>
      <c r="J2712" s="209"/>
      <c r="K2712" s="209"/>
      <c r="L2712" s="199"/>
      <c r="M2712" s="203"/>
      <c r="N2712" s="209"/>
    </row>
    <row r="2713" spans="1:14" ht="12" customHeight="1" x14ac:dyDescent="0.2">
      <c r="A2713" s="206"/>
      <c r="B2713" s="207"/>
      <c r="C2713" s="199"/>
      <c r="D2713" s="199"/>
      <c r="E2713" s="201"/>
      <c r="F2713" s="201"/>
      <c r="G2713" s="208"/>
      <c r="H2713" s="208"/>
      <c r="I2713" s="209"/>
      <c r="J2713" s="209"/>
      <c r="K2713" s="209"/>
      <c r="L2713" s="199"/>
      <c r="M2713" s="203"/>
      <c r="N2713" s="209"/>
    </row>
    <row r="2714" spans="1:14" ht="12" customHeight="1" x14ac:dyDescent="0.2">
      <c r="A2714" s="206"/>
      <c r="B2714" s="207"/>
      <c r="C2714" s="199"/>
      <c r="D2714" s="199"/>
      <c r="E2714" s="201"/>
      <c r="F2714" s="201"/>
      <c r="G2714" s="208"/>
      <c r="H2714" s="208"/>
      <c r="I2714" s="209"/>
      <c r="J2714" s="209"/>
      <c r="K2714" s="209"/>
      <c r="L2714" s="199"/>
      <c r="M2714" s="203"/>
      <c r="N2714" s="209"/>
    </row>
    <row r="2715" spans="1:14" ht="12" customHeight="1" x14ac:dyDescent="0.2">
      <c r="A2715" s="206"/>
      <c r="B2715" s="207"/>
      <c r="C2715" s="199"/>
      <c r="D2715" s="199"/>
      <c r="E2715" s="201"/>
      <c r="F2715" s="201"/>
      <c r="G2715" s="208"/>
      <c r="H2715" s="208"/>
      <c r="I2715" s="209"/>
      <c r="J2715" s="209"/>
      <c r="K2715" s="209"/>
      <c r="L2715" s="199"/>
      <c r="M2715" s="203"/>
      <c r="N2715" s="209"/>
    </row>
    <row r="2716" spans="1:14" ht="12" customHeight="1" x14ac:dyDescent="0.2">
      <c r="A2716" s="206"/>
      <c r="B2716" s="207"/>
      <c r="C2716" s="199"/>
      <c r="D2716" s="199"/>
      <c r="E2716" s="201"/>
      <c r="F2716" s="201"/>
      <c r="G2716" s="208"/>
      <c r="H2716" s="208"/>
      <c r="I2716" s="209"/>
      <c r="J2716" s="209"/>
      <c r="K2716" s="209"/>
      <c r="L2716" s="199"/>
      <c r="M2716" s="203"/>
      <c r="N2716" s="209"/>
    </row>
    <row r="2717" spans="1:14" ht="12" customHeight="1" x14ac:dyDescent="0.2">
      <c r="A2717" s="206"/>
      <c r="B2717" s="207"/>
      <c r="C2717" s="199"/>
      <c r="D2717" s="199"/>
      <c r="E2717" s="201"/>
      <c r="F2717" s="201"/>
      <c r="G2717" s="208"/>
      <c r="H2717" s="208"/>
      <c r="I2717" s="209"/>
      <c r="J2717" s="209"/>
      <c r="K2717" s="209"/>
      <c r="L2717" s="199"/>
      <c r="M2717" s="203"/>
      <c r="N2717" s="209"/>
    </row>
    <row r="2718" spans="1:14" ht="12" customHeight="1" x14ac:dyDescent="0.2">
      <c r="A2718" s="206"/>
      <c r="B2718" s="207"/>
      <c r="C2718" s="199"/>
      <c r="D2718" s="199"/>
      <c r="E2718" s="201"/>
      <c r="F2718" s="201"/>
      <c r="G2718" s="208"/>
      <c r="H2718" s="208"/>
      <c r="I2718" s="209"/>
      <c r="J2718" s="209"/>
      <c r="K2718" s="209"/>
      <c r="L2718" s="199"/>
      <c r="M2718" s="203"/>
      <c r="N2718" s="209"/>
    </row>
    <row r="2719" spans="1:14" ht="12" customHeight="1" x14ac:dyDescent="0.2">
      <c r="A2719" s="206"/>
      <c r="B2719" s="207"/>
      <c r="C2719" s="199"/>
      <c r="D2719" s="199"/>
      <c r="E2719" s="201"/>
      <c r="F2719" s="201"/>
      <c r="G2719" s="208"/>
      <c r="H2719" s="208"/>
      <c r="I2719" s="209"/>
      <c r="J2719" s="209"/>
      <c r="K2719" s="209"/>
      <c r="L2719" s="199"/>
      <c r="M2719" s="203"/>
      <c r="N2719" s="209"/>
    </row>
    <row r="2720" spans="1:14" ht="12" customHeight="1" x14ac:dyDescent="0.2">
      <c r="A2720" s="206"/>
      <c r="B2720" s="207"/>
      <c r="C2720" s="199"/>
      <c r="D2720" s="199"/>
      <c r="E2720" s="201"/>
      <c r="F2720" s="201"/>
      <c r="G2720" s="208"/>
      <c r="H2720" s="208"/>
      <c r="I2720" s="209"/>
      <c r="J2720" s="209"/>
      <c r="K2720" s="209"/>
      <c r="L2720" s="199"/>
      <c r="M2720" s="203"/>
      <c r="N2720" s="209"/>
    </row>
    <row r="2721" spans="1:14" ht="12" customHeight="1" x14ac:dyDescent="0.2">
      <c r="A2721" s="206"/>
      <c r="B2721" s="207"/>
      <c r="C2721" s="199"/>
      <c r="D2721" s="199"/>
      <c r="E2721" s="201"/>
      <c r="F2721" s="201"/>
      <c r="G2721" s="208"/>
      <c r="H2721" s="208"/>
      <c r="I2721" s="209"/>
      <c r="J2721" s="209"/>
      <c r="K2721" s="209"/>
      <c r="L2721" s="199"/>
      <c r="M2721" s="203"/>
      <c r="N2721" s="209"/>
    </row>
    <row r="2722" spans="1:14" ht="12" customHeight="1" x14ac:dyDescent="0.2">
      <c r="A2722" s="206"/>
      <c r="B2722" s="207"/>
      <c r="C2722" s="199"/>
      <c r="D2722" s="199"/>
      <c r="E2722" s="201"/>
      <c r="F2722" s="201"/>
      <c r="G2722" s="208"/>
      <c r="H2722" s="208"/>
      <c r="I2722" s="209"/>
      <c r="J2722" s="209"/>
      <c r="K2722" s="209"/>
      <c r="L2722" s="199"/>
      <c r="M2722" s="203"/>
      <c r="N2722" s="209"/>
    </row>
    <row r="2723" spans="1:14" ht="12" customHeight="1" x14ac:dyDescent="0.2">
      <c r="A2723" s="206"/>
      <c r="B2723" s="207"/>
      <c r="C2723" s="199"/>
      <c r="D2723" s="199"/>
      <c r="E2723" s="201"/>
      <c r="F2723" s="201"/>
      <c r="G2723" s="208"/>
      <c r="H2723" s="208"/>
      <c r="I2723" s="209"/>
      <c r="J2723" s="209"/>
      <c r="K2723" s="209"/>
      <c r="L2723" s="199"/>
      <c r="M2723" s="203"/>
      <c r="N2723" s="209"/>
    </row>
    <row r="2724" spans="1:14" ht="12" customHeight="1" x14ac:dyDescent="0.2">
      <c r="A2724" s="206"/>
      <c r="B2724" s="207"/>
      <c r="C2724" s="199"/>
      <c r="D2724" s="199"/>
      <c r="E2724" s="201"/>
      <c r="F2724" s="201"/>
      <c r="G2724" s="208"/>
      <c r="H2724" s="208"/>
      <c r="I2724" s="209"/>
      <c r="J2724" s="209"/>
      <c r="K2724" s="209"/>
      <c r="L2724" s="199"/>
      <c r="M2724" s="203"/>
      <c r="N2724" s="209"/>
    </row>
    <row r="2725" spans="1:14" ht="12" customHeight="1" x14ac:dyDescent="0.2">
      <c r="A2725" s="206"/>
      <c r="B2725" s="207"/>
      <c r="C2725" s="199"/>
      <c r="D2725" s="199"/>
      <c r="E2725" s="201"/>
      <c r="F2725" s="201"/>
      <c r="G2725" s="208"/>
      <c r="H2725" s="208"/>
      <c r="I2725" s="209"/>
      <c r="J2725" s="209"/>
      <c r="K2725" s="209"/>
      <c r="L2725" s="199"/>
      <c r="M2725" s="203"/>
      <c r="N2725" s="209"/>
    </row>
    <row r="2726" spans="1:14" ht="12" customHeight="1" x14ac:dyDescent="0.2">
      <c r="A2726" s="206"/>
      <c r="B2726" s="207"/>
      <c r="C2726" s="199"/>
      <c r="D2726" s="199"/>
      <c r="E2726" s="201"/>
      <c r="F2726" s="201"/>
      <c r="G2726" s="208"/>
      <c r="H2726" s="208"/>
      <c r="I2726" s="209"/>
      <c r="J2726" s="209"/>
      <c r="K2726" s="209"/>
      <c r="L2726" s="199"/>
      <c r="M2726" s="203"/>
      <c r="N2726" s="209"/>
    </row>
    <row r="2727" spans="1:14" ht="12" customHeight="1" x14ac:dyDescent="0.2">
      <c r="A2727" s="206"/>
      <c r="B2727" s="207"/>
      <c r="C2727" s="199"/>
      <c r="D2727" s="199"/>
      <c r="E2727" s="201"/>
      <c r="F2727" s="201"/>
      <c r="G2727" s="208"/>
      <c r="H2727" s="208"/>
      <c r="I2727" s="209"/>
      <c r="J2727" s="209"/>
      <c r="K2727" s="209"/>
      <c r="L2727" s="199"/>
      <c r="M2727" s="203"/>
      <c r="N2727" s="209"/>
    </row>
    <row r="2728" spans="1:14" ht="12" customHeight="1" x14ac:dyDescent="0.2">
      <c r="A2728" s="206"/>
      <c r="B2728" s="207"/>
      <c r="C2728" s="199"/>
      <c r="D2728" s="199"/>
      <c r="E2728" s="201"/>
      <c r="F2728" s="201"/>
      <c r="G2728" s="208"/>
      <c r="H2728" s="208"/>
      <c r="I2728" s="209"/>
      <c r="J2728" s="209"/>
      <c r="K2728" s="209"/>
      <c r="L2728" s="199"/>
      <c r="M2728" s="203"/>
      <c r="N2728" s="209"/>
    </row>
    <row r="2729" spans="1:14" ht="12" customHeight="1" x14ac:dyDescent="0.2">
      <c r="A2729" s="206"/>
      <c r="B2729" s="207"/>
      <c r="C2729" s="199"/>
      <c r="D2729" s="199"/>
      <c r="E2729" s="201"/>
      <c r="F2729" s="201"/>
      <c r="G2729" s="208"/>
      <c r="H2729" s="208"/>
      <c r="I2729" s="209"/>
      <c r="J2729" s="209"/>
      <c r="K2729" s="209"/>
      <c r="L2729" s="199"/>
      <c r="M2729" s="203"/>
      <c r="N2729" s="209"/>
    </row>
    <row r="2730" spans="1:14" ht="12" customHeight="1" x14ac:dyDescent="0.2">
      <c r="A2730" s="206"/>
      <c r="B2730" s="207"/>
      <c r="C2730" s="199"/>
      <c r="D2730" s="199"/>
      <c r="E2730" s="201"/>
      <c r="F2730" s="201"/>
      <c r="G2730" s="208"/>
      <c r="H2730" s="208"/>
      <c r="I2730" s="209"/>
      <c r="J2730" s="209"/>
      <c r="K2730" s="209"/>
      <c r="L2730" s="199"/>
      <c r="M2730" s="203"/>
      <c r="N2730" s="209"/>
    </row>
    <row r="2731" spans="1:14" ht="12" customHeight="1" x14ac:dyDescent="0.2">
      <c r="A2731" s="206"/>
      <c r="B2731" s="207"/>
      <c r="C2731" s="199"/>
      <c r="D2731" s="199"/>
      <c r="E2731" s="201"/>
      <c r="F2731" s="201"/>
      <c r="G2731" s="208"/>
      <c r="H2731" s="208"/>
      <c r="I2731" s="209"/>
      <c r="J2731" s="209"/>
      <c r="K2731" s="209"/>
      <c r="L2731" s="199"/>
      <c r="M2731" s="203"/>
      <c r="N2731" s="209"/>
    </row>
    <row r="2732" spans="1:14" ht="12" customHeight="1" x14ac:dyDescent="0.2">
      <c r="A2732" s="206"/>
      <c r="B2732" s="207"/>
      <c r="C2732" s="199"/>
      <c r="D2732" s="199"/>
      <c r="E2732" s="201"/>
      <c r="F2732" s="201"/>
      <c r="G2732" s="208"/>
      <c r="H2732" s="208"/>
      <c r="I2732" s="209"/>
      <c r="J2732" s="209"/>
      <c r="K2732" s="209"/>
      <c r="L2732" s="199"/>
      <c r="M2732" s="203"/>
      <c r="N2732" s="209"/>
    </row>
    <row r="2733" spans="1:14" ht="12" customHeight="1" x14ac:dyDescent="0.2">
      <c r="A2733" s="206"/>
      <c r="B2733" s="207"/>
      <c r="C2733" s="199"/>
      <c r="D2733" s="199"/>
      <c r="E2733" s="201"/>
      <c r="F2733" s="201"/>
      <c r="G2733" s="208"/>
      <c r="H2733" s="208"/>
      <c r="I2733" s="209"/>
      <c r="J2733" s="209"/>
      <c r="K2733" s="209"/>
      <c r="L2733" s="199"/>
      <c r="M2733" s="203"/>
      <c r="N2733" s="209"/>
    </row>
    <row r="2734" spans="1:14" ht="12" customHeight="1" x14ac:dyDescent="0.2">
      <c r="A2734" s="206"/>
      <c r="B2734" s="207"/>
      <c r="C2734" s="199"/>
      <c r="D2734" s="199"/>
      <c r="E2734" s="201"/>
      <c r="F2734" s="201"/>
      <c r="G2734" s="208"/>
      <c r="H2734" s="208"/>
      <c r="I2734" s="209"/>
      <c r="J2734" s="209"/>
      <c r="K2734" s="209"/>
      <c r="L2734" s="199"/>
      <c r="M2734" s="203"/>
      <c r="N2734" s="209"/>
    </row>
    <row r="2735" spans="1:14" ht="12" customHeight="1" x14ac:dyDescent="0.2">
      <c r="A2735" s="206"/>
      <c r="B2735" s="207"/>
      <c r="C2735" s="199"/>
      <c r="D2735" s="199"/>
      <c r="E2735" s="201"/>
      <c r="F2735" s="201"/>
      <c r="G2735" s="208"/>
      <c r="H2735" s="208"/>
      <c r="I2735" s="209"/>
      <c r="J2735" s="209"/>
      <c r="K2735" s="209"/>
      <c r="L2735" s="199"/>
      <c r="M2735" s="203"/>
      <c r="N2735" s="209"/>
    </row>
    <row r="2736" spans="1:14" ht="12" customHeight="1" x14ac:dyDescent="0.2">
      <c r="A2736" s="206"/>
      <c r="B2736" s="207"/>
      <c r="C2736" s="199"/>
      <c r="D2736" s="199"/>
      <c r="E2736" s="201"/>
      <c r="F2736" s="201"/>
      <c r="G2736" s="208"/>
      <c r="H2736" s="208"/>
      <c r="I2736" s="209"/>
      <c r="J2736" s="209"/>
      <c r="K2736" s="209"/>
      <c r="L2736" s="199"/>
      <c r="M2736" s="203"/>
      <c r="N2736" s="209"/>
    </row>
    <row r="2737" spans="1:14" ht="12" customHeight="1" x14ac:dyDescent="0.2">
      <c r="A2737" s="206"/>
      <c r="B2737" s="207"/>
      <c r="C2737" s="199"/>
      <c r="D2737" s="199"/>
      <c r="E2737" s="201"/>
      <c r="F2737" s="201"/>
      <c r="G2737" s="208"/>
      <c r="H2737" s="208"/>
      <c r="I2737" s="209"/>
      <c r="J2737" s="209"/>
      <c r="K2737" s="209"/>
      <c r="L2737" s="199"/>
      <c r="M2737" s="203"/>
      <c r="N2737" s="209"/>
    </row>
    <row r="2738" spans="1:14" ht="12" customHeight="1" x14ac:dyDescent="0.2">
      <c r="A2738" s="206"/>
      <c r="B2738" s="207"/>
      <c r="C2738" s="199"/>
      <c r="D2738" s="199"/>
      <c r="E2738" s="201"/>
      <c r="F2738" s="201"/>
      <c r="G2738" s="208"/>
      <c r="H2738" s="208"/>
      <c r="I2738" s="209"/>
      <c r="J2738" s="209"/>
      <c r="K2738" s="209"/>
      <c r="L2738" s="199"/>
      <c r="M2738" s="203"/>
      <c r="N2738" s="209"/>
    </row>
    <row r="2739" spans="1:14" ht="12" customHeight="1" x14ac:dyDescent="0.2">
      <c r="A2739" s="206"/>
      <c r="B2739" s="207"/>
      <c r="C2739" s="199"/>
      <c r="D2739" s="199"/>
      <c r="E2739" s="201"/>
      <c r="F2739" s="201"/>
      <c r="G2739" s="208"/>
      <c r="H2739" s="208"/>
      <c r="I2739" s="209"/>
      <c r="J2739" s="209"/>
      <c r="K2739" s="209"/>
      <c r="L2739" s="199"/>
      <c r="M2739" s="203"/>
      <c r="N2739" s="209"/>
    </row>
    <row r="2740" spans="1:14" ht="12" customHeight="1" x14ac:dyDescent="0.2">
      <c r="A2740" s="206"/>
      <c r="B2740" s="207"/>
      <c r="C2740" s="199"/>
      <c r="D2740" s="199"/>
      <c r="E2740" s="201"/>
      <c r="F2740" s="201"/>
      <c r="G2740" s="208"/>
      <c r="H2740" s="208"/>
      <c r="I2740" s="209"/>
      <c r="J2740" s="209"/>
      <c r="K2740" s="209"/>
      <c r="L2740" s="199"/>
      <c r="M2740" s="203"/>
      <c r="N2740" s="209"/>
    </row>
    <row r="2741" spans="1:14" ht="12" customHeight="1" x14ac:dyDescent="0.2">
      <c r="A2741" s="206"/>
      <c r="B2741" s="207"/>
      <c r="C2741" s="199"/>
      <c r="D2741" s="199"/>
      <c r="E2741" s="201"/>
      <c r="F2741" s="201"/>
      <c r="G2741" s="208"/>
      <c r="H2741" s="208"/>
      <c r="I2741" s="209"/>
      <c r="J2741" s="209"/>
      <c r="K2741" s="209"/>
      <c r="L2741" s="199"/>
      <c r="M2741" s="203"/>
      <c r="N2741" s="209"/>
    </row>
    <row r="2742" spans="1:14" ht="12" customHeight="1" x14ac:dyDescent="0.2">
      <c r="A2742" s="206"/>
      <c r="B2742" s="207"/>
      <c r="C2742" s="199"/>
      <c r="D2742" s="199"/>
      <c r="E2742" s="201"/>
      <c r="F2742" s="201"/>
      <c r="G2742" s="208"/>
      <c r="H2742" s="208"/>
      <c r="I2742" s="209"/>
      <c r="J2742" s="209"/>
      <c r="K2742" s="209"/>
      <c r="L2742" s="199"/>
      <c r="M2742" s="203"/>
      <c r="N2742" s="209"/>
    </row>
    <row r="2743" spans="1:14" ht="12" customHeight="1" x14ac:dyDescent="0.2">
      <c r="A2743" s="206"/>
      <c r="B2743" s="207"/>
      <c r="C2743" s="199"/>
      <c r="D2743" s="199"/>
      <c r="E2743" s="201"/>
      <c r="F2743" s="201"/>
      <c r="G2743" s="208"/>
      <c r="H2743" s="208"/>
      <c r="I2743" s="209"/>
      <c r="J2743" s="209"/>
      <c r="K2743" s="209"/>
      <c r="L2743" s="199"/>
      <c r="M2743" s="203"/>
      <c r="N2743" s="209"/>
    </row>
    <row r="2744" spans="1:14" ht="12" customHeight="1" x14ac:dyDescent="0.2">
      <c r="A2744" s="206"/>
      <c r="B2744" s="207"/>
      <c r="C2744" s="199"/>
      <c r="D2744" s="199"/>
      <c r="E2744" s="201"/>
      <c r="F2744" s="201"/>
      <c r="G2744" s="208"/>
      <c r="H2744" s="208"/>
      <c r="I2744" s="209"/>
      <c r="J2744" s="209"/>
      <c r="K2744" s="209"/>
      <c r="L2744" s="199"/>
      <c r="M2744" s="203"/>
      <c r="N2744" s="209"/>
    </row>
    <row r="2745" spans="1:14" ht="12" customHeight="1" x14ac:dyDescent="0.2">
      <c r="A2745" s="206"/>
      <c r="B2745" s="207"/>
      <c r="C2745" s="199"/>
      <c r="D2745" s="199"/>
      <c r="E2745" s="201"/>
      <c r="F2745" s="201"/>
      <c r="G2745" s="208"/>
      <c r="H2745" s="208"/>
      <c r="I2745" s="209"/>
      <c r="J2745" s="209"/>
      <c r="K2745" s="209"/>
      <c r="L2745" s="199"/>
      <c r="M2745" s="203"/>
      <c r="N2745" s="209"/>
    </row>
    <row r="2746" spans="1:14" ht="12" customHeight="1" x14ac:dyDescent="0.2">
      <c r="A2746" s="206"/>
      <c r="B2746" s="207"/>
      <c r="C2746" s="199"/>
      <c r="D2746" s="199"/>
      <c r="E2746" s="201"/>
      <c r="F2746" s="201"/>
      <c r="G2746" s="208"/>
      <c r="H2746" s="208"/>
      <c r="I2746" s="209"/>
      <c r="J2746" s="209"/>
      <c r="K2746" s="209"/>
      <c r="L2746" s="199"/>
      <c r="M2746" s="203"/>
      <c r="N2746" s="209"/>
    </row>
    <row r="2747" spans="1:14" ht="12" customHeight="1" x14ac:dyDescent="0.2">
      <c r="A2747" s="206"/>
      <c r="B2747" s="207"/>
      <c r="C2747" s="199"/>
      <c r="D2747" s="199"/>
      <c r="E2747" s="201"/>
      <c r="F2747" s="201"/>
      <c r="G2747" s="208"/>
      <c r="H2747" s="208"/>
      <c r="I2747" s="209"/>
      <c r="J2747" s="209"/>
      <c r="K2747" s="209"/>
      <c r="L2747" s="199"/>
      <c r="M2747" s="203"/>
      <c r="N2747" s="209"/>
    </row>
    <row r="2748" spans="1:14" ht="12" customHeight="1" x14ac:dyDescent="0.2">
      <c r="A2748" s="206"/>
      <c r="B2748" s="207"/>
      <c r="C2748" s="199"/>
      <c r="D2748" s="199"/>
      <c r="E2748" s="201"/>
      <c r="F2748" s="201"/>
      <c r="G2748" s="208"/>
      <c r="H2748" s="208"/>
      <c r="I2748" s="209"/>
      <c r="J2748" s="209"/>
      <c r="K2748" s="209"/>
      <c r="L2748" s="199"/>
      <c r="M2748" s="203"/>
      <c r="N2748" s="209"/>
    </row>
    <row r="2749" spans="1:14" ht="12" customHeight="1" x14ac:dyDescent="0.2">
      <c r="A2749" s="206"/>
      <c r="B2749" s="207"/>
      <c r="C2749" s="199"/>
      <c r="D2749" s="199"/>
      <c r="E2749" s="201"/>
      <c r="F2749" s="201"/>
      <c r="G2749" s="208"/>
      <c r="H2749" s="208"/>
      <c r="I2749" s="209"/>
      <c r="J2749" s="209"/>
      <c r="K2749" s="209"/>
      <c r="L2749" s="199"/>
      <c r="M2749" s="203"/>
      <c r="N2749" s="209"/>
    </row>
    <row r="2750" spans="1:14" ht="12" customHeight="1" x14ac:dyDescent="0.2">
      <c r="A2750" s="206"/>
      <c r="B2750" s="207"/>
      <c r="C2750" s="199"/>
      <c r="D2750" s="199"/>
      <c r="E2750" s="201"/>
      <c r="F2750" s="201"/>
      <c r="G2750" s="208"/>
      <c r="H2750" s="208"/>
      <c r="I2750" s="209"/>
      <c r="J2750" s="209"/>
      <c r="K2750" s="209"/>
      <c r="L2750" s="199"/>
      <c r="M2750" s="203"/>
      <c r="N2750" s="209"/>
    </row>
    <row r="2751" spans="1:14" ht="12" customHeight="1" x14ac:dyDescent="0.2">
      <c r="A2751" s="206"/>
      <c r="B2751" s="207"/>
      <c r="C2751" s="199"/>
      <c r="D2751" s="199"/>
      <c r="E2751" s="201"/>
      <c r="F2751" s="201"/>
      <c r="G2751" s="208"/>
      <c r="H2751" s="208"/>
      <c r="I2751" s="209"/>
      <c r="J2751" s="209"/>
      <c r="K2751" s="209"/>
      <c r="L2751" s="199"/>
      <c r="M2751" s="203"/>
      <c r="N2751" s="209"/>
    </row>
    <row r="2752" spans="1:14" ht="12" customHeight="1" x14ac:dyDescent="0.2">
      <c r="A2752" s="206"/>
      <c r="B2752" s="207"/>
      <c r="C2752" s="199"/>
      <c r="D2752" s="199"/>
      <c r="E2752" s="201"/>
      <c r="F2752" s="201"/>
      <c r="G2752" s="208"/>
      <c r="H2752" s="208"/>
      <c r="I2752" s="209"/>
      <c r="J2752" s="209"/>
      <c r="K2752" s="209"/>
      <c r="L2752" s="199"/>
      <c r="M2752" s="203"/>
      <c r="N2752" s="209"/>
    </row>
    <row r="2753" spans="1:14" ht="12" customHeight="1" x14ac:dyDescent="0.2">
      <c r="A2753" s="206"/>
      <c r="B2753" s="207"/>
      <c r="C2753" s="199"/>
      <c r="D2753" s="199"/>
      <c r="E2753" s="201"/>
      <c r="F2753" s="201"/>
      <c r="G2753" s="208"/>
      <c r="H2753" s="208"/>
      <c r="I2753" s="209"/>
      <c r="J2753" s="209"/>
      <c r="K2753" s="209"/>
      <c r="L2753" s="199"/>
      <c r="M2753" s="203"/>
      <c r="N2753" s="209"/>
    </row>
    <row r="2754" spans="1:14" ht="12" customHeight="1" x14ac:dyDescent="0.2">
      <c r="A2754" s="206"/>
      <c r="B2754" s="207"/>
      <c r="C2754" s="199"/>
      <c r="D2754" s="199"/>
      <c r="E2754" s="201"/>
      <c r="F2754" s="201"/>
      <c r="G2754" s="208"/>
      <c r="H2754" s="208"/>
      <c r="I2754" s="209"/>
      <c r="J2754" s="209"/>
      <c r="K2754" s="209"/>
      <c r="L2754" s="199"/>
      <c r="M2754" s="203"/>
      <c r="N2754" s="209"/>
    </row>
    <row r="2755" spans="1:14" ht="12" customHeight="1" x14ac:dyDescent="0.2">
      <c r="A2755" s="206"/>
      <c r="B2755" s="207"/>
      <c r="C2755" s="199"/>
      <c r="D2755" s="199"/>
      <c r="E2755" s="201"/>
      <c r="F2755" s="201"/>
      <c r="G2755" s="208"/>
      <c r="H2755" s="208"/>
      <c r="I2755" s="209"/>
      <c r="J2755" s="209"/>
      <c r="K2755" s="209"/>
      <c r="L2755" s="199"/>
      <c r="M2755" s="203"/>
      <c r="N2755" s="209"/>
    </row>
    <row r="2756" spans="1:14" ht="12" customHeight="1" x14ac:dyDescent="0.2">
      <c r="A2756" s="206"/>
      <c r="B2756" s="207"/>
      <c r="C2756" s="199"/>
      <c r="D2756" s="199"/>
      <c r="E2756" s="201"/>
      <c r="F2756" s="201"/>
      <c r="G2756" s="208"/>
      <c r="H2756" s="208"/>
      <c r="I2756" s="209"/>
      <c r="J2756" s="209"/>
      <c r="K2756" s="209"/>
      <c r="L2756" s="199"/>
      <c r="M2756" s="203"/>
      <c r="N2756" s="209"/>
    </row>
    <row r="2757" spans="1:14" ht="12" customHeight="1" x14ac:dyDescent="0.2">
      <c r="A2757" s="206"/>
      <c r="B2757" s="207"/>
      <c r="C2757" s="199"/>
      <c r="D2757" s="199"/>
      <c r="E2757" s="201"/>
      <c r="F2757" s="201"/>
      <c r="G2757" s="208"/>
      <c r="H2757" s="208"/>
      <c r="I2757" s="209"/>
      <c r="J2757" s="209"/>
      <c r="K2757" s="209"/>
      <c r="L2757" s="199"/>
      <c r="M2757" s="203"/>
      <c r="N2757" s="209"/>
    </row>
    <row r="2758" spans="1:14" ht="12" customHeight="1" x14ac:dyDescent="0.2">
      <c r="A2758" s="206"/>
      <c r="B2758" s="207"/>
      <c r="C2758" s="199"/>
      <c r="D2758" s="199"/>
      <c r="E2758" s="201"/>
      <c r="F2758" s="201"/>
      <c r="G2758" s="208"/>
      <c r="H2758" s="208"/>
      <c r="I2758" s="209"/>
      <c r="J2758" s="209"/>
      <c r="K2758" s="209"/>
      <c r="L2758" s="199"/>
      <c r="M2758" s="203"/>
      <c r="N2758" s="209"/>
    </row>
    <row r="2759" spans="1:14" ht="12" customHeight="1" x14ac:dyDescent="0.2">
      <c r="A2759" s="206"/>
      <c r="B2759" s="207"/>
      <c r="C2759" s="199"/>
      <c r="D2759" s="199"/>
      <c r="E2759" s="201"/>
      <c r="F2759" s="201"/>
      <c r="G2759" s="208"/>
      <c r="H2759" s="208"/>
      <c r="I2759" s="209"/>
      <c r="J2759" s="209"/>
      <c r="K2759" s="209"/>
      <c r="L2759" s="199"/>
      <c r="M2759" s="203"/>
      <c r="N2759" s="209"/>
    </row>
    <row r="2760" spans="1:14" ht="12" customHeight="1" x14ac:dyDescent="0.2">
      <c r="A2760" s="206"/>
      <c r="B2760" s="207"/>
      <c r="C2760" s="199"/>
      <c r="D2760" s="199"/>
      <c r="E2760" s="201"/>
      <c r="F2760" s="201"/>
      <c r="G2760" s="208"/>
      <c r="H2760" s="208"/>
      <c r="I2760" s="209"/>
      <c r="J2760" s="209"/>
      <c r="K2760" s="209"/>
      <c r="L2760" s="199"/>
      <c r="M2760" s="203"/>
      <c r="N2760" s="209"/>
    </row>
    <row r="2761" spans="1:14" ht="12" customHeight="1" x14ac:dyDescent="0.2">
      <c r="A2761" s="206"/>
      <c r="B2761" s="207"/>
      <c r="C2761" s="199"/>
      <c r="D2761" s="199"/>
      <c r="E2761" s="201"/>
      <c r="F2761" s="201"/>
      <c r="G2761" s="208"/>
      <c r="H2761" s="208"/>
      <c r="I2761" s="209"/>
      <c r="J2761" s="209"/>
      <c r="K2761" s="209"/>
      <c r="L2761" s="199"/>
      <c r="M2761" s="203"/>
      <c r="N2761" s="209"/>
    </row>
    <row r="2762" spans="1:14" ht="12" customHeight="1" x14ac:dyDescent="0.2">
      <c r="A2762" s="206"/>
      <c r="B2762" s="207"/>
      <c r="C2762" s="199"/>
      <c r="D2762" s="199"/>
      <c r="E2762" s="201"/>
      <c r="F2762" s="201"/>
      <c r="G2762" s="208"/>
      <c r="H2762" s="208"/>
      <c r="I2762" s="209"/>
      <c r="J2762" s="209"/>
      <c r="K2762" s="209"/>
      <c r="L2762" s="199"/>
      <c r="M2762" s="203"/>
      <c r="N2762" s="209"/>
    </row>
    <row r="2763" spans="1:14" ht="12" customHeight="1" x14ac:dyDescent="0.2">
      <c r="A2763" s="206"/>
      <c r="B2763" s="207"/>
      <c r="C2763" s="199"/>
      <c r="D2763" s="199"/>
      <c r="E2763" s="201"/>
      <c r="F2763" s="201"/>
      <c r="G2763" s="208"/>
      <c r="H2763" s="208"/>
      <c r="I2763" s="209"/>
      <c r="J2763" s="209"/>
      <c r="K2763" s="209"/>
      <c r="L2763" s="199"/>
      <c r="M2763" s="203"/>
      <c r="N2763" s="209"/>
    </row>
    <row r="2764" spans="1:14" ht="12" customHeight="1" x14ac:dyDescent="0.2">
      <c r="A2764" s="206"/>
      <c r="B2764" s="207"/>
      <c r="C2764" s="199"/>
      <c r="D2764" s="199"/>
      <c r="E2764" s="201"/>
      <c r="F2764" s="201"/>
      <c r="G2764" s="208"/>
      <c r="H2764" s="208"/>
      <c r="I2764" s="209"/>
      <c r="J2764" s="209"/>
      <c r="K2764" s="209"/>
      <c r="L2764" s="199"/>
      <c r="M2764" s="203"/>
      <c r="N2764" s="209"/>
    </row>
    <row r="2765" spans="1:14" ht="12" customHeight="1" x14ac:dyDescent="0.2">
      <c r="A2765" s="206"/>
      <c r="B2765" s="207"/>
      <c r="C2765" s="199"/>
      <c r="D2765" s="199"/>
      <c r="E2765" s="201"/>
      <c r="F2765" s="201"/>
      <c r="G2765" s="208"/>
      <c r="H2765" s="208"/>
      <c r="I2765" s="209"/>
      <c r="J2765" s="209"/>
      <c r="K2765" s="209"/>
      <c r="L2765" s="199"/>
      <c r="M2765" s="203"/>
      <c r="N2765" s="209"/>
    </row>
    <row r="2766" spans="1:14" ht="12" customHeight="1" x14ac:dyDescent="0.2">
      <c r="A2766" s="206"/>
      <c r="B2766" s="207"/>
      <c r="C2766" s="199"/>
      <c r="D2766" s="199"/>
      <c r="E2766" s="201"/>
      <c r="F2766" s="201"/>
      <c r="G2766" s="208"/>
      <c r="H2766" s="208"/>
      <c r="I2766" s="209"/>
      <c r="J2766" s="209"/>
      <c r="K2766" s="209"/>
      <c r="L2766" s="199"/>
      <c r="M2766" s="203"/>
      <c r="N2766" s="209"/>
    </row>
    <row r="2767" spans="1:14" ht="12" customHeight="1" x14ac:dyDescent="0.2">
      <c r="A2767" s="206"/>
      <c r="B2767" s="207"/>
      <c r="C2767" s="199"/>
      <c r="D2767" s="199"/>
      <c r="E2767" s="201"/>
      <c r="F2767" s="201"/>
      <c r="G2767" s="208"/>
      <c r="H2767" s="208"/>
      <c r="I2767" s="209"/>
      <c r="J2767" s="209"/>
      <c r="K2767" s="209"/>
      <c r="L2767" s="199"/>
      <c r="M2767" s="203"/>
      <c r="N2767" s="209"/>
    </row>
    <row r="2768" spans="1:14" ht="12" customHeight="1" x14ac:dyDescent="0.2">
      <c r="A2768" s="206"/>
      <c r="B2768" s="207"/>
      <c r="C2768" s="199"/>
      <c r="D2768" s="199"/>
      <c r="E2768" s="201"/>
      <c r="F2768" s="201"/>
      <c r="G2768" s="208"/>
      <c r="H2768" s="208"/>
      <c r="I2768" s="209"/>
      <c r="J2768" s="209"/>
      <c r="K2768" s="209"/>
      <c r="L2768" s="199"/>
      <c r="M2768" s="203"/>
      <c r="N2768" s="209"/>
    </row>
    <row r="2769" spans="1:14" ht="12" customHeight="1" x14ac:dyDescent="0.2">
      <c r="A2769" s="206"/>
      <c r="B2769" s="207"/>
      <c r="C2769" s="199"/>
      <c r="D2769" s="199"/>
      <c r="E2769" s="201"/>
      <c r="F2769" s="201"/>
      <c r="G2769" s="208"/>
      <c r="H2769" s="208"/>
      <c r="I2769" s="209"/>
      <c r="J2769" s="209"/>
      <c r="K2769" s="209"/>
      <c r="L2769" s="199"/>
      <c r="M2769" s="203"/>
      <c r="N2769" s="209"/>
    </row>
    <row r="2770" spans="1:14" ht="12" customHeight="1" x14ac:dyDescent="0.2">
      <c r="A2770" s="206"/>
      <c r="B2770" s="207"/>
      <c r="C2770" s="199"/>
      <c r="D2770" s="199"/>
      <c r="E2770" s="201"/>
      <c r="F2770" s="201"/>
      <c r="G2770" s="208"/>
      <c r="H2770" s="208"/>
      <c r="I2770" s="209"/>
      <c r="J2770" s="209"/>
      <c r="K2770" s="209"/>
      <c r="L2770" s="199"/>
      <c r="M2770" s="203"/>
      <c r="N2770" s="209"/>
    </row>
    <row r="2771" spans="1:14" ht="12" customHeight="1" x14ac:dyDescent="0.2">
      <c r="A2771" s="206"/>
      <c r="B2771" s="207"/>
      <c r="C2771" s="199"/>
      <c r="D2771" s="199"/>
      <c r="E2771" s="201"/>
      <c r="F2771" s="201"/>
      <c r="G2771" s="208"/>
      <c r="H2771" s="208"/>
      <c r="I2771" s="209"/>
      <c r="J2771" s="209"/>
      <c r="K2771" s="209"/>
      <c r="L2771" s="199"/>
      <c r="M2771" s="203"/>
      <c r="N2771" s="209"/>
    </row>
    <row r="2772" spans="1:14" ht="12" customHeight="1" x14ac:dyDescent="0.2">
      <c r="A2772" s="206"/>
      <c r="B2772" s="207"/>
      <c r="C2772" s="199"/>
      <c r="D2772" s="199"/>
      <c r="E2772" s="201"/>
      <c r="F2772" s="201"/>
      <c r="G2772" s="208"/>
      <c r="H2772" s="208"/>
      <c r="I2772" s="209"/>
      <c r="J2772" s="209"/>
      <c r="K2772" s="209"/>
      <c r="L2772" s="199"/>
      <c r="M2772" s="203"/>
      <c r="N2772" s="209"/>
    </row>
    <row r="2773" spans="1:14" ht="12" customHeight="1" x14ac:dyDescent="0.2">
      <c r="A2773" s="206"/>
      <c r="B2773" s="207"/>
      <c r="C2773" s="199"/>
      <c r="D2773" s="199"/>
      <c r="E2773" s="201"/>
      <c r="F2773" s="201"/>
      <c r="G2773" s="208"/>
      <c r="H2773" s="208"/>
      <c r="I2773" s="209"/>
      <c r="J2773" s="209"/>
      <c r="K2773" s="209"/>
      <c r="L2773" s="199"/>
      <c r="M2773" s="203"/>
      <c r="N2773" s="209"/>
    </row>
    <row r="2774" spans="1:14" ht="12" customHeight="1" x14ac:dyDescent="0.2">
      <c r="A2774" s="206"/>
      <c r="B2774" s="207"/>
      <c r="C2774" s="199"/>
      <c r="D2774" s="199"/>
      <c r="E2774" s="201"/>
      <c r="F2774" s="201"/>
      <c r="G2774" s="208"/>
      <c r="H2774" s="208"/>
      <c r="I2774" s="209"/>
      <c r="J2774" s="209"/>
      <c r="K2774" s="209"/>
      <c r="L2774" s="199"/>
      <c r="M2774" s="203"/>
      <c r="N2774" s="209"/>
    </row>
    <row r="2775" spans="1:14" ht="12" customHeight="1" x14ac:dyDescent="0.2">
      <c r="A2775" s="206"/>
      <c r="B2775" s="207"/>
      <c r="C2775" s="199"/>
      <c r="D2775" s="199"/>
      <c r="E2775" s="201"/>
      <c r="F2775" s="201"/>
      <c r="G2775" s="208"/>
      <c r="H2775" s="208"/>
      <c r="I2775" s="209"/>
      <c r="J2775" s="209"/>
      <c r="K2775" s="209"/>
      <c r="L2775" s="199"/>
      <c r="M2775" s="203"/>
      <c r="N2775" s="209"/>
    </row>
    <row r="2776" spans="1:14" ht="12" customHeight="1" x14ac:dyDescent="0.2">
      <c r="A2776" s="206"/>
      <c r="B2776" s="207"/>
      <c r="C2776" s="199"/>
      <c r="D2776" s="199"/>
      <c r="E2776" s="201"/>
      <c r="F2776" s="201"/>
      <c r="G2776" s="208"/>
      <c r="H2776" s="208"/>
      <c r="I2776" s="209"/>
      <c r="J2776" s="209"/>
      <c r="K2776" s="209"/>
      <c r="L2776" s="199"/>
      <c r="M2776" s="203"/>
      <c r="N2776" s="209"/>
    </row>
    <row r="2777" spans="1:14" ht="12" customHeight="1" x14ac:dyDescent="0.2">
      <c r="A2777" s="206"/>
      <c r="B2777" s="207"/>
      <c r="C2777" s="199"/>
      <c r="D2777" s="199"/>
      <c r="E2777" s="201"/>
      <c r="F2777" s="201"/>
      <c r="G2777" s="208"/>
      <c r="H2777" s="208"/>
      <c r="I2777" s="209"/>
      <c r="J2777" s="209"/>
      <c r="K2777" s="209"/>
      <c r="L2777" s="199"/>
      <c r="M2777" s="203"/>
      <c r="N2777" s="209"/>
    </row>
    <row r="2778" spans="1:14" ht="12" customHeight="1" x14ac:dyDescent="0.2">
      <c r="A2778" s="206"/>
      <c r="B2778" s="207"/>
      <c r="C2778" s="199"/>
      <c r="D2778" s="199"/>
      <c r="E2778" s="201"/>
      <c r="F2778" s="201"/>
      <c r="G2778" s="208"/>
      <c r="H2778" s="208"/>
      <c r="I2778" s="209"/>
      <c r="J2778" s="209"/>
      <c r="K2778" s="209"/>
      <c r="L2778" s="199"/>
      <c r="M2778" s="203"/>
      <c r="N2778" s="209"/>
    </row>
    <row r="2779" spans="1:14" ht="12" customHeight="1" x14ac:dyDescent="0.2">
      <c r="A2779" s="206"/>
      <c r="B2779" s="207"/>
      <c r="C2779" s="199"/>
      <c r="D2779" s="199"/>
      <c r="E2779" s="201"/>
      <c r="F2779" s="201"/>
      <c r="G2779" s="208"/>
      <c r="H2779" s="208"/>
      <c r="I2779" s="209"/>
      <c r="J2779" s="209"/>
      <c r="K2779" s="209"/>
      <c r="L2779" s="199"/>
      <c r="M2779" s="203"/>
      <c r="N2779" s="209"/>
    </row>
    <row r="2780" spans="1:14" ht="12" customHeight="1" x14ac:dyDescent="0.2">
      <c r="A2780" s="206"/>
      <c r="B2780" s="207"/>
      <c r="C2780" s="199"/>
      <c r="D2780" s="199"/>
      <c r="E2780" s="201"/>
      <c r="F2780" s="201"/>
      <c r="G2780" s="208"/>
      <c r="H2780" s="208"/>
      <c r="I2780" s="209"/>
      <c r="J2780" s="209"/>
      <c r="K2780" s="209"/>
      <c r="L2780" s="199"/>
      <c r="M2780" s="203"/>
      <c r="N2780" s="209"/>
    </row>
    <row r="2781" spans="1:14" ht="12" customHeight="1" x14ac:dyDescent="0.2">
      <c r="A2781" s="206"/>
      <c r="B2781" s="207"/>
      <c r="C2781" s="199"/>
      <c r="D2781" s="199"/>
      <c r="E2781" s="201"/>
      <c r="F2781" s="201"/>
      <c r="G2781" s="208"/>
      <c r="H2781" s="208"/>
      <c r="I2781" s="209"/>
      <c r="J2781" s="209"/>
      <c r="K2781" s="209"/>
      <c r="L2781" s="199"/>
      <c r="M2781" s="203"/>
      <c r="N2781" s="209"/>
    </row>
    <row r="2782" spans="1:14" ht="12" customHeight="1" x14ac:dyDescent="0.2">
      <c r="A2782" s="206"/>
      <c r="B2782" s="207"/>
      <c r="C2782" s="199"/>
      <c r="D2782" s="199"/>
      <c r="E2782" s="201"/>
      <c r="F2782" s="201"/>
      <c r="G2782" s="208"/>
      <c r="H2782" s="208"/>
      <c r="I2782" s="209"/>
      <c r="J2782" s="209"/>
      <c r="K2782" s="209"/>
      <c r="L2782" s="199"/>
      <c r="M2782" s="203"/>
      <c r="N2782" s="209"/>
    </row>
    <row r="2783" spans="1:14" ht="12" customHeight="1" x14ac:dyDescent="0.2">
      <c r="A2783" s="206"/>
      <c r="B2783" s="207"/>
      <c r="C2783" s="199"/>
      <c r="D2783" s="199"/>
      <c r="E2783" s="201"/>
      <c r="F2783" s="201"/>
      <c r="G2783" s="208"/>
      <c r="H2783" s="208"/>
      <c r="I2783" s="209"/>
      <c r="J2783" s="209"/>
      <c r="K2783" s="209"/>
      <c r="L2783" s="199"/>
      <c r="M2783" s="203"/>
      <c r="N2783" s="209"/>
    </row>
    <row r="2784" spans="1:14" ht="12" customHeight="1" x14ac:dyDescent="0.2">
      <c r="A2784" s="206"/>
      <c r="B2784" s="207"/>
      <c r="C2784" s="199"/>
      <c r="D2784" s="199"/>
      <c r="E2784" s="201"/>
      <c r="F2784" s="201"/>
      <c r="G2784" s="208"/>
      <c r="H2784" s="208"/>
      <c r="I2784" s="209"/>
      <c r="J2784" s="209"/>
      <c r="K2784" s="209"/>
      <c r="L2784" s="199"/>
      <c r="M2784" s="203"/>
      <c r="N2784" s="209"/>
    </row>
    <row r="2785" spans="1:14" ht="12" customHeight="1" x14ac:dyDescent="0.2">
      <c r="A2785" s="206"/>
      <c r="B2785" s="207"/>
      <c r="C2785" s="199"/>
      <c r="D2785" s="199"/>
      <c r="E2785" s="201"/>
      <c r="F2785" s="201"/>
      <c r="G2785" s="208"/>
      <c r="H2785" s="208"/>
      <c r="I2785" s="209"/>
      <c r="J2785" s="209"/>
      <c r="K2785" s="209"/>
      <c r="L2785" s="199"/>
      <c r="M2785" s="203"/>
      <c r="N2785" s="209"/>
    </row>
    <row r="2786" spans="1:14" ht="12" customHeight="1" x14ac:dyDescent="0.2">
      <c r="A2786" s="206"/>
      <c r="B2786" s="207"/>
      <c r="C2786" s="199"/>
      <c r="D2786" s="199"/>
      <c r="E2786" s="201"/>
      <c r="F2786" s="201"/>
      <c r="G2786" s="208"/>
      <c r="H2786" s="208"/>
      <c r="I2786" s="209"/>
      <c r="J2786" s="209"/>
      <c r="K2786" s="209"/>
      <c r="L2786" s="199"/>
      <c r="M2786" s="203"/>
      <c r="N2786" s="209"/>
    </row>
    <row r="2787" spans="1:14" ht="12" customHeight="1" x14ac:dyDescent="0.2">
      <c r="A2787" s="206"/>
      <c r="B2787" s="207"/>
      <c r="C2787" s="199"/>
      <c r="D2787" s="199"/>
      <c r="E2787" s="201"/>
      <c r="F2787" s="201"/>
      <c r="G2787" s="208"/>
      <c r="H2787" s="208"/>
      <c r="I2787" s="209"/>
      <c r="J2787" s="209"/>
      <c r="K2787" s="209"/>
      <c r="L2787" s="199"/>
      <c r="M2787" s="203"/>
      <c r="N2787" s="209"/>
    </row>
    <row r="2788" spans="1:14" ht="12" customHeight="1" x14ac:dyDescent="0.2">
      <c r="A2788" s="206"/>
      <c r="B2788" s="207"/>
      <c r="C2788" s="199"/>
      <c r="D2788" s="199"/>
      <c r="E2788" s="201"/>
      <c r="F2788" s="201"/>
      <c r="G2788" s="208"/>
      <c r="H2788" s="208"/>
      <c r="I2788" s="209"/>
      <c r="J2788" s="209"/>
      <c r="K2788" s="209"/>
      <c r="L2788" s="199"/>
      <c r="M2788" s="203"/>
      <c r="N2788" s="209"/>
    </row>
    <row r="2789" spans="1:14" ht="12" customHeight="1" x14ac:dyDescent="0.2">
      <c r="A2789" s="206"/>
      <c r="B2789" s="207"/>
      <c r="C2789" s="199"/>
      <c r="D2789" s="199"/>
      <c r="E2789" s="201"/>
      <c r="F2789" s="201"/>
      <c r="G2789" s="208"/>
      <c r="H2789" s="208"/>
      <c r="I2789" s="209"/>
      <c r="J2789" s="209"/>
      <c r="K2789" s="209"/>
      <c r="L2789" s="199"/>
      <c r="M2789" s="203"/>
      <c r="N2789" s="209"/>
    </row>
    <row r="2790" spans="1:14" ht="12" customHeight="1" x14ac:dyDescent="0.2">
      <c r="A2790" s="206"/>
      <c r="B2790" s="207"/>
      <c r="C2790" s="199"/>
      <c r="D2790" s="199"/>
      <c r="E2790" s="201"/>
      <c r="F2790" s="201"/>
      <c r="G2790" s="208"/>
      <c r="H2790" s="208"/>
      <c r="I2790" s="209"/>
      <c r="J2790" s="209"/>
      <c r="K2790" s="209"/>
      <c r="L2790" s="199"/>
      <c r="M2790" s="203"/>
      <c r="N2790" s="209"/>
    </row>
    <row r="2791" spans="1:14" ht="12" customHeight="1" x14ac:dyDescent="0.2">
      <c r="A2791" s="206"/>
      <c r="B2791" s="207"/>
      <c r="C2791" s="199"/>
      <c r="D2791" s="199"/>
      <c r="E2791" s="201"/>
      <c r="F2791" s="201"/>
      <c r="G2791" s="208"/>
      <c r="H2791" s="208"/>
      <c r="I2791" s="209"/>
      <c r="J2791" s="209"/>
      <c r="K2791" s="209"/>
      <c r="L2791" s="199"/>
      <c r="M2791" s="203"/>
      <c r="N2791" s="209"/>
    </row>
    <row r="2792" spans="1:14" ht="12" customHeight="1" x14ac:dyDescent="0.2">
      <c r="A2792" s="206"/>
      <c r="B2792" s="207"/>
      <c r="C2792" s="199"/>
      <c r="D2792" s="199"/>
      <c r="E2792" s="201"/>
      <c r="F2792" s="201"/>
      <c r="G2792" s="208"/>
      <c r="H2792" s="208"/>
      <c r="I2792" s="209"/>
      <c r="J2792" s="209"/>
      <c r="K2792" s="209"/>
      <c r="L2792" s="199"/>
      <c r="M2792" s="203"/>
      <c r="N2792" s="209"/>
    </row>
    <row r="2793" spans="1:14" ht="12" customHeight="1" x14ac:dyDescent="0.2">
      <c r="A2793" s="206"/>
      <c r="B2793" s="207"/>
      <c r="C2793" s="199"/>
      <c r="D2793" s="199"/>
      <c r="E2793" s="201"/>
      <c r="F2793" s="201"/>
      <c r="G2793" s="208"/>
      <c r="H2793" s="208"/>
      <c r="I2793" s="209"/>
      <c r="J2793" s="209"/>
      <c r="K2793" s="209"/>
      <c r="L2793" s="199"/>
      <c r="M2793" s="203"/>
      <c r="N2793" s="209"/>
    </row>
    <row r="2794" spans="1:14" ht="12" customHeight="1" x14ac:dyDescent="0.2">
      <c r="A2794" s="206"/>
      <c r="B2794" s="207"/>
      <c r="C2794" s="199"/>
      <c r="D2794" s="199"/>
      <c r="E2794" s="201"/>
      <c r="F2794" s="201"/>
      <c r="G2794" s="208"/>
      <c r="H2794" s="208"/>
      <c r="I2794" s="209"/>
      <c r="J2794" s="209"/>
      <c r="K2794" s="209"/>
      <c r="L2794" s="199"/>
      <c r="M2794" s="203"/>
      <c r="N2794" s="209"/>
    </row>
    <row r="2795" spans="1:14" ht="12" customHeight="1" x14ac:dyDescent="0.2">
      <c r="A2795" s="206"/>
      <c r="B2795" s="207"/>
      <c r="C2795" s="199"/>
      <c r="D2795" s="199"/>
      <c r="E2795" s="201"/>
      <c r="F2795" s="201"/>
      <c r="G2795" s="208"/>
      <c r="H2795" s="208"/>
      <c r="I2795" s="209"/>
      <c r="J2795" s="209"/>
      <c r="K2795" s="209"/>
      <c r="L2795" s="199"/>
      <c r="M2795" s="203"/>
      <c r="N2795" s="209"/>
    </row>
    <row r="2796" spans="1:14" ht="12" customHeight="1" x14ac:dyDescent="0.2">
      <c r="A2796" s="206"/>
      <c r="B2796" s="207"/>
      <c r="C2796" s="199"/>
      <c r="D2796" s="199"/>
      <c r="E2796" s="201"/>
      <c r="F2796" s="201"/>
      <c r="G2796" s="208"/>
      <c r="H2796" s="208"/>
      <c r="I2796" s="209"/>
      <c r="J2796" s="209"/>
      <c r="K2796" s="209"/>
      <c r="L2796" s="199"/>
      <c r="M2796" s="203"/>
      <c r="N2796" s="209"/>
    </row>
    <row r="2797" spans="1:14" ht="12" customHeight="1" x14ac:dyDescent="0.2">
      <c r="A2797" s="206"/>
      <c r="B2797" s="207"/>
      <c r="C2797" s="199"/>
      <c r="D2797" s="199"/>
      <c r="E2797" s="201"/>
      <c r="F2797" s="201"/>
      <c r="G2797" s="208"/>
      <c r="H2797" s="208"/>
      <c r="I2797" s="209"/>
      <c r="J2797" s="209"/>
      <c r="K2797" s="209"/>
      <c r="L2797" s="199"/>
      <c r="M2797" s="203"/>
      <c r="N2797" s="209"/>
    </row>
    <row r="2798" spans="1:14" ht="12" customHeight="1" x14ac:dyDescent="0.2">
      <c r="A2798" s="206"/>
      <c r="B2798" s="207"/>
      <c r="C2798" s="199"/>
      <c r="D2798" s="199"/>
      <c r="E2798" s="201"/>
      <c r="F2798" s="201"/>
      <c r="G2798" s="208"/>
      <c r="H2798" s="208"/>
      <c r="I2798" s="209"/>
      <c r="J2798" s="209"/>
      <c r="K2798" s="209"/>
      <c r="L2798" s="199"/>
      <c r="M2798" s="203"/>
      <c r="N2798" s="209"/>
    </row>
    <row r="2799" spans="1:14" ht="12" customHeight="1" x14ac:dyDescent="0.2">
      <c r="A2799" s="206"/>
      <c r="B2799" s="207"/>
      <c r="C2799" s="199"/>
      <c r="D2799" s="199"/>
      <c r="E2799" s="201"/>
      <c r="F2799" s="201"/>
      <c r="G2799" s="208"/>
      <c r="H2799" s="208"/>
      <c r="I2799" s="209"/>
      <c r="J2799" s="209"/>
      <c r="K2799" s="209"/>
      <c r="L2799" s="199"/>
      <c r="M2799" s="203"/>
      <c r="N2799" s="209"/>
    </row>
    <row r="2800" spans="1:14" ht="12" customHeight="1" x14ac:dyDescent="0.2">
      <c r="A2800" s="206"/>
      <c r="B2800" s="207"/>
      <c r="C2800" s="199"/>
      <c r="D2800" s="199"/>
      <c r="E2800" s="201"/>
      <c r="F2800" s="201"/>
      <c r="G2800" s="208"/>
      <c r="H2800" s="208"/>
      <c r="I2800" s="209"/>
      <c r="J2800" s="209"/>
      <c r="K2800" s="209"/>
      <c r="L2800" s="199"/>
      <c r="M2800" s="203"/>
      <c r="N2800" s="209"/>
    </row>
    <row r="2801" spans="1:14" ht="12" customHeight="1" x14ac:dyDescent="0.2">
      <c r="A2801" s="206"/>
      <c r="B2801" s="207"/>
      <c r="C2801" s="199"/>
      <c r="D2801" s="199"/>
      <c r="E2801" s="201"/>
      <c r="F2801" s="201"/>
      <c r="G2801" s="208"/>
      <c r="H2801" s="208"/>
      <c r="I2801" s="209"/>
      <c r="J2801" s="209"/>
      <c r="K2801" s="209"/>
      <c r="L2801" s="199"/>
      <c r="M2801" s="203"/>
      <c r="N2801" s="209"/>
    </row>
    <row r="2802" spans="1:14" ht="12" customHeight="1" x14ac:dyDescent="0.2">
      <c r="A2802" s="206"/>
      <c r="B2802" s="207"/>
      <c r="C2802" s="199"/>
      <c r="D2802" s="199"/>
      <c r="E2802" s="201"/>
      <c r="F2802" s="201"/>
      <c r="G2802" s="208"/>
      <c r="H2802" s="208"/>
      <c r="I2802" s="209"/>
      <c r="J2802" s="209"/>
      <c r="K2802" s="209"/>
      <c r="L2802" s="199"/>
      <c r="M2802" s="203"/>
      <c r="N2802" s="209"/>
    </row>
    <row r="2803" spans="1:14" ht="12" customHeight="1" x14ac:dyDescent="0.2">
      <c r="A2803" s="206"/>
      <c r="B2803" s="207"/>
      <c r="C2803" s="199"/>
      <c r="D2803" s="199"/>
      <c r="E2803" s="201"/>
      <c r="F2803" s="201"/>
      <c r="G2803" s="208"/>
      <c r="H2803" s="208"/>
      <c r="I2803" s="209"/>
      <c r="J2803" s="209"/>
      <c r="K2803" s="209"/>
      <c r="L2803" s="199"/>
      <c r="M2803" s="203"/>
      <c r="N2803" s="209"/>
    </row>
    <row r="2804" spans="1:14" ht="12" customHeight="1" x14ac:dyDescent="0.2">
      <c r="A2804" s="206"/>
      <c r="B2804" s="207"/>
      <c r="C2804" s="199"/>
      <c r="D2804" s="199"/>
      <c r="E2804" s="201"/>
      <c r="F2804" s="201"/>
      <c r="G2804" s="208"/>
      <c r="H2804" s="208"/>
      <c r="I2804" s="209"/>
      <c r="J2804" s="209"/>
      <c r="K2804" s="209"/>
      <c r="L2804" s="199"/>
      <c r="M2804" s="203"/>
      <c r="N2804" s="209"/>
    </row>
    <row r="2805" spans="1:14" ht="12" customHeight="1" x14ac:dyDescent="0.2">
      <c r="A2805" s="206"/>
      <c r="B2805" s="207"/>
      <c r="C2805" s="199"/>
      <c r="D2805" s="199"/>
      <c r="E2805" s="201"/>
      <c r="F2805" s="201"/>
      <c r="G2805" s="208"/>
      <c r="H2805" s="208"/>
      <c r="I2805" s="209"/>
      <c r="J2805" s="209"/>
      <c r="K2805" s="209"/>
      <c r="L2805" s="199"/>
      <c r="M2805" s="203"/>
      <c r="N2805" s="209"/>
    </row>
    <row r="2806" spans="1:14" ht="12" customHeight="1" x14ac:dyDescent="0.2">
      <c r="A2806" s="206"/>
      <c r="B2806" s="207"/>
      <c r="C2806" s="199"/>
      <c r="D2806" s="199"/>
      <c r="E2806" s="201"/>
      <c r="F2806" s="201"/>
      <c r="G2806" s="208"/>
      <c r="H2806" s="208"/>
      <c r="I2806" s="209"/>
      <c r="J2806" s="209"/>
      <c r="K2806" s="209"/>
      <c r="L2806" s="199"/>
      <c r="M2806" s="203"/>
      <c r="N2806" s="209"/>
    </row>
    <row r="2807" spans="1:14" ht="12" customHeight="1" x14ac:dyDescent="0.2">
      <c r="A2807" s="206"/>
      <c r="B2807" s="207"/>
      <c r="C2807" s="199"/>
      <c r="D2807" s="199"/>
      <c r="E2807" s="201"/>
      <c r="F2807" s="201"/>
      <c r="G2807" s="208"/>
      <c r="H2807" s="208"/>
      <c r="I2807" s="209"/>
      <c r="J2807" s="209"/>
      <c r="K2807" s="209"/>
      <c r="L2807" s="199"/>
      <c r="M2807" s="203"/>
      <c r="N2807" s="209"/>
    </row>
    <row r="2808" spans="1:14" ht="12" customHeight="1" x14ac:dyDescent="0.2">
      <c r="A2808" s="206"/>
      <c r="B2808" s="207"/>
      <c r="C2808" s="199"/>
      <c r="D2808" s="199"/>
      <c r="E2808" s="201"/>
      <c r="F2808" s="201"/>
      <c r="G2808" s="208"/>
      <c r="H2808" s="208"/>
      <c r="I2808" s="209"/>
      <c r="J2808" s="209"/>
      <c r="K2808" s="209"/>
      <c r="L2808" s="199"/>
      <c r="M2808" s="203"/>
      <c r="N2808" s="209"/>
    </row>
    <row r="2809" spans="1:14" ht="12" customHeight="1" x14ac:dyDescent="0.2">
      <c r="A2809" s="206"/>
      <c r="B2809" s="207"/>
      <c r="C2809" s="199"/>
      <c r="D2809" s="199"/>
      <c r="E2809" s="201"/>
      <c r="F2809" s="201"/>
      <c r="G2809" s="208"/>
      <c r="H2809" s="208"/>
      <c r="I2809" s="209"/>
      <c r="J2809" s="209"/>
      <c r="K2809" s="209"/>
      <c r="L2809" s="199"/>
      <c r="M2809" s="203"/>
      <c r="N2809" s="209"/>
    </row>
    <row r="2810" spans="1:14" ht="12" customHeight="1" x14ac:dyDescent="0.2">
      <c r="A2810" s="206"/>
      <c r="B2810" s="207"/>
      <c r="C2810" s="199"/>
      <c r="D2810" s="199"/>
      <c r="E2810" s="201"/>
      <c r="F2810" s="201"/>
      <c r="G2810" s="208"/>
      <c r="H2810" s="208"/>
      <c r="I2810" s="209"/>
      <c r="J2810" s="209"/>
      <c r="K2810" s="209"/>
      <c r="L2810" s="199"/>
      <c r="M2810" s="203"/>
      <c r="N2810" s="209"/>
    </row>
    <row r="2811" spans="1:14" ht="12" customHeight="1" x14ac:dyDescent="0.2">
      <c r="A2811" s="206"/>
      <c r="B2811" s="207"/>
      <c r="C2811" s="199"/>
      <c r="D2811" s="199"/>
      <c r="E2811" s="201"/>
      <c r="F2811" s="201"/>
      <c r="G2811" s="208"/>
      <c r="H2811" s="208"/>
      <c r="I2811" s="209"/>
      <c r="J2811" s="209"/>
      <c r="K2811" s="209"/>
      <c r="L2811" s="199"/>
      <c r="M2811" s="203"/>
      <c r="N2811" s="209"/>
    </row>
    <row r="2812" spans="1:14" ht="12" customHeight="1" x14ac:dyDescent="0.2">
      <c r="A2812" s="206"/>
      <c r="B2812" s="207"/>
      <c r="C2812" s="199"/>
      <c r="D2812" s="199"/>
      <c r="E2812" s="201"/>
      <c r="F2812" s="201"/>
      <c r="G2812" s="208"/>
      <c r="H2812" s="208"/>
      <c r="I2812" s="209"/>
      <c r="J2812" s="209"/>
      <c r="K2812" s="209"/>
      <c r="L2812" s="199"/>
      <c r="M2812" s="203"/>
      <c r="N2812" s="209"/>
    </row>
    <row r="2813" spans="1:14" ht="12" customHeight="1" x14ac:dyDescent="0.2">
      <c r="A2813" s="206"/>
      <c r="B2813" s="207"/>
      <c r="C2813" s="199"/>
      <c r="D2813" s="199"/>
      <c r="E2813" s="201"/>
      <c r="F2813" s="201"/>
      <c r="G2813" s="208"/>
      <c r="H2813" s="208"/>
      <c r="I2813" s="209"/>
      <c r="J2813" s="209"/>
      <c r="K2813" s="209"/>
      <c r="L2813" s="199"/>
      <c r="M2813" s="203"/>
      <c r="N2813" s="209"/>
    </row>
    <row r="2814" spans="1:14" ht="12" customHeight="1" x14ac:dyDescent="0.2">
      <c r="A2814" s="206"/>
      <c r="B2814" s="207"/>
      <c r="C2814" s="199"/>
      <c r="D2814" s="199"/>
      <c r="E2814" s="201"/>
      <c r="F2814" s="201"/>
      <c r="G2814" s="208"/>
      <c r="H2814" s="208"/>
      <c r="I2814" s="209"/>
      <c r="J2814" s="209"/>
      <c r="K2814" s="209"/>
      <c r="L2814" s="199"/>
      <c r="M2814" s="203"/>
      <c r="N2814" s="209"/>
    </row>
    <row r="2815" spans="1:14" ht="12" customHeight="1" x14ac:dyDescent="0.2">
      <c r="A2815" s="206"/>
      <c r="B2815" s="207"/>
      <c r="C2815" s="199"/>
      <c r="D2815" s="199"/>
      <c r="E2815" s="201"/>
      <c r="F2815" s="201"/>
      <c r="G2815" s="208"/>
      <c r="H2815" s="208"/>
      <c r="I2815" s="209"/>
      <c r="J2815" s="209"/>
      <c r="K2815" s="209"/>
      <c r="L2815" s="199"/>
      <c r="M2815" s="203"/>
      <c r="N2815" s="209"/>
    </row>
    <row r="2816" spans="1:14" ht="12" customHeight="1" x14ac:dyDescent="0.2">
      <c r="A2816" s="206"/>
      <c r="B2816" s="207"/>
      <c r="C2816" s="199"/>
      <c r="D2816" s="199"/>
      <c r="E2816" s="201"/>
      <c r="F2816" s="201"/>
      <c r="G2816" s="208"/>
      <c r="H2816" s="208"/>
      <c r="I2816" s="209"/>
      <c r="J2816" s="209"/>
      <c r="K2816" s="209"/>
      <c r="L2816" s="199"/>
      <c r="M2816" s="203"/>
      <c r="N2816" s="209"/>
    </row>
    <row r="2817" spans="1:14" ht="12" customHeight="1" x14ac:dyDescent="0.2">
      <c r="A2817" s="206"/>
      <c r="B2817" s="207"/>
      <c r="C2817" s="199"/>
      <c r="D2817" s="199"/>
      <c r="E2817" s="201"/>
      <c r="F2817" s="201"/>
      <c r="G2817" s="208"/>
      <c r="H2817" s="208"/>
      <c r="I2817" s="209"/>
      <c r="J2817" s="209"/>
      <c r="K2817" s="209"/>
      <c r="L2817" s="199"/>
      <c r="M2817" s="203"/>
      <c r="N2817" s="209"/>
    </row>
    <row r="2818" spans="1:14" ht="12" customHeight="1" x14ac:dyDescent="0.2">
      <c r="A2818" s="206"/>
      <c r="B2818" s="207"/>
      <c r="C2818" s="199"/>
      <c r="D2818" s="199"/>
      <c r="E2818" s="201"/>
      <c r="F2818" s="201"/>
      <c r="G2818" s="208"/>
      <c r="H2818" s="208"/>
      <c r="I2818" s="209"/>
      <c r="J2818" s="209"/>
      <c r="K2818" s="209"/>
      <c r="L2818" s="199"/>
      <c r="M2818" s="203"/>
      <c r="N2818" s="209"/>
    </row>
    <row r="2819" spans="1:14" ht="12" customHeight="1" x14ac:dyDescent="0.2">
      <c r="A2819" s="206"/>
      <c r="B2819" s="207"/>
      <c r="C2819" s="199"/>
      <c r="D2819" s="199"/>
      <c r="E2819" s="201"/>
      <c r="F2819" s="201"/>
      <c r="G2819" s="208"/>
      <c r="H2819" s="208"/>
      <c r="I2819" s="209"/>
      <c r="J2819" s="209"/>
      <c r="K2819" s="209"/>
      <c r="L2819" s="199"/>
      <c r="M2819" s="203"/>
      <c r="N2819" s="209"/>
    </row>
    <row r="2820" spans="1:14" ht="12" customHeight="1" x14ac:dyDescent="0.2">
      <c r="A2820" s="206"/>
      <c r="B2820" s="207"/>
      <c r="C2820" s="199"/>
      <c r="D2820" s="199"/>
      <c r="E2820" s="201"/>
      <c r="F2820" s="201"/>
      <c r="G2820" s="208"/>
      <c r="H2820" s="208"/>
      <c r="I2820" s="209"/>
      <c r="J2820" s="209"/>
      <c r="K2820" s="209"/>
      <c r="L2820" s="199"/>
      <c r="M2820" s="203"/>
      <c r="N2820" s="209"/>
    </row>
    <row r="2821" spans="1:14" ht="12" customHeight="1" x14ac:dyDescent="0.2">
      <c r="A2821" s="206"/>
      <c r="B2821" s="207"/>
      <c r="C2821" s="199"/>
      <c r="D2821" s="199"/>
      <c r="E2821" s="201"/>
      <c r="F2821" s="201"/>
      <c r="G2821" s="208"/>
      <c r="H2821" s="208"/>
      <c r="I2821" s="209"/>
      <c r="J2821" s="209"/>
      <c r="K2821" s="209"/>
      <c r="L2821" s="199"/>
      <c r="M2821" s="203"/>
      <c r="N2821" s="209"/>
    </row>
    <row r="2822" spans="1:14" ht="12" customHeight="1" x14ac:dyDescent="0.2">
      <c r="A2822" s="206"/>
      <c r="B2822" s="207"/>
      <c r="C2822" s="199"/>
      <c r="D2822" s="199"/>
      <c r="E2822" s="201"/>
      <c r="F2822" s="201"/>
      <c r="G2822" s="208"/>
      <c r="H2822" s="208"/>
      <c r="I2822" s="209"/>
      <c r="J2822" s="209"/>
      <c r="K2822" s="209"/>
      <c r="L2822" s="199"/>
      <c r="M2822" s="203"/>
      <c r="N2822" s="209"/>
    </row>
    <row r="2823" spans="1:14" ht="12" customHeight="1" x14ac:dyDescent="0.2">
      <c r="A2823" s="206"/>
      <c r="B2823" s="207"/>
      <c r="C2823" s="199"/>
      <c r="D2823" s="199"/>
      <c r="E2823" s="201"/>
      <c r="F2823" s="201"/>
      <c r="G2823" s="208"/>
      <c r="H2823" s="208"/>
      <c r="I2823" s="209"/>
      <c r="J2823" s="209"/>
      <c r="K2823" s="209"/>
      <c r="L2823" s="199"/>
      <c r="M2823" s="203"/>
      <c r="N2823" s="209"/>
    </row>
    <row r="2824" spans="1:14" ht="12" customHeight="1" x14ac:dyDescent="0.2">
      <c r="A2824" s="206"/>
      <c r="B2824" s="207"/>
      <c r="C2824" s="199"/>
      <c r="D2824" s="199"/>
      <c r="E2824" s="201"/>
      <c r="F2824" s="201"/>
      <c r="G2824" s="208"/>
      <c r="H2824" s="208"/>
      <c r="I2824" s="209"/>
      <c r="J2824" s="209"/>
      <c r="K2824" s="209"/>
      <c r="L2824" s="199"/>
      <c r="M2824" s="203"/>
      <c r="N2824" s="209"/>
    </row>
    <row r="2825" spans="1:14" ht="12" customHeight="1" x14ac:dyDescent="0.2">
      <c r="A2825" s="206"/>
      <c r="B2825" s="207"/>
      <c r="C2825" s="199"/>
      <c r="D2825" s="199"/>
      <c r="E2825" s="201"/>
      <c r="F2825" s="201"/>
      <c r="G2825" s="208"/>
      <c r="H2825" s="208"/>
      <c r="I2825" s="209"/>
      <c r="J2825" s="209"/>
      <c r="K2825" s="209"/>
      <c r="L2825" s="199"/>
      <c r="M2825" s="203"/>
      <c r="N2825" s="209"/>
    </row>
    <row r="2826" spans="1:14" ht="12" customHeight="1" x14ac:dyDescent="0.2">
      <c r="A2826" s="206"/>
      <c r="B2826" s="207"/>
      <c r="C2826" s="199"/>
      <c r="D2826" s="199"/>
      <c r="E2826" s="201"/>
      <c r="F2826" s="201"/>
      <c r="G2826" s="208"/>
      <c r="H2826" s="208"/>
      <c r="I2826" s="209"/>
      <c r="J2826" s="209"/>
      <c r="K2826" s="209"/>
      <c r="L2826" s="199"/>
      <c r="M2826" s="203"/>
      <c r="N2826" s="209"/>
    </row>
    <row r="2827" spans="1:14" ht="12" customHeight="1" x14ac:dyDescent="0.2">
      <c r="A2827" s="206"/>
      <c r="B2827" s="207"/>
      <c r="C2827" s="199"/>
      <c r="D2827" s="199"/>
      <c r="E2827" s="201"/>
      <c r="F2827" s="201"/>
      <c r="G2827" s="208"/>
      <c r="H2827" s="208"/>
      <c r="I2827" s="209"/>
      <c r="J2827" s="209"/>
      <c r="K2827" s="209"/>
      <c r="L2827" s="199"/>
      <c r="M2827" s="203"/>
      <c r="N2827" s="209"/>
    </row>
    <row r="2828" spans="1:14" ht="12" customHeight="1" x14ac:dyDescent="0.2">
      <c r="A2828" s="206"/>
      <c r="B2828" s="207"/>
      <c r="C2828" s="199"/>
      <c r="D2828" s="199"/>
      <c r="E2828" s="201"/>
      <c r="F2828" s="201"/>
      <c r="G2828" s="208"/>
      <c r="H2828" s="208"/>
      <c r="I2828" s="209"/>
      <c r="J2828" s="209"/>
      <c r="K2828" s="209"/>
      <c r="L2828" s="199"/>
      <c r="M2828" s="203"/>
      <c r="N2828" s="209"/>
    </row>
    <row r="2829" spans="1:14" ht="12" customHeight="1" x14ac:dyDescent="0.2">
      <c r="A2829" s="206"/>
      <c r="B2829" s="207"/>
      <c r="C2829" s="199"/>
      <c r="D2829" s="199"/>
      <c r="E2829" s="201"/>
      <c r="F2829" s="201"/>
      <c r="G2829" s="208"/>
      <c r="H2829" s="208"/>
      <c r="I2829" s="209"/>
      <c r="J2829" s="209"/>
      <c r="K2829" s="209"/>
      <c r="L2829" s="199"/>
      <c r="M2829" s="203"/>
      <c r="N2829" s="209"/>
    </row>
    <row r="2830" spans="1:14" ht="12" customHeight="1" x14ac:dyDescent="0.2">
      <c r="A2830" s="206"/>
      <c r="B2830" s="207"/>
      <c r="C2830" s="199"/>
      <c r="D2830" s="199"/>
      <c r="E2830" s="201"/>
      <c r="F2830" s="201"/>
      <c r="G2830" s="208"/>
      <c r="H2830" s="208"/>
      <c r="I2830" s="209"/>
      <c r="J2830" s="209"/>
      <c r="K2830" s="209"/>
      <c r="L2830" s="199"/>
      <c r="M2830" s="203"/>
      <c r="N2830" s="209"/>
    </row>
    <row r="2831" spans="1:14" ht="12" customHeight="1" x14ac:dyDescent="0.2">
      <c r="A2831" s="206"/>
      <c r="B2831" s="207"/>
      <c r="C2831" s="199"/>
      <c r="D2831" s="199"/>
      <c r="E2831" s="201"/>
      <c r="F2831" s="201"/>
      <c r="G2831" s="208"/>
      <c r="H2831" s="208"/>
      <c r="I2831" s="209"/>
      <c r="J2831" s="209"/>
      <c r="K2831" s="209"/>
      <c r="L2831" s="199"/>
      <c r="M2831" s="203"/>
      <c r="N2831" s="209"/>
    </row>
    <row r="2832" spans="1:14" ht="12" customHeight="1" x14ac:dyDescent="0.2">
      <c r="A2832" s="206"/>
      <c r="B2832" s="207"/>
      <c r="C2832" s="199"/>
      <c r="D2832" s="199"/>
      <c r="E2832" s="201"/>
      <c r="F2832" s="201"/>
      <c r="G2832" s="208"/>
      <c r="H2832" s="208"/>
      <c r="I2832" s="209"/>
      <c r="J2832" s="209"/>
      <c r="K2832" s="209"/>
      <c r="L2832" s="199"/>
      <c r="M2832" s="203"/>
      <c r="N2832" s="209"/>
    </row>
    <row r="2833" spans="1:14" ht="12" customHeight="1" x14ac:dyDescent="0.2">
      <c r="A2833" s="206"/>
      <c r="B2833" s="207"/>
      <c r="C2833" s="199"/>
      <c r="D2833" s="199"/>
      <c r="E2833" s="201"/>
      <c r="F2833" s="201"/>
      <c r="G2833" s="208"/>
      <c r="H2833" s="208"/>
      <c r="I2833" s="209"/>
      <c r="J2833" s="209"/>
      <c r="K2833" s="209"/>
      <c r="L2833" s="199"/>
      <c r="M2833" s="203"/>
      <c r="N2833" s="209"/>
    </row>
    <row r="2834" spans="1:14" ht="12" customHeight="1" x14ac:dyDescent="0.2">
      <c r="A2834" s="206"/>
      <c r="B2834" s="207"/>
      <c r="C2834" s="199"/>
      <c r="D2834" s="199"/>
      <c r="E2834" s="201"/>
      <c r="F2834" s="201"/>
      <c r="G2834" s="208"/>
      <c r="H2834" s="208"/>
      <c r="I2834" s="209"/>
      <c r="J2834" s="209"/>
      <c r="K2834" s="209"/>
      <c r="L2834" s="199"/>
      <c r="M2834" s="203"/>
      <c r="N2834" s="209"/>
    </row>
    <row r="2835" spans="1:14" ht="12" customHeight="1" x14ac:dyDescent="0.2">
      <c r="A2835" s="206"/>
      <c r="B2835" s="207"/>
      <c r="C2835" s="199"/>
      <c r="D2835" s="199"/>
      <c r="E2835" s="201"/>
      <c r="F2835" s="201"/>
      <c r="G2835" s="208"/>
      <c r="H2835" s="208"/>
      <c r="I2835" s="209"/>
      <c r="J2835" s="209"/>
      <c r="K2835" s="209"/>
      <c r="L2835" s="199"/>
      <c r="M2835" s="203"/>
      <c r="N2835" s="209"/>
    </row>
    <row r="2836" spans="1:14" ht="12" customHeight="1" x14ac:dyDescent="0.2">
      <c r="A2836" s="206"/>
      <c r="B2836" s="207"/>
      <c r="C2836" s="199"/>
      <c r="D2836" s="199"/>
      <c r="E2836" s="201"/>
      <c r="F2836" s="201"/>
      <c r="G2836" s="208"/>
      <c r="H2836" s="208"/>
      <c r="I2836" s="209"/>
      <c r="J2836" s="209"/>
      <c r="K2836" s="209"/>
      <c r="L2836" s="199"/>
      <c r="M2836" s="203"/>
      <c r="N2836" s="209"/>
    </row>
    <row r="2837" spans="1:14" ht="12" customHeight="1" x14ac:dyDescent="0.2">
      <c r="A2837" s="206"/>
      <c r="B2837" s="207"/>
      <c r="C2837" s="199"/>
      <c r="D2837" s="199"/>
      <c r="E2837" s="201"/>
      <c r="F2837" s="201"/>
      <c r="G2837" s="208"/>
      <c r="H2837" s="208"/>
      <c r="I2837" s="209"/>
      <c r="J2837" s="209"/>
      <c r="K2837" s="209"/>
      <c r="L2837" s="199"/>
      <c r="M2837" s="203"/>
      <c r="N2837" s="209"/>
    </row>
    <row r="2838" spans="1:14" ht="12" customHeight="1" x14ac:dyDescent="0.2">
      <c r="A2838" s="206"/>
      <c r="B2838" s="207"/>
      <c r="C2838" s="199"/>
      <c r="D2838" s="199"/>
      <c r="E2838" s="201"/>
      <c r="F2838" s="201"/>
      <c r="G2838" s="208"/>
      <c r="H2838" s="208"/>
      <c r="I2838" s="209"/>
      <c r="J2838" s="209"/>
      <c r="K2838" s="209"/>
      <c r="L2838" s="199"/>
      <c r="M2838" s="203"/>
      <c r="N2838" s="209"/>
    </row>
    <row r="2839" spans="1:14" ht="12" customHeight="1" x14ac:dyDescent="0.2">
      <c r="A2839" s="206"/>
      <c r="B2839" s="207"/>
      <c r="C2839" s="199"/>
      <c r="D2839" s="199"/>
      <c r="E2839" s="201"/>
      <c r="F2839" s="201"/>
      <c r="G2839" s="208"/>
      <c r="H2839" s="208"/>
      <c r="I2839" s="209"/>
      <c r="J2839" s="209"/>
      <c r="K2839" s="209"/>
      <c r="L2839" s="199"/>
      <c r="M2839" s="203"/>
      <c r="N2839" s="209"/>
    </row>
    <row r="2840" spans="1:14" ht="12" customHeight="1" x14ac:dyDescent="0.2">
      <c r="A2840" s="206"/>
      <c r="B2840" s="207"/>
      <c r="C2840" s="199"/>
      <c r="D2840" s="199"/>
      <c r="E2840" s="201"/>
      <c r="F2840" s="201"/>
      <c r="G2840" s="208"/>
      <c r="H2840" s="208"/>
      <c r="I2840" s="209"/>
      <c r="J2840" s="209"/>
      <c r="K2840" s="209"/>
      <c r="L2840" s="199"/>
      <c r="M2840" s="203"/>
      <c r="N2840" s="209"/>
    </row>
    <row r="2841" spans="1:14" ht="12" customHeight="1" x14ac:dyDescent="0.2">
      <c r="A2841" s="206"/>
      <c r="B2841" s="207"/>
      <c r="C2841" s="199"/>
      <c r="D2841" s="199"/>
      <c r="E2841" s="201"/>
      <c r="F2841" s="201"/>
      <c r="G2841" s="208"/>
      <c r="H2841" s="208"/>
      <c r="I2841" s="209"/>
      <c r="J2841" s="209"/>
      <c r="K2841" s="209"/>
      <c r="L2841" s="199"/>
      <c r="M2841" s="203"/>
      <c r="N2841" s="209"/>
    </row>
    <row r="2842" spans="1:14" ht="12" customHeight="1" x14ac:dyDescent="0.2">
      <c r="A2842" s="206"/>
      <c r="B2842" s="207"/>
      <c r="C2842" s="199"/>
      <c r="D2842" s="199"/>
      <c r="E2842" s="201"/>
      <c r="F2842" s="201"/>
      <c r="G2842" s="208"/>
      <c r="H2842" s="208"/>
      <c r="I2842" s="209"/>
      <c r="J2842" s="209"/>
      <c r="K2842" s="209"/>
      <c r="L2842" s="199"/>
      <c r="M2842" s="203"/>
      <c r="N2842" s="209"/>
    </row>
    <row r="2843" spans="1:14" ht="12" customHeight="1" x14ac:dyDescent="0.2">
      <c r="A2843" s="206"/>
      <c r="B2843" s="207"/>
      <c r="C2843" s="199"/>
      <c r="D2843" s="199"/>
      <c r="E2843" s="201"/>
      <c r="F2843" s="201"/>
      <c r="G2843" s="208"/>
      <c r="H2843" s="208"/>
      <c r="I2843" s="209"/>
      <c r="J2843" s="209"/>
      <c r="K2843" s="209"/>
      <c r="L2843" s="199"/>
      <c r="M2843" s="203"/>
      <c r="N2843" s="209"/>
    </row>
    <row r="2844" spans="1:14" ht="12" customHeight="1" x14ac:dyDescent="0.2">
      <c r="A2844" s="206"/>
      <c r="B2844" s="207"/>
      <c r="C2844" s="199"/>
      <c r="D2844" s="199"/>
      <c r="E2844" s="201"/>
      <c r="F2844" s="201"/>
      <c r="G2844" s="208"/>
      <c r="H2844" s="208"/>
      <c r="I2844" s="209"/>
      <c r="J2844" s="209"/>
      <c r="K2844" s="209"/>
      <c r="L2844" s="199"/>
      <c r="M2844" s="203"/>
      <c r="N2844" s="209"/>
    </row>
    <row r="2845" spans="1:14" ht="12" customHeight="1" x14ac:dyDescent="0.2">
      <c r="A2845" s="206"/>
      <c r="B2845" s="207"/>
      <c r="C2845" s="199"/>
      <c r="D2845" s="199"/>
      <c r="E2845" s="201"/>
      <c r="F2845" s="201"/>
      <c r="G2845" s="208"/>
      <c r="H2845" s="208"/>
      <c r="I2845" s="209"/>
      <c r="J2845" s="209"/>
      <c r="K2845" s="209"/>
      <c r="L2845" s="199"/>
      <c r="M2845" s="203"/>
      <c r="N2845" s="209"/>
    </row>
    <row r="2846" spans="1:14" ht="12" customHeight="1" x14ac:dyDescent="0.2">
      <c r="A2846" s="206"/>
      <c r="B2846" s="207"/>
      <c r="C2846" s="199"/>
      <c r="D2846" s="199"/>
      <c r="E2846" s="201"/>
      <c r="F2846" s="201"/>
      <c r="G2846" s="208"/>
      <c r="H2846" s="208"/>
      <c r="I2846" s="209"/>
      <c r="J2846" s="209"/>
      <c r="K2846" s="209"/>
      <c r="L2846" s="199"/>
      <c r="M2846" s="203"/>
      <c r="N2846" s="209"/>
    </row>
    <row r="2847" spans="1:14" ht="12" customHeight="1" x14ac:dyDescent="0.2">
      <c r="A2847" s="206"/>
      <c r="B2847" s="207"/>
      <c r="C2847" s="199"/>
      <c r="D2847" s="199"/>
      <c r="E2847" s="201"/>
      <c r="F2847" s="201"/>
      <c r="G2847" s="208"/>
      <c r="H2847" s="208"/>
      <c r="I2847" s="209"/>
      <c r="J2847" s="209"/>
      <c r="K2847" s="209"/>
      <c r="L2847" s="199"/>
      <c r="M2847" s="203"/>
      <c r="N2847" s="209"/>
    </row>
    <row r="2848" spans="1:14" ht="12" customHeight="1" x14ac:dyDescent="0.2">
      <c r="A2848" s="206"/>
      <c r="B2848" s="207"/>
      <c r="C2848" s="199"/>
      <c r="D2848" s="199"/>
      <c r="E2848" s="201"/>
      <c r="F2848" s="201"/>
      <c r="G2848" s="208"/>
      <c r="H2848" s="208"/>
      <c r="I2848" s="209"/>
      <c r="J2848" s="209"/>
      <c r="K2848" s="209"/>
      <c r="L2848" s="199"/>
      <c r="M2848" s="203"/>
      <c r="N2848" s="209"/>
    </row>
    <row r="2849" spans="1:14" ht="12" customHeight="1" x14ac:dyDescent="0.2">
      <c r="A2849" s="206"/>
      <c r="B2849" s="207"/>
      <c r="C2849" s="199"/>
      <c r="D2849" s="199"/>
      <c r="E2849" s="201"/>
      <c r="F2849" s="201"/>
      <c r="G2849" s="208"/>
      <c r="H2849" s="208"/>
      <c r="I2849" s="209"/>
      <c r="J2849" s="209"/>
      <c r="K2849" s="209"/>
      <c r="L2849" s="199"/>
      <c r="M2849" s="203"/>
      <c r="N2849" s="209"/>
    </row>
    <row r="2850" spans="1:14" ht="12" customHeight="1" x14ac:dyDescent="0.2">
      <c r="A2850" s="206"/>
      <c r="B2850" s="207"/>
      <c r="C2850" s="199"/>
      <c r="D2850" s="199"/>
      <c r="E2850" s="201"/>
      <c r="F2850" s="201"/>
      <c r="G2850" s="208"/>
      <c r="H2850" s="208"/>
      <c r="I2850" s="209"/>
      <c r="J2850" s="209"/>
      <c r="K2850" s="209"/>
      <c r="L2850" s="199"/>
      <c r="M2850" s="203"/>
      <c r="N2850" s="209"/>
    </row>
    <row r="2851" spans="1:14" ht="12" customHeight="1" x14ac:dyDescent="0.2">
      <c r="A2851" s="206"/>
      <c r="B2851" s="207"/>
      <c r="C2851" s="199"/>
      <c r="D2851" s="199"/>
      <c r="E2851" s="201"/>
      <c r="F2851" s="201"/>
      <c r="G2851" s="208"/>
      <c r="H2851" s="208"/>
      <c r="I2851" s="209"/>
      <c r="J2851" s="209"/>
      <c r="K2851" s="209"/>
      <c r="L2851" s="199"/>
      <c r="M2851" s="203"/>
      <c r="N2851" s="209"/>
    </row>
    <row r="2852" spans="1:14" ht="12" customHeight="1" x14ac:dyDescent="0.2">
      <c r="A2852" s="206"/>
      <c r="B2852" s="207"/>
      <c r="C2852" s="199"/>
      <c r="D2852" s="199"/>
      <c r="E2852" s="201"/>
      <c r="F2852" s="201"/>
      <c r="G2852" s="208"/>
      <c r="H2852" s="208"/>
      <c r="I2852" s="209"/>
      <c r="J2852" s="209"/>
      <c r="K2852" s="209"/>
      <c r="L2852" s="199"/>
      <c r="M2852" s="203"/>
      <c r="N2852" s="209"/>
    </row>
    <row r="2853" spans="1:14" ht="12" customHeight="1" x14ac:dyDescent="0.2">
      <c r="A2853" s="206"/>
      <c r="B2853" s="207"/>
      <c r="C2853" s="199"/>
      <c r="D2853" s="199"/>
      <c r="E2853" s="201"/>
      <c r="F2853" s="201"/>
      <c r="G2853" s="208"/>
      <c r="H2853" s="208"/>
      <c r="I2853" s="209"/>
      <c r="J2853" s="209"/>
      <c r="K2853" s="209"/>
      <c r="L2853" s="199"/>
      <c r="M2853" s="203"/>
      <c r="N2853" s="209"/>
    </row>
    <row r="2854" spans="1:14" ht="12" customHeight="1" x14ac:dyDescent="0.2">
      <c r="A2854" s="206"/>
      <c r="B2854" s="207"/>
      <c r="C2854" s="199"/>
      <c r="D2854" s="199"/>
      <c r="E2854" s="201"/>
      <c r="F2854" s="201"/>
      <c r="G2854" s="208"/>
      <c r="H2854" s="208"/>
      <c r="I2854" s="209"/>
      <c r="J2854" s="209"/>
      <c r="K2854" s="209"/>
      <c r="L2854" s="199"/>
      <c r="M2854" s="203"/>
      <c r="N2854" s="209"/>
    </row>
    <row r="2855" spans="1:14" ht="12" customHeight="1" x14ac:dyDescent="0.2">
      <c r="A2855" s="206"/>
      <c r="B2855" s="207"/>
      <c r="C2855" s="199"/>
      <c r="D2855" s="199"/>
      <c r="E2855" s="201"/>
      <c r="F2855" s="201"/>
      <c r="G2855" s="208"/>
      <c r="H2855" s="208"/>
      <c r="I2855" s="209"/>
      <c r="J2855" s="209"/>
      <c r="K2855" s="209"/>
      <c r="L2855" s="199"/>
      <c r="M2855" s="203"/>
      <c r="N2855" s="209"/>
    </row>
    <row r="2856" spans="1:14" ht="12" customHeight="1" x14ac:dyDescent="0.2">
      <c r="A2856" s="206"/>
      <c r="B2856" s="207"/>
      <c r="C2856" s="199"/>
      <c r="D2856" s="199"/>
      <c r="E2856" s="201"/>
      <c r="F2856" s="201"/>
      <c r="G2856" s="208"/>
      <c r="H2856" s="208"/>
      <c r="I2856" s="209"/>
      <c r="J2856" s="209"/>
      <c r="K2856" s="209"/>
      <c r="L2856" s="199"/>
      <c r="M2856" s="203"/>
      <c r="N2856" s="209"/>
    </row>
    <row r="2857" spans="1:14" ht="12" customHeight="1" x14ac:dyDescent="0.2">
      <c r="A2857" s="206"/>
      <c r="B2857" s="207"/>
      <c r="C2857" s="199"/>
      <c r="D2857" s="199"/>
      <c r="E2857" s="201"/>
      <c r="F2857" s="201"/>
      <c r="G2857" s="208"/>
      <c r="H2857" s="208"/>
      <c r="I2857" s="209"/>
      <c r="J2857" s="209"/>
      <c r="K2857" s="209"/>
      <c r="L2857" s="199"/>
      <c r="M2857" s="203"/>
      <c r="N2857" s="209"/>
    </row>
    <row r="2858" spans="1:14" ht="12" customHeight="1" x14ac:dyDescent="0.2">
      <c r="A2858" s="206"/>
      <c r="B2858" s="207"/>
      <c r="C2858" s="199"/>
      <c r="D2858" s="199"/>
      <c r="E2858" s="201"/>
      <c r="F2858" s="201"/>
      <c r="G2858" s="208"/>
      <c r="H2858" s="208"/>
      <c r="I2858" s="209"/>
      <c r="J2858" s="209"/>
      <c r="K2858" s="209"/>
      <c r="L2858" s="199"/>
      <c r="M2858" s="203"/>
      <c r="N2858" s="209"/>
    </row>
    <row r="2859" spans="1:14" ht="12" customHeight="1" x14ac:dyDescent="0.2">
      <c r="A2859" s="206"/>
      <c r="B2859" s="207"/>
      <c r="C2859" s="199"/>
      <c r="D2859" s="199"/>
      <c r="E2859" s="201"/>
      <c r="F2859" s="201"/>
      <c r="G2859" s="208"/>
      <c r="H2859" s="208"/>
      <c r="I2859" s="209"/>
      <c r="J2859" s="209"/>
      <c r="K2859" s="209"/>
      <c r="L2859" s="199"/>
      <c r="M2859" s="203"/>
      <c r="N2859" s="209"/>
    </row>
    <row r="2860" spans="1:14" ht="12" customHeight="1" x14ac:dyDescent="0.2">
      <c r="A2860" s="206"/>
      <c r="B2860" s="207"/>
      <c r="C2860" s="199"/>
      <c r="D2860" s="199"/>
      <c r="E2860" s="201"/>
      <c r="F2860" s="201"/>
      <c r="G2860" s="208"/>
      <c r="H2860" s="208"/>
      <c r="I2860" s="209"/>
      <c r="J2860" s="209"/>
      <c r="K2860" s="209"/>
      <c r="L2860" s="199"/>
      <c r="M2860" s="203"/>
      <c r="N2860" s="209"/>
    </row>
    <row r="2861" spans="1:14" ht="12" customHeight="1" x14ac:dyDescent="0.2">
      <c r="A2861" s="206"/>
      <c r="B2861" s="207"/>
      <c r="C2861" s="199"/>
      <c r="D2861" s="199"/>
      <c r="E2861" s="201"/>
      <c r="F2861" s="201"/>
      <c r="G2861" s="208"/>
      <c r="H2861" s="208"/>
      <c r="I2861" s="209"/>
      <c r="J2861" s="209"/>
      <c r="K2861" s="209"/>
      <c r="L2861" s="199"/>
      <c r="M2861" s="203"/>
      <c r="N2861" s="209"/>
    </row>
    <row r="2862" spans="1:14" ht="12" customHeight="1" x14ac:dyDescent="0.2">
      <c r="A2862" s="206"/>
      <c r="B2862" s="207"/>
      <c r="C2862" s="199"/>
      <c r="D2862" s="199"/>
      <c r="E2862" s="201"/>
      <c r="F2862" s="201"/>
      <c r="G2862" s="208"/>
      <c r="H2862" s="208"/>
      <c r="I2862" s="209"/>
      <c r="J2862" s="209"/>
      <c r="K2862" s="209"/>
      <c r="L2862" s="199"/>
      <c r="M2862" s="203"/>
      <c r="N2862" s="209"/>
    </row>
    <row r="2863" spans="1:14" ht="12" customHeight="1" x14ac:dyDescent="0.2">
      <c r="A2863" s="206"/>
      <c r="B2863" s="207"/>
      <c r="C2863" s="199"/>
      <c r="D2863" s="199"/>
      <c r="E2863" s="201"/>
      <c r="F2863" s="201"/>
      <c r="G2863" s="208"/>
      <c r="H2863" s="208"/>
      <c r="I2863" s="209"/>
      <c r="J2863" s="209"/>
      <c r="K2863" s="209"/>
      <c r="L2863" s="199"/>
      <c r="M2863" s="203"/>
      <c r="N2863" s="209"/>
    </row>
    <row r="2864" spans="1:14" ht="12" customHeight="1" x14ac:dyDescent="0.2">
      <c r="A2864" s="206"/>
      <c r="B2864" s="207"/>
      <c r="C2864" s="199"/>
      <c r="D2864" s="199"/>
      <c r="E2864" s="201"/>
      <c r="F2864" s="201"/>
      <c r="G2864" s="208"/>
      <c r="H2864" s="208"/>
      <c r="I2864" s="209"/>
      <c r="J2864" s="209"/>
      <c r="K2864" s="209"/>
      <c r="L2864" s="199"/>
      <c r="M2864" s="203"/>
      <c r="N2864" s="209"/>
    </row>
    <row r="2865" spans="1:14" ht="12" customHeight="1" x14ac:dyDescent="0.2">
      <c r="A2865" s="206"/>
      <c r="B2865" s="207"/>
      <c r="C2865" s="199"/>
      <c r="D2865" s="199"/>
      <c r="E2865" s="201"/>
      <c r="F2865" s="201"/>
      <c r="G2865" s="208"/>
      <c r="H2865" s="208"/>
      <c r="I2865" s="209"/>
      <c r="J2865" s="209"/>
      <c r="K2865" s="209"/>
      <c r="L2865" s="199"/>
      <c r="M2865" s="203"/>
      <c r="N2865" s="209"/>
    </row>
    <row r="2866" spans="1:14" ht="12" customHeight="1" x14ac:dyDescent="0.2">
      <c r="A2866" s="206"/>
      <c r="B2866" s="207"/>
      <c r="C2866" s="199"/>
      <c r="D2866" s="199"/>
      <c r="E2866" s="201"/>
      <c r="F2866" s="201"/>
      <c r="G2866" s="208"/>
      <c r="H2866" s="208"/>
      <c r="I2866" s="209"/>
      <c r="J2866" s="209"/>
      <c r="K2866" s="209"/>
      <c r="L2866" s="199"/>
      <c r="M2866" s="203"/>
      <c r="N2866" s="209"/>
    </row>
    <row r="2867" spans="1:14" ht="12" customHeight="1" x14ac:dyDescent="0.2">
      <c r="A2867" s="206"/>
      <c r="B2867" s="207"/>
      <c r="C2867" s="199"/>
      <c r="D2867" s="199"/>
      <c r="E2867" s="201"/>
      <c r="F2867" s="201"/>
      <c r="G2867" s="208"/>
      <c r="H2867" s="208"/>
      <c r="I2867" s="209"/>
      <c r="J2867" s="209"/>
      <c r="K2867" s="209"/>
      <c r="L2867" s="199"/>
      <c r="M2867" s="203"/>
      <c r="N2867" s="209"/>
    </row>
    <row r="2868" spans="1:14" ht="12" customHeight="1" x14ac:dyDescent="0.2">
      <c r="A2868" s="206"/>
      <c r="B2868" s="207"/>
      <c r="C2868" s="199"/>
      <c r="D2868" s="199"/>
      <c r="E2868" s="201"/>
      <c r="F2868" s="201"/>
      <c r="G2868" s="208"/>
      <c r="H2868" s="208"/>
      <c r="I2868" s="209"/>
      <c r="J2868" s="209"/>
      <c r="K2868" s="209"/>
      <c r="L2868" s="199"/>
      <c r="M2868" s="203"/>
      <c r="N2868" s="209"/>
    </row>
    <row r="2869" spans="1:14" ht="12" customHeight="1" x14ac:dyDescent="0.2">
      <c r="A2869" s="206"/>
      <c r="B2869" s="207"/>
      <c r="C2869" s="199"/>
      <c r="D2869" s="199"/>
      <c r="E2869" s="201"/>
      <c r="F2869" s="201"/>
      <c r="G2869" s="208"/>
      <c r="H2869" s="208"/>
      <c r="I2869" s="209"/>
      <c r="J2869" s="209"/>
      <c r="K2869" s="209"/>
      <c r="L2869" s="199"/>
      <c r="M2869" s="203"/>
      <c r="N2869" s="209"/>
    </row>
    <row r="2870" spans="1:14" ht="12" customHeight="1" x14ac:dyDescent="0.2">
      <c r="A2870" s="206"/>
      <c r="B2870" s="207"/>
      <c r="C2870" s="199"/>
      <c r="D2870" s="199"/>
      <c r="E2870" s="201"/>
      <c r="F2870" s="201"/>
      <c r="G2870" s="208"/>
      <c r="H2870" s="208"/>
      <c r="I2870" s="209"/>
      <c r="J2870" s="209"/>
      <c r="K2870" s="209"/>
      <c r="L2870" s="199"/>
      <c r="M2870" s="203"/>
      <c r="N2870" s="209"/>
    </row>
    <row r="2871" spans="1:14" ht="12" customHeight="1" x14ac:dyDescent="0.2">
      <c r="A2871" s="206"/>
      <c r="B2871" s="207"/>
      <c r="C2871" s="199"/>
      <c r="D2871" s="199"/>
      <c r="E2871" s="201"/>
      <c r="F2871" s="201"/>
      <c r="G2871" s="208"/>
      <c r="H2871" s="208"/>
      <c r="I2871" s="209"/>
      <c r="J2871" s="209"/>
      <c r="K2871" s="209"/>
      <c r="L2871" s="199"/>
      <c r="M2871" s="203"/>
      <c r="N2871" s="209"/>
    </row>
    <row r="2872" spans="1:14" ht="12" customHeight="1" x14ac:dyDescent="0.2">
      <c r="A2872" s="206"/>
      <c r="B2872" s="207"/>
      <c r="C2872" s="199"/>
      <c r="D2872" s="199"/>
      <c r="E2872" s="201"/>
      <c r="F2872" s="201"/>
      <c r="G2872" s="208"/>
      <c r="H2872" s="208"/>
      <c r="I2872" s="209"/>
      <c r="J2872" s="209"/>
      <c r="K2872" s="209"/>
      <c r="L2872" s="199"/>
      <c r="M2872" s="203"/>
      <c r="N2872" s="209"/>
    </row>
    <row r="2873" spans="1:14" ht="12" customHeight="1" x14ac:dyDescent="0.2">
      <c r="A2873" s="206"/>
      <c r="B2873" s="207"/>
      <c r="C2873" s="199"/>
      <c r="D2873" s="199"/>
      <c r="E2873" s="201"/>
      <c r="F2873" s="201"/>
      <c r="G2873" s="208"/>
      <c r="H2873" s="208"/>
      <c r="I2873" s="209"/>
      <c r="J2873" s="209"/>
      <c r="K2873" s="209"/>
      <c r="L2873" s="199"/>
      <c r="M2873" s="203"/>
      <c r="N2873" s="209"/>
    </row>
    <row r="2874" spans="1:14" ht="12" customHeight="1" x14ac:dyDescent="0.2">
      <c r="A2874" s="206"/>
      <c r="B2874" s="207"/>
      <c r="C2874" s="199"/>
      <c r="D2874" s="199"/>
      <c r="E2874" s="201"/>
      <c r="F2874" s="201"/>
      <c r="G2874" s="208"/>
      <c r="H2874" s="208"/>
      <c r="I2874" s="209"/>
      <c r="J2874" s="209"/>
      <c r="K2874" s="209"/>
      <c r="L2874" s="199"/>
      <c r="M2874" s="203"/>
      <c r="N2874" s="209"/>
    </row>
    <row r="2875" spans="1:14" ht="12" customHeight="1" x14ac:dyDescent="0.2">
      <c r="A2875" s="206"/>
      <c r="B2875" s="207"/>
      <c r="C2875" s="199"/>
      <c r="D2875" s="199"/>
      <c r="E2875" s="201"/>
      <c r="F2875" s="201"/>
      <c r="G2875" s="208"/>
      <c r="H2875" s="208"/>
      <c r="I2875" s="209"/>
      <c r="J2875" s="209"/>
      <c r="K2875" s="209"/>
      <c r="L2875" s="199"/>
      <c r="M2875" s="203"/>
      <c r="N2875" s="209"/>
    </row>
    <row r="2876" spans="1:14" ht="12" customHeight="1" x14ac:dyDescent="0.2">
      <c r="A2876" s="206"/>
      <c r="B2876" s="207"/>
      <c r="C2876" s="199"/>
      <c r="D2876" s="199"/>
      <c r="E2876" s="201"/>
      <c r="F2876" s="201"/>
      <c r="G2876" s="208"/>
      <c r="H2876" s="208"/>
      <c r="I2876" s="209"/>
      <c r="J2876" s="209"/>
      <c r="K2876" s="209"/>
      <c r="L2876" s="199"/>
      <c r="M2876" s="203"/>
      <c r="N2876" s="209"/>
    </row>
    <row r="2877" spans="1:14" ht="12" customHeight="1" x14ac:dyDescent="0.2">
      <c r="A2877" s="206"/>
      <c r="B2877" s="207"/>
      <c r="C2877" s="199"/>
      <c r="D2877" s="199"/>
      <c r="E2877" s="201"/>
      <c r="F2877" s="201"/>
      <c r="G2877" s="208"/>
      <c r="H2877" s="208"/>
      <c r="I2877" s="209"/>
      <c r="J2877" s="209"/>
      <c r="K2877" s="209"/>
      <c r="L2877" s="199"/>
      <c r="M2877" s="203"/>
      <c r="N2877" s="209"/>
    </row>
    <row r="2878" spans="1:14" ht="12" customHeight="1" x14ac:dyDescent="0.2">
      <c r="A2878" s="206"/>
      <c r="B2878" s="207"/>
      <c r="C2878" s="199"/>
      <c r="D2878" s="199"/>
      <c r="E2878" s="201"/>
      <c r="F2878" s="201"/>
      <c r="G2878" s="208"/>
      <c r="H2878" s="208"/>
      <c r="I2878" s="209"/>
      <c r="J2878" s="209"/>
      <c r="K2878" s="209"/>
      <c r="L2878" s="199"/>
      <c r="M2878" s="203"/>
      <c r="N2878" s="209"/>
    </row>
    <row r="2879" spans="1:14" ht="12" customHeight="1" x14ac:dyDescent="0.2">
      <c r="A2879" s="206"/>
      <c r="B2879" s="207"/>
      <c r="C2879" s="199"/>
      <c r="D2879" s="199"/>
      <c r="E2879" s="201"/>
      <c r="F2879" s="201"/>
      <c r="G2879" s="208"/>
      <c r="H2879" s="208"/>
      <c r="I2879" s="209"/>
      <c r="J2879" s="209"/>
      <c r="K2879" s="209"/>
      <c r="L2879" s="199"/>
      <c r="M2879" s="203"/>
      <c r="N2879" s="209"/>
    </row>
    <row r="2880" spans="1:14" ht="12" customHeight="1" x14ac:dyDescent="0.2">
      <c r="A2880" s="206"/>
      <c r="B2880" s="207"/>
      <c r="C2880" s="199"/>
      <c r="D2880" s="199"/>
      <c r="E2880" s="201"/>
      <c r="F2880" s="201"/>
      <c r="G2880" s="208"/>
      <c r="H2880" s="208"/>
      <c r="I2880" s="209"/>
      <c r="J2880" s="209"/>
      <c r="K2880" s="209"/>
      <c r="L2880" s="199"/>
      <c r="M2880" s="203"/>
      <c r="N2880" s="209"/>
    </row>
    <row r="2881" spans="1:14" ht="12" customHeight="1" x14ac:dyDescent="0.2">
      <c r="A2881" s="206"/>
      <c r="B2881" s="207"/>
      <c r="C2881" s="199"/>
      <c r="D2881" s="199"/>
      <c r="E2881" s="201"/>
      <c r="F2881" s="201"/>
      <c r="G2881" s="208"/>
      <c r="H2881" s="208"/>
      <c r="I2881" s="209"/>
      <c r="J2881" s="209"/>
      <c r="K2881" s="209"/>
      <c r="L2881" s="199"/>
      <c r="M2881" s="203"/>
      <c r="N2881" s="209"/>
    </row>
    <row r="2882" spans="1:14" ht="12" customHeight="1" x14ac:dyDescent="0.2">
      <c r="A2882" s="206"/>
      <c r="B2882" s="207"/>
      <c r="C2882" s="199"/>
      <c r="D2882" s="199"/>
      <c r="E2882" s="201"/>
      <c r="F2882" s="201"/>
      <c r="G2882" s="208"/>
      <c r="H2882" s="208"/>
      <c r="I2882" s="209"/>
      <c r="J2882" s="209"/>
      <c r="K2882" s="209"/>
      <c r="L2882" s="199"/>
      <c r="M2882" s="203"/>
      <c r="N2882" s="209"/>
    </row>
    <row r="2883" spans="1:14" ht="12" customHeight="1" x14ac:dyDescent="0.2">
      <c r="A2883" s="206"/>
      <c r="B2883" s="207"/>
      <c r="C2883" s="199"/>
      <c r="D2883" s="199"/>
      <c r="E2883" s="201"/>
      <c r="F2883" s="201"/>
      <c r="G2883" s="208"/>
      <c r="H2883" s="208"/>
      <c r="I2883" s="209"/>
      <c r="J2883" s="209"/>
      <c r="K2883" s="209"/>
      <c r="L2883" s="199"/>
      <c r="M2883" s="203"/>
      <c r="N2883" s="209"/>
    </row>
    <row r="2884" spans="1:14" ht="12" customHeight="1" x14ac:dyDescent="0.2">
      <c r="A2884" s="206"/>
      <c r="B2884" s="207"/>
      <c r="C2884" s="199"/>
      <c r="D2884" s="199"/>
      <c r="E2884" s="201"/>
      <c r="F2884" s="201"/>
      <c r="G2884" s="208"/>
      <c r="H2884" s="208"/>
      <c r="I2884" s="209"/>
      <c r="J2884" s="209"/>
      <c r="K2884" s="209"/>
      <c r="L2884" s="199"/>
      <c r="M2884" s="203"/>
      <c r="N2884" s="209"/>
    </row>
    <row r="2885" spans="1:14" ht="12" customHeight="1" x14ac:dyDescent="0.2">
      <c r="A2885" s="206"/>
      <c r="B2885" s="207"/>
      <c r="C2885" s="199"/>
      <c r="D2885" s="199"/>
      <c r="E2885" s="201"/>
      <c r="F2885" s="201"/>
      <c r="G2885" s="208"/>
      <c r="H2885" s="208"/>
      <c r="I2885" s="209"/>
      <c r="J2885" s="209"/>
      <c r="K2885" s="209"/>
      <c r="L2885" s="199"/>
      <c r="M2885" s="203"/>
      <c r="N2885" s="209"/>
    </row>
    <row r="2886" spans="1:14" ht="12" customHeight="1" x14ac:dyDescent="0.2">
      <c r="A2886" s="206"/>
      <c r="B2886" s="207"/>
      <c r="C2886" s="199"/>
      <c r="D2886" s="199"/>
      <c r="E2886" s="201"/>
      <c r="F2886" s="201"/>
      <c r="G2886" s="208"/>
      <c r="H2886" s="208"/>
      <c r="I2886" s="209"/>
      <c r="J2886" s="209"/>
      <c r="K2886" s="209"/>
      <c r="L2886" s="199"/>
      <c r="M2886" s="203"/>
      <c r="N2886" s="209"/>
    </row>
    <row r="2887" spans="1:14" ht="12" customHeight="1" x14ac:dyDescent="0.2">
      <c r="A2887" s="206"/>
      <c r="B2887" s="207"/>
      <c r="C2887" s="199"/>
      <c r="D2887" s="199"/>
      <c r="E2887" s="201"/>
      <c r="F2887" s="201"/>
      <c r="G2887" s="208"/>
      <c r="H2887" s="208"/>
      <c r="I2887" s="209"/>
      <c r="J2887" s="209"/>
      <c r="K2887" s="209"/>
      <c r="L2887" s="199"/>
      <c r="M2887" s="203"/>
      <c r="N2887" s="209"/>
    </row>
    <row r="2888" spans="1:14" ht="12" customHeight="1" x14ac:dyDescent="0.2">
      <c r="A2888" s="206"/>
      <c r="B2888" s="207"/>
      <c r="C2888" s="199"/>
      <c r="D2888" s="199"/>
      <c r="E2888" s="201"/>
      <c r="F2888" s="201"/>
      <c r="G2888" s="208"/>
      <c r="H2888" s="208"/>
      <c r="I2888" s="209"/>
      <c r="J2888" s="209"/>
      <c r="K2888" s="209"/>
      <c r="L2888" s="199"/>
      <c r="M2888" s="203"/>
      <c r="N2888" s="209"/>
    </row>
    <row r="2889" spans="1:14" ht="12" customHeight="1" x14ac:dyDescent="0.2">
      <c r="A2889" s="206"/>
      <c r="B2889" s="207"/>
      <c r="C2889" s="199"/>
      <c r="D2889" s="199"/>
      <c r="E2889" s="201"/>
      <c r="F2889" s="201"/>
      <c r="G2889" s="208"/>
      <c r="H2889" s="208"/>
      <c r="I2889" s="209"/>
      <c r="J2889" s="209"/>
      <c r="K2889" s="209"/>
      <c r="L2889" s="199"/>
      <c r="M2889" s="203"/>
      <c r="N2889" s="209"/>
    </row>
    <row r="2890" spans="1:14" ht="12" customHeight="1" x14ac:dyDescent="0.2">
      <c r="A2890" s="206"/>
      <c r="B2890" s="207"/>
      <c r="C2890" s="199"/>
      <c r="D2890" s="199"/>
      <c r="E2890" s="201"/>
      <c r="F2890" s="201"/>
      <c r="G2890" s="208"/>
      <c r="H2890" s="208"/>
      <c r="I2890" s="209"/>
      <c r="J2890" s="209"/>
      <c r="K2890" s="209"/>
      <c r="L2890" s="199"/>
      <c r="M2890" s="203"/>
      <c r="N2890" s="209"/>
    </row>
    <row r="2891" spans="1:14" ht="12" customHeight="1" x14ac:dyDescent="0.2">
      <c r="A2891" s="206"/>
      <c r="B2891" s="207"/>
      <c r="C2891" s="199"/>
      <c r="D2891" s="199"/>
      <c r="E2891" s="201"/>
      <c r="F2891" s="201"/>
      <c r="G2891" s="208"/>
      <c r="H2891" s="208"/>
      <c r="I2891" s="209"/>
      <c r="J2891" s="209"/>
      <c r="K2891" s="209"/>
      <c r="L2891" s="199"/>
      <c r="M2891" s="203"/>
      <c r="N2891" s="209"/>
    </row>
    <row r="2892" spans="1:14" ht="12" customHeight="1" x14ac:dyDescent="0.2">
      <c r="A2892" s="206"/>
      <c r="B2892" s="207"/>
      <c r="C2892" s="199"/>
      <c r="D2892" s="199"/>
      <c r="E2892" s="201"/>
      <c r="F2892" s="201"/>
      <c r="G2892" s="208"/>
      <c r="H2892" s="208"/>
      <c r="I2892" s="209"/>
      <c r="J2892" s="209"/>
      <c r="K2892" s="209"/>
      <c r="L2892" s="199"/>
      <c r="M2892" s="203"/>
      <c r="N2892" s="209"/>
    </row>
    <row r="2893" spans="1:14" ht="12" customHeight="1" x14ac:dyDescent="0.2">
      <c r="A2893" s="206"/>
      <c r="B2893" s="207"/>
      <c r="C2893" s="199"/>
      <c r="D2893" s="199"/>
      <c r="E2893" s="201"/>
      <c r="F2893" s="201"/>
      <c r="G2893" s="208"/>
      <c r="H2893" s="208"/>
      <c r="I2893" s="209"/>
      <c r="J2893" s="209"/>
      <c r="K2893" s="209"/>
      <c r="L2893" s="199"/>
      <c r="M2893" s="203"/>
      <c r="N2893" s="209"/>
    </row>
    <row r="2894" spans="1:14" ht="12" customHeight="1" x14ac:dyDescent="0.2">
      <c r="A2894" s="206"/>
      <c r="B2894" s="207"/>
      <c r="C2894" s="199"/>
      <c r="D2894" s="199"/>
      <c r="E2894" s="201"/>
      <c r="F2894" s="201"/>
      <c r="G2894" s="208"/>
      <c r="H2894" s="208"/>
      <c r="I2894" s="209"/>
      <c r="J2894" s="209"/>
      <c r="K2894" s="209"/>
      <c r="L2894" s="199"/>
      <c r="M2894" s="203"/>
      <c r="N2894" s="209"/>
    </row>
    <row r="2895" spans="1:14" ht="12" customHeight="1" x14ac:dyDescent="0.2">
      <c r="A2895" s="206"/>
      <c r="B2895" s="207"/>
      <c r="C2895" s="199"/>
      <c r="D2895" s="199"/>
      <c r="E2895" s="201"/>
      <c r="F2895" s="201"/>
      <c r="G2895" s="208"/>
      <c r="H2895" s="208"/>
      <c r="I2895" s="209"/>
      <c r="J2895" s="209"/>
      <c r="K2895" s="209"/>
      <c r="L2895" s="199"/>
      <c r="M2895" s="203"/>
      <c r="N2895" s="209"/>
    </row>
    <row r="2896" spans="1:14" ht="12" customHeight="1" x14ac:dyDescent="0.2">
      <c r="A2896" s="206"/>
      <c r="B2896" s="207"/>
      <c r="C2896" s="199"/>
      <c r="D2896" s="199"/>
      <c r="E2896" s="201"/>
      <c r="F2896" s="201"/>
      <c r="G2896" s="208"/>
      <c r="H2896" s="208"/>
      <c r="I2896" s="209"/>
      <c r="J2896" s="209"/>
      <c r="K2896" s="209"/>
      <c r="L2896" s="199"/>
      <c r="M2896" s="203"/>
      <c r="N2896" s="209"/>
    </row>
    <row r="2897" spans="1:14" ht="12" customHeight="1" x14ac:dyDescent="0.2">
      <c r="A2897" s="206"/>
      <c r="B2897" s="207"/>
      <c r="C2897" s="199"/>
      <c r="D2897" s="199"/>
      <c r="E2897" s="201"/>
      <c r="F2897" s="201"/>
      <c r="G2897" s="208"/>
      <c r="H2897" s="208"/>
      <c r="I2897" s="209"/>
      <c r="J2897" s="209"/>
      <c r="K2897" s="209"/>
      <c r="L2897" s="199"/>
      <c r="M2897" s="203"/>
      <c r="N2897" s="209"/>
    </row>
    <row r="2898" spans="1:14" ht="12" customHeight="1" x14ac:dyDescent="0.2">
      <c r="A2898" s="206"/>
      <c r="B2898" s="207"/>
      <c r="C2898" s="199"/>
      <c r="D2898" s="199"/>
      <c r="E2898" s="201"/>
      <c r="F2898" s="201"/>
      <c r="G2898" s="208"/>
      <c r="H2898" s="208"/>
      <c r="I2898" s="209"/>
      <c r="J2898" s="209"/>
      <c r="K2898" s="209"/>
      <c r="L2898" s="199"/>
      <c r="M2898" s="203"/>
      <c r="N2898" s="209"/>
    </row>
    <row r="2899" spans="1:14" ht="12" customHeight="1" x14ac:dyDescent="0.2">
      <c r="A2899" s="206"/>
      <c r="B2899" s="207"/>
      <c r="C2899" s="199"/>
      <c r="D2899" s="199"/>
      <c r="E2899" s="201"/>
      <c r="F2899" s="201"/>
      <c r="G2899" s="208"/>
      <c r="H2899" s="208"/>
      <c r="I2899" s="209"/>
      <c r="J2899" s="209"/>
      <c r="K2899" s="209"/>
      <c r="L2899" s="199"/>
      <c r="M2899" s="203"/>
      <c r="N2899" s="209"/>
    </row>
    <row r="2900" spans="1:14" ht="12" customHeight="1" x14ac:dyDescent="0.2">
      <c r="A2900" s="206"/>
      <c r="B2900" s="207"/>
      <c r="C2900" s="199"/>
      <c r="D2900" s="199"/>
      <c r="E2900" s="201"/>
      <c r="F2900" s="201"/>
      <c r="G2900" s="208"/>
      <c r="H2900" s="208"/>
      <c r="I2900" s="209"/>
      <c r="J2900" s="209"/>
      <c r="K2900" s="209"/>
      <c r="L2900" s="199"/>
      <c r="M2900" s="203"/>
      <c r="N2900" s="209"/>
    </row>
    <row r="2901" spans="1:14" ht="12" customHeight="1" x14ac:dyDescent="0.2">
      <c r="A2901" s="206"/>
      <c r="B2901" s="207"/>
      <c r="C2901" s="199"/>
      <c r="D2901" s="199"/>
      <c r="E2901" s="201"/>
      <c r="F2901" s="201"/>
      <c r="G2901" s="208"/>
      <c r="H2901" s="208"/>
      <c r="I2901" s="209"/>
      <c r="J2901" s="209"/>
      <c r="K2901" s="209"/>
      <c r="L2901" s="199"/>
      <c r="M2901" s="203"/>
      <c r="N2901" s="209"/>
    </row>
    <row r="2902" spans="1:14" ht="12" customHeight="1" x14ac:dyDescent="0.2">
      <c r="A2902" s="206"/>
      <c r="B2902" s="207"/>
      <c r="C2902" s="199"/>
      <c r="D2902" s="199"/>
      <c r="E2902" s="201"/>
      <c r="F2902" s="201"/>
      <c r="G2902" s="208"/>
      <c r="H2902" s="208"/>
      <c r="I2902" s="209"/>
      <c r="J2902" s="209"/>
      <c r="K2902" s="209"/>
      <c r="L2902" s="199"/>
      <c r="M2902" s="203"/>
      <c r="N2902" s="209"/>
    </row>
    <row r="2903" spans="1:14" ht="12" customHeight="1" x14ac:dyDescent="0.2">
      <c r="A2903" s="206"/>
      <c r="B2903" s="207"/>
      <c r="C2903" s="199"/>
      <c r="D2903" s="199"/>
      <c r="E2903" s="201"/>
      <c r="F2903" s="201"/>
      <c r="G2903" s="208"/>
      <c r="H2903" s="208"/>
      <c r="I2903" s="209"/>
      <c r="J2903" s="209"/>
      <c r="K2903" s="209"/>
      <c r="L2903" s="199"/>
      <c r="M2903" s="203"/>
      <c r="N2903" s="209"/>
    </row>
    <row r="2904" spans="1:14" ht="12" customHeight="1" x14ac:dyDescent="0.2">
      <c r="A2904" s="206"/>
      <c r="B2904" s="207"/>
      <c r="C2904" s="199"/>
      <c r="D2904" s="199"/>
      <c r="E2904" s="201"/>
      <c r="F2904" s="201"/>
      <c r="G2904" s="208"/>
      <c r="H2904" s="208"/>
      <c r="I2904" s="209"/>
      <c r="J2904" s="209"/>
      <c r="K2904" s="209"/>
      <c r="L2904" s="199"/>
      <c r="M2904" s="203"/>
      <c r="N2904" s="209"/>
    </row>
    <row r="2905" spans="1:14" ht="12" customHeight="1" x14ac:dyDescent="0.2">
      <c r="A2905" s="206"/>
      <c r="B2905" s="207"/>
      <c r="C2905" s="199"/>
      <c r="D2905" s="199"/>
      <c r="E2905" s="201"/>
      <c r="F2905" s="201"/>
      <c r="G2905" s="208"/>
      <c r="H2905" s="208"/>
      <c r="I2905" s="209"/>
      <c r="J2905" s="209"/>
      <c r="K2905" s="209"/>
      <c r="L2905" s="199"/>
      <c r="M2905" s="203"/>
      <c r="N2905" s="209"/>
    </row>
    <row r="2906" spans="1:14" ht="12" customHeight="1" x14ac:dyDescent="0.2">
      <c r="A2906" s="206"/>
      <c r="B2906" s="207"/>
      <c r="C2906" s="199"/>
      <c r="D2906" s="199"/>
      <c r="E2906" s="201"/>
      <c r="F2906" s="201"/>
      <c r="G2906" s="208"/>
      <c r="H2906" s="208"/>
      <c r="I2906" s="209"/>
      <c r="J2906" s="209"/>
      <c r="K2906" s="209"/>
      <c r="L2906" s="199"/>
      <c r="M2906" s="203"/>
      <c r="N2906" s="209"/>
    </row>
    <row r="2907" spans="1:14" ht="12" customHeight="1" x14ac:dyDescent="0.2">
      <c r="A2907" s="206"/>
      <c r="B2907" s="207"/>
      <c r="C2907" s="199"/>
      <c r="D2907" s="199"/>
      <c r="E2907" s="201"/>
      <c r="F2907" s="201"/>
      <c r="G2907" s="208"/>
      <c r="H2907" s="208"/>
      <c r="I2907" s="209"/>
      <c r="J2907" s="209"/>
      <c r="K2907" s="209"/>
      <c r="L2907" s="199"/>
      <c r="M2907" s="203"/>
      <c r="N2907" s="209"/>
    </row>
    <row r="2908" spans="1:14" ht="12" customHeight="1" x14ac:dyDescent="0.2">
      <c r="A2908" s="206"/>
      <c r="B2908" s="207"/>
      <c r="C2908" s="199"/>
      <c r="D2908" s="199"/>
      <c r="E2908" s="201"/>
      <c r="F2908" s="201"/>
      <c r="G2908" s="208"/>
      <c r="H2908" s="208"/>
      <c r="I2908" s="209"/>
      <c r="J2908" s="209"/>
      <c r="K2908" s="209"/>
      <c r="L2908" s="199"/>
      <c r="M2908" s="203"/>
      <c r="N2908" s="209"/>
    </row>
    <row r="2909" spans="1:14" ht="12" customHeight="1" x14ac:dyDescent="0.2">
      <c r="A2909" s="206"/>
      <c r="B2909" s="207"/>
      <c r="C2909" s="199"/>
      <c r="D2909" s="199"/>
      <c r="E2909" s="201"/>
      <c r="F2909" s="201"/>
      <c r="G2909" s="208"/>
      <c r="H2909" s="208"/>
      <c r="I2909" s="209"/>
      <c r="J2909" s="209"/>
      <c r="K2909" s="209"/>
      <c r="L2909" s="199"/>
      <c r="M2909" s="203"/>
      <c r="N2909" s="209"/>
    </row>
    <row r="2910" spans="1:14" ht="12" customHeight="1" x14ac:dyDescent="0.2">
      <c r="A2910" s="206"/>
      <c r="B2910" s="207"/>
      <c r="C2910" s="199"/>
      <c r="D2910" s="199"/>
      <c r="E2910" s="201"/>
      <c r="F2910" s="201"/>
      <c r="G2910" s="208"/>
      <c r="H2910" s="208"/>
      <c r="I2910" s="209"/>
      <c r="J2910" s="209"/>
      <c r="K2910" s="209"/>
      <c r="L2910" s="199"/>
      <c r="M2910" s="203"/>
      <c r="N2910" s="209"/>
    </row>
    <row r="2911" spans="1:14" ht="12" customHeight="1" x14ac:dyDescent="0.2">
      <c r="A2911" s="206"/>
      <c r="B2911" s="207"/>
      <c r="C2911" s="199"/>
      <c r="D2911" s="199"/>
      <c r="E2911" s="201"/>
      <c r="F2911" s="201"/>
      <c r="G2911" s="208"/>
      <c r="H2911" s="208"/>
      <c r="I2911" s="209"/>
      <c r="J2911" s="209"/>
      <c r="K2911" s="209"/>
      <c r="L2911" s="199"/>
      <c r="M2911" s="203"/>
      <c r="N2911" s="209"/>
    </row>
    <row r="2912" spans="1:14" ht="12" customHeight="1" x14ac:dyDescent="0.2">
      <c r="A2912" s="206"/>
      <c r="B2912" s="207"/>
      <c r="C2912" s="199"/>
      <c r="D2912" s="199"/>
      <c r="E2912" s="201"/>
      <c r="F2912" s="201"/>
      <c r="G2912" s="208"/>
      <c r="H2912" s="208"/>
      <c r="I2912" s="209"/>
      <c r="J2912" s="209"/>
      <c r="K2912" s="209"/>
      <c r="L2912" s="199"/>
      <c r="M2912" s="203"/>
      <c r="N2912" s="209"/>
    </row>
    <row r="2913" spans="1:14" ht="12" customHeight="1" x14ac:dyDescent="0.2">
      <c r="A2913" s="206"/>
      <c r="B2913" s="207"/>
      <c r="C2913" s="199"/>
      <c r="D2913" s="199"/>
      <c r="E2913" s="201"/>
      <c r="F2913" s="201"/>
      <c r="G2913" s="208"/>
      <c r="H2913" s="208"/>
      <c r="I2913" s="209"/>
      <c r="J2913" s="209"/>
      <c r="K2913" s="209"/>
      <c r="L2913" s="199"/>
      <c r="M2913" s="203"/>
      <c r="N2913" s="209"/>
    </row>
    <row r="2914" spans="1:14" ht="12" customHeight="1" x14ac:dyDescent="0.2">
      <c r="A2914" s="206"/>
      <c r="B2914" s="207"/>
      <c r="C2914" s="199"/>
      <c r="D2914" s="199"/>
      <c r="E2914" s="201"/>
      <c r="F2914" s="201"/>
      <c r="G2914" s="208"/>
      <c r="H2914" s="208"/>
      <c r="I2914" s="209"/>
      <c r="J2914" s="209"/>
      <c r="K2914" s="209"/>
      <c r="L2914" s="199"/>
      <c r="M2914" s="203"/>
      <c r="N2914" s="209"/>
    </row>
    <row r="2915" spans="1:14" ht="12" customHeight="1" x14ac:dyDescent="0.2">
      <c r="A2915" s="206"/>
      <c r="B2915" s="207"/>
      <c r="C2915" s="199"/>
      <c r="D2915" s="199"/>
      <c r="E2915" s="201"/>
      <c r="F2915" s="201"/>
      <c r="G2915" s="208"/>
      <c r="H2915" s="208"/>
      <c r="I2915" s="209"/>
      <c r="J2915" s="209"/>
      <c r="K2915" s="209"/>
      <c r="L2915" s="199"/>
      <c r="M2915" s="203"/>
      <c r="N2915" s="209"/>
    </row>
    <row r="2916" spans="1:14" ht="12" customHeight="1" x14ac:dyDescent="0.2">
      <c r="A2916" s="206"/>
      <c r="B2916" s="207"/>
      <c r="C2916" s="199"/>
      <c r="D2916" s="199"/>
      <c r="E2916" s="201"/>
      <c r="F2916" s="201"/>
      <c r="G2916" s="208"/>
      <c r="H2916" s="208"/>
      <c r="I2916" s="209"/>
      <c r="J2916" s="209"/>
      <c r="K2916" s="209"/>
      <c r="L2916" s="199"/>
      <c r="M2916" s="203"/>
      <c r="N2916" s="209"/>
    </row>
    <row r="2917" spans="1:14" ht="12" customHeight="1" x14ac:dyDescent="0.2">
      <c r="A2917" s="206"/>
      <c r="B2917" s="207"/>
      <c r="C2917" s="199"/>
      <c r="D2917" s="199"/>
      <c r="E2917" s="201"/>
      <c r="F2917" s="201"/>
      <c r="G2917" s="208"/>
      <c r="H2917" s="208"/>
      <c r="I2917" s="209"/>
      <c r="J2917" s="209"/>
      <c r="K2917" s="209"/>
      <c r="L2917" s="199"/>
      <c r="M2917" s="203"/>
      <c r="N2917" s="209"/>
    </row>
    <row r="2918" spans="1:14" ht="12" customHeight="1" x14ac:dyDescent="0.2">
      <c r="A2918" s="206"/>
      <c r="B2918" s="207"/>
      <c r="C2918" s="199"/>
      <c r="D2918" s="199"/>
      <c r="E2918" s="201"/>
      <c r="F2918" s="201"/>
      <c r="G2918" s="208"/>
      <c r="H2918" s="208"/>
      <c r="I2918" s="209"/>
      <c r="J2918" s="209"/>
      <c r="K2918" s="209"/>
      <c r="L2918" s="199"/>
      <c r="M2918" s="203"/>
      <c r="N2918" s="209"/>
    </row>
    <row r="2919" spans="1:14" ht="12" customHeight="1" x14ac:dyDescent="0.2">
      <c r="A2919" s="206"/>
      <c r="B2919" s="207"/>
      <c r="C2919" s="199"/>
      <c r="D2919" s="199"/>
      <c r="E2919" s="201"/>
      <c r="F2919" s="201"/>
      <c r="G2919" s="208"/>
      <c r="H2919" s="208"/>
      <c r="I2919" s="209"/>
      <c r="J2919" s="209"/>
      <c r="K2919" s="209"/>
      <c r="L2919" s="199"/>
      <c r="M2919" s="203"/>
      <c r="N2919" s="209"/>
    </row>
    <row r="2920" spans="1:14" ht="12" customHeight="1" x14ac:dyDescent="0.2">
      <c r="A2920" s="206"/>
      <c r="B2920" s="207"/>
      <c r="C2920" s="199"/>
      <c r="D2920" s="199"/>
      <c r="E2920" s="201"/>
      <c r="F2920" s="201"/>
      <c r="G2920" s="208"/>
      <c r="H2920" s="208"/>
      <c r="I2920" s="209"/>
      <c r="J2920" s="209"/>
      <c r="K2920" s="209"/>
      <c r="L2920" s="199"/>
      <c r="M2920" s="203"/>
      <c r="N2920" s="209"/>
    </row>
    <row r="2921" spans="1:14" ht="12" customHeight="1" x14ac:dyDescent="0.2">
      <c r="A2921" s="206"/>
      <c r="B2921" s="207"/>
      <c r="C2921" s="199"/>
      <c r="D2921" s="199"/>
      <c r="E2921" s="201"/>
      <c r="F2921" s="201"/>
      <c r="G2921" s="208"/>
      <c r="H2921" s="208"/>
      <c r="I2921" s="209"/>
      <c r="J2921" s="209"/>
      <c r="K2921" s="209"/>
      <c r="L2921" s="199"/>
      <c r="M2921" s="203"/>
      <c r="N2921" s="209"/>
    </row>
    <row r="2922" spans="1:14" ht="12" customHeight="1" x14ac:dyDescent="0.2">
      <c r="A2922" s="206"/>
      <c r="B2922" s="207"/>
      <c r="C2922" s="199"/>
      <c r="D2922" s="199"/>
      <c r="E2922" s="201"/>
      <c r="F2922" s="201"/>
      <c r="G2922" s="208"/>
      <c r="H2922" s="208"/>
      <c r="I2922" s="209"/>
      <c r="J2922" s="209"/>
      <c r="K2922" s="209"/>
      <c r="L2922" s="199"/>
      <c r="M2922" s="203"/>
      <c r="N2922" s="209"/>
    </row>
    <row r="2923" spans="1:14" ht="12" customHeight="1" x14ac:dyDescent="0.2">
      <c r="A2923" s="206"/>
      <c r="B2923" s="207"/>
      <c r="C2923" s="199"/>
      <c r="D2923" s="199"/>
      <c r="E2923" s="201"/>
      <c r="F2923" s="201"/>
      <c r="G2923" s="208"/>
      <c r="H2923" s="208"/>
      <c r="I2923" s="209"/>
      <c r="J2923" s="209"/>
      <c r="K2923" s="209"/>
      <c r="L2923" s="199"/>
      <c r="M2923" s="203"/>
      <c r="N2923" s="209"/>
    </row>
    <row r="2924" spans="1:14" ht="12" customHeight="1" x14ac:dyDescent="0.2">
      <c r="A2924" s="206"/>
      <c r="B2924" s="207"/>
      <c r="C2924" s="199"/>
      <c r="D2924" s="199"/>
      <c r="E2924" s="201"/>
      <c r="F2924" s="201"/>
      <c r="G2924" s="208"/>
      <c r="H2924" s="208"/>
      <c r="I2924" s="209"/>
      <c r="J2924" s="209"/>
      <c r="K2924" s="209"/>
      <c r="L2924" s="199"/>
      <c r="M2924" s="203"/>
      <c r="N2924" s="209"/>
    </row>
    <row r="2925" spans="1:14" ht="12" customHeight="1" x14ac:dyDescent="0.2">
      <c r="A2925" s="206"/>
      <c r="B2925" s="207"/>
      <c r="C2925" s="199"/>
      <c r="D2925" s="199"/>
      <c r="E2925" s="201"/>
      <c r="F2925" s="201"/>
      <c r="G2925" s="208"/>
      <c r="H2925" s="208"/>
      <c r="I2925" s="209"/>
      <c r="J2925" s="209"/>
      <c r="K2925" s="209"/>
      <c r="L2925" s="199"/>
      <c r="M2925" s="203"/>
      <c r="N2925" s="209"/>
    </row>
    <row r="2926" spans="1:14" ht="12" customHeight="1" x14ac:dyDescent="0.2">
      <c r="A2926" s="206"/>
      <c r="B2926" s="207"/>
      <c r="C2926" s="199"/>
      <c r="D2926" s="199"/>
      <c r="E2926" s="201"/>
      <c r="F2926" s="201"/>
      <c r="G2926" s="208"/>
      <c r="H2926" s="208"/>
      <c r="I2926" s="209"/>
      <c r="J2926" s="209"/>
      <c r="K2926" s="209"/>
      <c r="L2926" s="199"/>
      <c r="M2926" s="203"/>
      <c r="N2926" s="209"/>
    </row>
    <row r="2927" spans="1:14" ht="12" customHeight="1" x14ac:dyDescent="0.2">
      <c r="A2927" s="206"/>
      <c r="B2927" s="207"/>
      <c r="C2927" s="199"/>
      <c r="D2927" s="199"/>
      <c r="E2927" s="201"/>
      <c r="F2927" s="201"/>
      <c r="G2927" s="208"/>
      <c r="H2927" s="208"/>
      <c r="I2927" s="209"/>
      <c r="J2927" s="209"/>
      <c r="K2927" s="209"/>
      <c r="L2927" s="199"/>
      <c r="M2927" s="203"/>
      <c r="N2927" s="209"/>
    </row>
    <row r="2928" spans="1:14" ht="12" customHeight="1" x14ac:dyDescent="0.2">
      <c r="A2928" s="206"/>
      <c r="B2928" s="207"/>
      <c r="C2928" s="199"/>
      <c r="D2928" s="199"/>
      <c r="E2928" s="201"/>
      <c r="F2928" s="201"/>
      <c r="G2928" s="208"/>
      <c r="H2928" s="208"/>
      <c r="I2928" s="209"/>
      <c r="J2928" s="209"/>
      <c r="K2928" s="209"/>
      <c r="L2928" s="199"/>
      <c r="M2928" s="203"/>
      <c r="N2928" s="209"/>
    </row>
    <row r="2929" spans="1:14" ht="12" customHeight="1" x14ac:dyDescent="0.2">
      <c r="A2929" s="206"/>
      <c r="B2929" s="207"/>
      <c r="C2929" s="199"/>
      <c r="D2929" s="199"/>
      <c r="E2929" s="201"/>
      <c r="F2929" s="201"/>
      <c r="G2929" s="208"/>
      <c r="H2929" s="208"/>
      <c r="I2929" s="209"/>
      <c r="J2929" s="209"/>
      <c r="K2929" s="209"/>
      <c r="L2929" s="199"/>
      <c r="M2929" s="203"/>
      <c r="N2929" s="209"/>
    </row>
    <row r="2930" spans="1:14" ht="12" customHeight="1" x14ac:dyDescent="0.2">
      <c r="A2930" s="206"/>
      <c r="B2930" s="207"/>
      <c r="C2930" s="199"/>
      <c r="D2930" s="199"/>
      <c r="E2930" s="201"/>
      <c r="F2930" s="201"/>
      <c r="G2930" s="208"/>
      <c r="H2930" s="208"/>
      <c r="I2930" s="209"/>
      <c r="J2930" s="209"/>
      <c r="K2930" s="209"/>
      <c r="L2930" s="199"/>
      <c r="M2930" s="203"/>
      <c r="N2930" s="209"/>
    </row>
    <row r="2931" spans="1:14" ht="12" customHeight="1" x14ac:dyDescent="0.2">
      <c r="A2931" s="206"/>
      <c r="B2931" s="207"/>
      <c r="C2931" s="199"/>
      <c r="D2931" s="199"/>
      <c r="E2931" s="201"/>
      <c r="F2931" s="201"/>
      <c r="G2931" s="208"/>
      <c r="H2931" s="208"/>
      <c r="I2931" s="209"/>
      <c r="J2931" s="209"/>
      <c r="K2931" s="209"/>
      <c r="L2931" s="199"/>
      <c r="M2931" s="203"/>
      <c r="N2931" s="209"/>
    </row>
    <row r="2932" spans="1:14" ht="12" customHeight="1" x14ac:dyDescent="0.2">
      <c r="A2932" s="206"/>
      <c r="B2932" s="207"/>
      <c r="C2932" s="199"/>
      <c r="D2932" s="199"/>
      <c r="E2932" s="201"/>
      <c r="F2932" s="201"/>
      <c r="G2932" s="208"/>
      <c r="H2932" s="208"/>
      <c r="I2932" s="209"/>
      <c r="J2932" s="209"/>
      <c r="K2932" s="209"/>
      <c r="L2932" s="199"/>
      <c r="M2932" s="203"/>
      <c r="N2932" s="209"/>
    </row>
    <row r="2933" spans="1:14" ht="12" customHeight="1" x14ac:dyDescent="0.2">
      <c r="A2933" s="206"/>
      <c r="B2933" s="207"/>
      <c r="C2933" s="199"/>
      <c r="D2933" s="199"/>
      <c r="E2933" s="201"/>
      <c r="F2933" s="201"/>
      <c r="G2933" s="208"/>
      <c r="H2933" s="208"/>
      <c r="I2933" s="209"/>
      <c r="J2933" s="209"/>
      <c r="K2933" s="209"/>
      <c r="L2933" s="199"/>
      <c r="M2933" s="203"/>
      <c r="N2933" s="209"/>
    </row>
    <row r="2934" spans="1:14" ht="12" customHeight="1" x14ac:dyDescent="0.2">
      <c r="A2934" s="206"/>
      <c r="B2934" s="207"/>
      <c r="C2934" s="199"/>
      <c r="D2934" s="199"/>
      <c r="E2934" s="201"/>
      <c r="F2934" s="201"/>
      <c r="G2934" s="208"/>
      <c r="H2934" s="208"/>
      <c r="I2934" s="209"/>
      <c r="J2934" s="209"/>
      <c r="K2934" s="209"/>
      <c r="L2934" s="199"/>
      <c r="M2934" s="203"/>
      <c r="N2934" s="209"/>
    </row>
    <row r="2935" spans="1:14" ht="12" customHeight="1" x14ac:dyDescent="0.2">
      <c r="A2935" s="206"/>
      <c r="B2935" s="207"/>
      <c r="C2935" s="199"/>
      <c r="D2935" s="199"/>
      <c r="E2935" s="201"/>
      <c r="F2935" s="201"/>
      <c r="G2935" s="208"/>
      <c r="H2935" s="208"/>
      <c r="I2935" s="209"/>
      <c r="J2935" s="209"/>
      <c r="K2935" s="209"/>
      <c r="L2935" s="199"/>
      <c r="M2935" s="203"/>
      <c r="N2935" s="209"/>
    </row>
    <row r="2936" spans="1:14" ht="12" customHeight="1" x14ac:dyDescent="0.2">
      <c r="A2936" s="206"/>
      <c r="B2936" s="207"/>
      <c r="C2936" s="199"/>
      <c r="D2936" s="199"/>
      <c r="E2936" s="201"/>
      <c r="F2936" s="201"/>
      <c r="G2936" s="208"/>
      <c r="H2936" s="208"/>
      <c r="I2936" s="209"/>
      <c r="J2936" s="209"/>
      <c r="K2936" s="209"/>
      <c r="L2936" s="199"/>
      <c r="M2936" s="203"/>
      <c r="N2936" s="209"/>
    </row>
    <row r="2937" spans="1:14" ht="12" customHeight="1" x14ac:dyDescent="0.2">
      <c r="A2937" s="206"/>
      <c r="B2937" s="207"/>
      <c r="C2937" s="199"/>
      <c r="D2937" s="199"/>
      <c r="E2937" s="201"/>
      <c r="F2937" s="201"/>
      <c r="G2937" s="208"/>
      <c r="H2937" s="208"/>
      <c r="I2937" s="209"/>
      <c r="J2937" s="209"/>
      <c r="K2937" s="209"/>
      <c r="L2937" s="199"/>
      <c r="M2937" s="203"/>
      <c r="N2937" s="209"/>
    </row>
    <row r="2938" spans="1:14" ht="12" customHeight="1" x14ac:dyDescent="0.2">
      <c r="A2938" s="206"/>
      <c r="B2938" s="207"/>
      <c r="C2938" s="199"/>
      <c r="D2938" s="199"/>
      <c r="E2938" s="201"/>
      <c r="F2938" s="201"/>
      <c r="G2938" s="208"/>
      <c r="H2938" s="208"/>
      <c r="I2938" s="209"/>
      <c r="J2938" s="209"/>
      <c r="K2938" s="209"/>
      <c r="L2938" s="199"/>
      <c r="M2938" s="203"/>
      <c r="N2938" s="209"/>
    </row>
    <row r="2939" spans="1:14" ht="12" customHeight="1" x14ac:dyDescent="0.2">
      <c r="A2939" s="206"/>
      <c r="B2939" s="207"/>
      <c r="C2939" s="199"/>
      <c r="D2939" s="199"/>
      <c r="E2939" s="201"/>
      <c r="F2939" s="201"/>
      <c r="G2939" s="208"/>
      <c r="H2939" s="208"/>
      <c r="I2939" s="209"/>
      <c r="J2939" s="209"/>
      <c r="K2939" s="209"/>
      <c r="L2939" s="199"/>
      <c r="M2939" s="203"/>
      <c r="N2939" s="209"/>
    </row>
    <row r="2940" spans="1:14" ht="12" customHeight="1" x14ac:dyDescent="0.2">
      <c r="A2940" s="206"/>
      <c r="B2940" s="207"/>
      <c r="C2940" s="199"/>
      <c r="D2940" s="199"/>
      <c r="E2940" s="201"/>
      <c r="F2940" s="201"/>
      <c r="G2940" s="208"/>
      <c r="H2940" s="208"/>
      <c r="I2940" s="209"/>
      <c r="J2940" s="209"/>
      <c r="K2940" s="209"/>
      <c r="L2940" s="199"/>
      <c r="M2940" s="203"/>
      <c r="N2940" s="209"/>
    </row>
    <row r="2941" spans="1:14" ht="12" customHeight="1" x14ac:dyDescent="0.2">
      <c r="A2941" s="206"/>
      <c r="B2941" s="207"/>
      <c r="C2941" s="199"/>
      <c r="D2941" s="199"/>
      <c r="E2941" s="201"/>
      <c r="F2941" s="201"/>
      <c r="G2941" s="208"/>
      <c r="H2941" s="208"/>
      <c r="I2941" s="209"/>
      <c r="J2941" s="209"/>
      <c r="K2941" s="209"/>
      <c r="L2941" s="199"/>
      <c r="M2941" s="203"/>
      <c r="N2941" s="209"/>
    </row>
    <row r="2942" spans="1:14" ht="12" customHeight="1" x14ac:dyDescent="0.2">
      <c r="A2942" s="206"/>
      <c r="B2942" s="207"/>
      <c r="C2942" s="199"/>
      <c r="D2942" s="199"/>
      <c r="E2942" s="201"/>
      <c r="F2942" s="201"/>
      <c r="G2942" s="208"/>
      <c r="H2942" s="208"/>
      <c r="I2942" s="209"/>
      <c r="J2942" s="209"/>
      <c r="K2942" s="209"/>
      <c r="L2942" s="199"/>
      <c r="M2942" s="203"/>
      <c r="N2942" s="209"/>
    </row>
    <row r="2943" spans="1:14" ht="12" customHeight="1" x14ac:dyDescent="0.2">
      <c r="A2943" s="206"/>
      <c r="B2943" s="207"/>
      <c r="C2943" s="199"/>
      <c r="D2943" s="199"/>
      <c r="E2943" s="201"/>
      <c r="F2943" s="201"/>
      <c r="G2943" s="208"/>
      <c r="H2943" s="208"/>
      <c r="I2943" s="209"/>
      <c r="J2943" s="209"/>
      <c r="K2943" s="209"/>
      <c r="L2943" s="199"/>
      <c r="M2943" s="203"/>
      <c r="N2943" s="209"/>
    </row>
    <row r="2944" spans="1:14" ht="12" customHeight="1" x14ac:dyDescent="0.2">
      <c r="A2944" s="206"/>
      <c r="B2944" s="207"/>
      <c r="C2944" s="199"/>
      <c r="D2944" s="199"/>
      <c r="E2944" s="201"/>
      <c r="F2944" s="201"/>
      <c r="G2944" s="208"/>
      <c r="H2944" s="208"/>
      <c r="I2944" s="209"/>
      <c r="J2944" s="209"/>
      <c r="K2944" s="209"/>
      <c r="L2944" s="199"/>
      <c r="M2944" s="203"/>
      <c r="N2944" s="209"/>
    </row>
    <row r="2945" spans="1:14" ht="12" customHeight="1" x14ac:dyDescent="0.2">
      <c r="A2945" s="206"/>
      <c r="B2945" s="207"/>
      <c r="C2945" s="199"/>
      <c r="D2945" s="199"/>
      <c r="E2945" s="201"/>
      <c r="F2945" s="201"/>
      <c r="G2945" s="208"/>
      <c r="H2945" s="208"/>
      <c r="I2945" s="209"/>
      <c r="J2945" s="209"/>
      <c r="K2945" s="209"/>
      <c r="L2945" s="199"/>
      <c r="M2945" s="203"/>
      <c r="N2945" s="209"/>
    </row>
    <row r="2946" spans="1:14" ht="12" customHeight="1" x14ac:dyDescent="0.2">
      <c r="A2946" s="206"/>
      <c r="B2946" s="207"/>
      <c r="C2946" s="199"/>
      <c r="D2946" s="199"/>
      <c r="E2946" s="201"/>
      <c r="F2946" s="201"/>
      <c r="G2946" s="208"/>
      <c r="H2946" s="208"/>
      <c r="I2946" s="209"/>
      <c r="J2946" s="209"/>
      <c r="K2946" s="209"/>
      <c r="L2946" s="199"/>
      <c r="M2946" s="203"/>
      <c r="N2946" s="209"/>
    </row>
    <row r="2947" spans="1:14" ht="12" customHeight="1" x14ac:dyDescent="0.2">
      <c r="A2947" s="206"/>
      <c r="B2947" s="207"/>
      <c r="C2947" s="199"/>
      <c r="D2947" s="199"/>
      <c r="E2947" s="201"/>
      <c r="F2947" s="201"/>
      <c r="G2947" s="208"/>
      <c r="H2947" s="208"/>
      <c r="I2947" s="209"/>
      <c r="J2947" s="209"/>
      <c r="K2947" s="209"/>
      <c r="L2947" s="199"/>
      <c r="M2947" s="203"/>
      <c r="N2947" s="209"/>
    </row>
    <row r="2948" spans="1:14" ht="12" customHeight="1" x14ac:dyDescent="0.2">
      <c r="A2948" s="206"/>
      <c r="B2948" s="207"/>
      <c r="C2948" s="199"/>
      <c r="D2948" s="199"/>
      <c r="E2948" s="201"/>
      <c r="F2948" s="201"/>
      <c r="G2948" s="208"/>
      <c r="H2948" s="208"/>
      <c r="I2948" s="209"/>
      <c r="J2948" s="209"/>
      <c r="K2948" s="209"/>
      <c r="L2948" s="199"/>
      <c r="M2948" s="203"/>
      <c r="N2948" s="209"/>
    </row>
    <row r="2949" spans="1:14" ht="12" customHeight="1" x14ac:dyDescent="0.2">
      <c r="A2949" s="206"/>
      <c r="B2949" s="207"/>
      <c r="C2949" s="199"/>
      <c r="D2949" s="199"/>
      <c r="E2949" s="201"/>
      <c r="F2949" s="201"/>
      <c r="G2949" s="208"/>
      <c r="H2949" s="208"/>
      <c r="I2949" s="209"/>
      <c r="J2949" s="209"/>
      <c r="K2949" s="209"/>
      <c r="L2949" s="199"/>
      <c r="M2949" s="203"/>
      <c r="N2949" s="209"/>
    </row>
    <row r="2950" spans="1:14" ht="12" customHeight="1" x14ac:dyDescent="0.2">
      <c r="A2950" s="206"/>
      <c r="B2950" s="207"/>
      <c r="C2950" s="199"/>
      <c r="D2950" s="199"/>
      <c r="E2950" s="201"/>
      <c r="F2950" s="201"/>
      <c r="G2950" s="208"/>
      <c r="H2950" s="208"/>
      <c r="I2950" s="209"/>
      <c r="J2950" s="209"/>
      <c r="K2950" s="209"/>
      <c r="L2950" s="199"/>
      <c r="M2950" s="203"/>
      <c r="N2950" s="209"/>
    </row>
    <row r="2951" spans="1:14" ht="12" customHeight="1" x14ac:dyDescent="0.2">
      <c r="A2951" s="206"/>
      <c r="B2951" s="207"/>
      <c r="C2951" s="199"/>
      <c r="D2951" s="199"/>
      <c r="E2951" s="201"/>
      <c r="F2951" s="201"/>
      <c r="G2951" s="208"/>
      <c r="H2951" s="208"/>
      <c r="I2951" s="209"/>
      <c r="J2951" s="209"/>
      <c r="K2951" s="209"/>
      <c r="L2951" s="199"/>
      <c r="M2951" s="203"/>
      <c r="N2951" s="209"/>
    </row>
    <row r="2952" spans="1:14" ht="12" customHeight="1" x14ac:dyDescent="0.2">
      <c r="A2952" s="206"/>
      <c r="B2952" s="207"/>
      <c r="C2952" s="199"/>
      <c r="D2952" s="199"/>
      <c r="E2952" s="201"/>
      <c r="F2952" s="201"/>
      <c r="G2952" s="208"/>
      <c r="H2952" s="208"/>
      <c r="I2952" s="209"/>
      <c r="J2952" s="209"/>
      <c r="K2952" s="209"/>
      <c r="L2952" s="199"/>
      <c r="M2952" s="203"/>
      <c r="N2952" s="209"/>
    </row>
    <row r="2953" spans="1:14" ht="12" customHeight="1" x14ac:dyDescent="0.2">
      <c r="A2953" s="206"/>
      <c r="B2953" s="207"/>
      <c r="C2953" s="199"/>
      <c r="D2953" s="199"/>
      <c r="E2953" s="201"/>
      <c r="F2953" s="201"/>
      <c r="G2953" s="208"/>
      <c r="H2953" s="208"/>
      <c r="I2953" s="209"/>
      <c r="J2953" s="209"/>
      <c r="K2953" s="209"/>
      <c r="L2953" s="199"/>
      <c r="M2953" s="203"/>
      <c r="N2953" s="209"/>
    </row>
    <row r="2954" spans="1:14" ht="12" customHeight="1" x14ac:dyDescent="0.2">
      <c r="A2954" s="206"/>
      <c r="B2954" s="207"/>
      <c r="C2954" s="199"/>
      <c r="D2954" s="199"/>
      <c r="E2954" s="201"/>
      <c r="F2954" s="201"/>
      <c r="G2954" s="208"/>
      <c r="H2954" s="208"/>
      <c r="I2954" s="209"/>
      <c r="J2954" s="209"/>
      <c r="K2954" s="209"/>
      <c r="L2954" s="199"/>
      <c r="M2954" s="203"/>
      <c r="N2954" s="209"/>
    </row>
    <row r="2955" spans="1:14" ht="12" customHeight="1" x14ac:dyDescent="0.2">
      <c r="A2955" s="206"/>
      <c r="B2955" s="207"/>
      <c r="C2955" s="199"/>
      <c r="D2955" s="199"/>
      <c r="E2955" s="201"/>
      <c r="F2955" s="201"/>
      <c r="G2955" s="208"/>
      <c r="H2955" s="208"/>
      <c r="I2955" s="209"/>
      <c r="J2955" s="209"/>
      <c r="K2955" s="209"/>
      <c r="L2955" s="199"/>
      <c r="M2955" s="203"/>
      <c r="N2955" s="209"/>
    </row>
    <row r="2956" spans="1:14" ht="12" customHeight="1" x14ac:dyDescent="0.2">
      <c r="A2956" s="206"/>
      <c r="B2956" s="207"/>
      <c r="C2956" s="199"/>
      <c r="D2956" s="199"/>
      <c r="E2956" s="201"/>
      <c r="F2956" s="201"/>
      <c r="G2956" s="208"/>
      <c r="H2956" s="208"/>
      <c r="I2956" s="209"/>
      <c r="J2956" s="209"/>
      <c r="K2956" s="209"/>
      <c r="L2956" s="199"/>
      <c r="M2956" s="203"/>
      <c r="N2956" s="209"/>
    </row>
    <row r="2957" spans="1:14" ht="12" customHeight="1" x14ac:dyDescent="0.2">
      <c r="A2957" s="206"/>
      <c r="B2957" s="207"/>
      <c r="C2957" s="199"/>
      <c r="D2957" s="199"/>
      <c r="E2957" s="201"/>
      <c r="F2957" s="201"/>
      <c r="G2957" s="208"/>
      <c r="H2957" s="208"/>
      <c r="I2957" s="209"/>
      <c r="J2957" s="209"/>
      <c r="K2957" s="209"/>
      <c r="L2957" s="199"/>
      <c r="M2957" s="203"/>
      <c r="N2957" s="209"/>
    </row>
    <row r="2958" spans="1:14" ht="12" customHeight="1" x14ac:dyDescent="0.2">
      <c r="A2958" s="206"/>
      <c r="B2958" s="207"/>
      <c r="C2958" s="199"/>
      <c r="D2958" s="199"/>
      <c r="E2958" s="201"/>
      <c r="F2958" s="201"/>
      <c r="G2958" s="208"/>
      <c r="H2958" s="208"/>
      <c r="I2958" s="209"/>
      <c r="J2958" s="209"/>
      <c r="K2958" s="209"/>
      <c r="L2958" s="199"/>
      <c r="M2958" s="203"/>
      <c r="N2958" s="209"/>
    </row>
    <row r="2959" spans="1:14" ht="12" customHeight="1" x14ac:dyDescent="0.2">
      <c r="A2959" s="206"/>
      <c r="B2959" s="207"/>
      <c r="C2959" s="199"/>
      <c r="D2959" s="199"/>
      <c r="E2959" s="201"/>
      <c r="F2959" s="201"/>
      <c r="G2959" s="208"/>
      <c r="H2959" s="208"/>
      <c r="I2959" s="209"/>
      <c r="J2959" s="209"/>
      <c r="K2959" s="209"/>
      <c r="L2959" s="199"/>
      <c r="M2959" s="203"/>
      <c r="N2959" s="209"/>
    </row>
    <row r="2960" spans="1:14" ht="12" customHeight="1" x14ac:dyDescent="0.2">
      <c r="A2960" s="206"/>
      <c r="B2960" s="207"/>
      <c r="C2960" s="199"/>
      <c r="D2960" s="199"/>
      <c r="E2960" s="201"/>
      <c r="F2960" s="201"/>
      <c r="G2960" s="208"/>
      <c r="H2960" s="208"/>
      <c r="I2960" s="209"/>
      <c r="J2960" s="209"/>
      <c r="K2960" s="209"/>
      <c r="L2960" s="199"/>
      <c r="M2960" s="203"/>
      <c r="N2960" s="209"/>
    </row>
    <row r="2961" spans="1:14" ht="12" customHeight="1" x14ac:dyDescent="0.2">
      <c r="A2961" s="206"/>
      <c r="B2961" s="207"/>
      <c r="C2961" s="199"/>
      <c r="D2961" s="199"/>
      <c r="E2961" s="201"/>
      <c r="F2961" s="201"/>
      <c r="G2961" s="208"/>
      <c r="H2961" s="208"/>
      <c r="I2961" s="209"/>
      <c r="J2961" s="209"/>
      <c r="K2961" s="209"/>
      <c r="L2961" s="199"/>
      <c r="M2961" s="203"/>
      <c r="N2961" s="209"/>
    </row>
    <row r="2962" spans="1:14" ht="12" customHeight="1" x14ac:dyDescent="0.2">
      <c r="A2962" s="206"/>
      <c r="B2962" s="207"/>
      <c r="C2962" s="199"/>
      <c r="D2962" s="199"/>
      <c r="E2962" s="201"/>
      <c r="F2962" s="201"/>
      <c r="G2962" s="208"/>
      <c r="H2962" s="208"/>
      <c r="I2962" s="209"/>
      <c r="J2962" s="209"/>
      <c r="K2962" s="209"/>
      <c r="L2962" s="199"/>
      <c r="M2962" s="203"/>
      <c r="N2962" s="209"/>
    </row>
    <row r="2963" spans="1:14" ht="12" customHeight="1" x14ac:dyDescent="0.2">
      <c r="A2963" s="206"/>
      <c r="B2963" s="207"/>
      <c r="C2963" s="199"/>
      <c r="D2963" s="199"/>
      <c r="E2963" s="201"/>
      <c r="F2963" s="201"/>
      <c r="G2963" s="208"/>
      <c r="H2963" s="208"/>
      <c r="I2963" s="209"/>
      <c r="J2963" s="209"/>
      <c r="K2963" s="209"/>
      <c r="L2963" s="199"/>
      <c r="M2963" s="203"/>
      <c r="N2963" s="209"/>
    </row>
    <row r="2964" spans="1:14" ht="12" customHeight="1" x14ac:dyDescent="0.2">
      <c r="A2964" s="206"/>
      <c r="B2964" s="207"/>
      <c r="C2964" s="199"/>
      <c r="D2964" s="199"/>
      <c r="E2964" s="201"/>
      <c r="F2964" s="201"/>
      <c r="G2964" s="208"/>
      <c r="H2964" s="208"/>
      <c r="I2964" s="209"/>
      <c r="J2964" s="209"/>
      <c r="K2964" s="209"/>
      <c r="L2964" s="199"/>
      <c r="M2964" s="203"/>
      <c r="N2964" s="209"/>
    </row>
    <row r="2965" spans="1:14" ht="12" customHeight="1" x14ac:dyDescent="0.2">
      <c r="A2965" s="206"/>
      <c r="B2965" s="207"/>
      <c r="C2965" s="199"/>
      <c r="D2965" s="199"/>
      <c r="E2965" s="201"/>
      <c r="F2965" s="201"/>
      <c r="G2965" s="208"/>
      <c r="H2965" s="208"/>
      <c r="I2965" s="209"/>
      <c r="J2965" s="209"/>
      <c r="K2965" s="209"/>
      <c r="L2965" s="199"/>
      <c r="M2965" s="203"/>
      <c r="N2965" s="209"/>
    </row>
    <row r="2966" spans="1:14" ht="12" customHeight="1" x14ac:dyDescent="0.2">
      <c r="A2966" s="206"/>
      <c r="B2966" s="207"/>
      <c r="C2966" s="199"/>
      <c r="D2966" s="199"/>
      <c r="E2966" s="201"/>
      <c r="F2966" s="201"/>
      <c r="G2966" s="208"/>
      <c r="H2966" s="208"/>
      <c r="I2966" s="209"/>
      <c r="J2966" s="209"/>
      <c r="K2966" s="209"/>
      <c r="L2966" s="199"/>
      <c r="M2966" s="203"/>
      <c r="N2966" s="209"/>
    </row>
    <row r="2967" spans="1:14" ht="12" customHeight="1" x14ac:dyDescent="0.2">
      <c r="A2967" s="206"/>
      <c r="B2967" s="207"/>
      <c r="C2967" s="199"/>
      <c r="D2967" s="199"/>
      <c r="E2967" s="201"/>
      <c r="F2967" s="201"/>
      <c r="G2967" s="208"/>
      <c r="H2967" s="208"/>
      <c r="I2967" s="209"/>
      <c r="J2967" s="209"/>
      <c r="K2967" s="209"/>
      <c r="L2967" s="199"/>
      <c r="M2967" s="203"/>
      <c r="N2967" s="209"/>
    </row>
    <row r="2968" spans="1:14" ht="12" customHeight="1" x14ac:dyDescent="0.2">
      <c r="A2968" s="206"/>
      <c r="B2968" s="207"/>
      <c r="C2968" s="199"/>
      <c r="D2968" s="199"/>
      <c r="E2968" s="201"/>
      <c r="F2968" s="201"/>
      <c r="G2968" s="208"/>
      <c r="H2968" s="208"/>
      <c r="I2968" s="209"/>
      <c r="J2968" s="209"/>
      <c r="K2968" s="209"/>
      <c r="L2968" s="199"/>
      <c r="M2968" s="203"/>
      <c r="N2968" s="209"/>
    </row>
    <row r="2969" spans="1:14" ht="12" customHeight="1" x14ac:dyDescent="0.2">
      <c r="A2969" s="206"/>
      <c r="B2969" s="207"/>
      <c r="C2969" s="199"/>
      <c r="D2969" s="199"/>
      <c r="E2969" s="201"/>
      <c r="F2969" s="201"/>
      <c r="G2969" s="208"/>
      <c r="H2969" s="208"/>
      <c r="I2969" s="209"/>
      <c r="J2969" s="209"/>
      <c r="K2969" s="209"/>
      <c r="L2969" s="199"/>
      <c r="M2969" s="203"/>
      <c r="N2969" s="209"/>
    </row>
    <row r="2970" spans="1:14" ht="12" customHeight="1" x14ac:dyDescent="0.2">
      <c r="A2970" s="206"/>
      <c r="B2970" s="207"/>
      <c r="C2970" s="199"/>
      <c r="D2970" s="199"/>
      <c r="E2970" s="201"/>
      <c r="F2970" s="201"/>
      <c r="G2970" s="208"/>
      <c r="H2970" s="208"/>
      <c r="I2970" s="209"/>
      <c r="J2970" s="209"/>
      <c r="K2970" s="209"/>
      <c r="L2970" s="199"/>
      <c r="M2970" s="203"/>
      <c r="N2970" s="209"/>
    </row>
    <row r="2971" spans="1:14" ht="12" customHeight="1" x14ac:dyDescent="0.2">
      <c r="A2971" s="206"/>
      <c r="B2971" s="207"/>
      <c r="C2971" s="199"/>
      <c r="D2971" s="199"/>
      <c r="E2971" s="201"/>
      <c r="F2971" s="201"/>
      <c r="G2971" s="208"/>
      <c r="H2971" s="208"/>
      <c r="I2971" s="209"/>
      <c r="J2971" s="209"/>
      <c r="K2971" s="209"/>
      <c r="L2971" s="199"/>
      <c r="M2971" s="203"/>
      <c r="N2971" s="209"/>
    </row>
    <row r="2972" spans="1:14" ht="12" customHeight="1" x14ac:dyDescent="0.2">
      <c r="A2972" s="206"/>
      <c r="B2972" s="207"/>
      <c r="C2972" s="199"/>
      <c r="D2972" s="199"/>
      <c r="E2972" s="201"/>
      <c r="F2972" s="201"/>
      <c r="G2972" s="208"/>
      <c r="H2972" s="208"/>
      <c r="I2972" s="209"/>
      <c r="J2972" s="209"/>
      <c r="K2972" s="209"/>
      <c r="L2972" s="199"/>
      <c r="M2972" s="203"/>
      <c r="N2972" s="209"/>
    </row>
    <row r="2973" spans="1:14" ht="12" customHeight="1" x14ac:dyDescent="0.2">
      <c r="A2973" s="206"/>
      <c r="B2973" s="207"/>
      <c r="C2973" s="199"/>
      <c r="D2973" s="199"/>
      <c r="E2973" s="201"/>
      <c r="F2973" s="201"/>
      <c r="G2973" s="208"/>
      <c r="H2973" s="208"/>
      <c r="I2973" s="209"/>
      <c r="J2973" s="209"/>
      <c r="K2973" s="209"/>
      <c r="L2973" s="199"/>
      <c r="M2973" s="203"/>
      <c r="N2973" s="209"/>
    </row>
    <row r="2974" spans="1:14" ht="12" customHeight="1" x14ac:dyDescent="0.2">
      <c r="A2974" s="206"/>
      <c r="B2974" s="207"/>
      <c r="C2974" s="199"/>
      <c r="D2974" s="199"/>
      <c r="E2974" s="201"/>
      <c r="F2974" s="201"/>
      <c r="G2974" s="208"/>
      <c r="H2974" s="208"/>
      <c r="I2974" s="209"/>
      <c r="J2974" s="209"/>
      <c r="K2974" s="209"/>
      <c r="L2974" s="199"/>
      <c r="M2974" s="203"/>
      <c r="N2974" s="209"/>
    </row>
    <row r="2975" spans="1:14" ht="12" customHeight="1" x14ac:dyDescent="0.2">
      <c r="A2975" s="206"/>
      <c r="B2975" s="207"/>
      <c r="C2975" s="199"/>
      <c r="D2975" s="199"/>
      <c r="E2975" s="201"/>
      <c r="F2975" s="201"/>
      <c r="G2975" s="208"/>
      <c r="H2975" s="208"/>
      <c r="I2975" s="209"/>
      <c r="J2975" s="209"/>
      <c r="K2975" s="209"/>
      <c r="L2975" s="199"/>
      <c r="M2975" s="203"/>
      <c r="N2975" s="209"/>
    </row>
    <row r="2976" spans="1:14" ht="12" customHeight="1" x14ac:dyDescent="0.2">
      <c r="A2976" s="206"/>
      <c r="B2976" s="207"/>
      <c r="C2976" s="199"/>
      <c r="D2976" s="199"/>
      <c r="E2976" s="201"/>
      <c r="F2976" s="201"/>
      <c r="G2976" s="208"/>
      <c r="H2976" s="208"/>
      <c r="I2976" s="209"/>
      <c r="J2976" s="209"/>
      <c r="K2976" s="209"/>
      <c r="L2976" s="199"/>
      <c r="M2976" s="203"/>
      <c r="N2976" s="209"/>
    </row>
    <row r="2977" spans="1:14" ht="12" customHeight="1" x14ac:dyDescent="0.2">
      <c r="A2977" s="206"/>
      <c r="B2977" s="207"/>
      <c r="C2977" s="199"/>
      <c r="D2977" s="199"/>
      <c r="E2977" s="201"/>
      <c r="F2977" s="201"/>
      <c r="G2977" s="208"/>
      <c r="H2977" s="208"/>
      <c r="I2977" s="209"/>
      <c r="J2977" s="209"/>
      <c r="K2977" s="209"/>
      <c r="L2977" s="199"/>
      <c r="M2977" s="203"/>
      <c r="N2977" s="209"/>
    </row>
    <row r="2978" spans="1:14" ht="12" customHeight="1" x14ac:dyDescent="0.2">
      <c r="A2978" s="206"/>
      <c r="B2978" s="207"/>
      <c r="C2978" s="199"/>
      <c r="D2978" s="199"/>
      <c r="E2978" s="201"/>
      <c r="F2978" s="201"/>
      <c r="G2978" s="208"/>
      <c r="H2978" s="208"/>
      <c r="I2978" s="209"/>
      <c r="J2978" s="209"/>
      <c r="K2978" s="209"/>
      <c r="L2978" s="199"/>
      <c r="M2978" s="203"/>
      <c r="N2978" s="209"/>
    </row>
    <row r="2979" spans="1:14" ht="12" customHeight="1" x14ac:dyDescent="0.2">
      <c r="A2979" s="206"/>
      <c r="B2979" s="207"/>
      <c r="C2979" s="199"/>
      <c r="D2979" s="199"/>
      <c r="E2979" s="201"/>
      <c r="F2979" s="201"/>
      <c r="G2979" s="208"/>
      <c r="H2979" s="208"/>
      <c r="I2979" s="209"/>
      <c r="J2979" s="209"/>
      <c r="K2979" s="209"/>
      <c r="L2979" s="199"/>
      <c r="M2979" s="203"/>
      <c r="N2979" s="209"/>
    </row>
    <row r="2980" spans="1:14" ht="12" customHeight="1" x14ac:dyDescent="0.2">
      <c r="A2980" s="206"/>
      <c r="B2980" s="207"/>
      <c r="C2980" s="199"/>
      <c r="D2980" s="199"/>
      <c r="E2980" s="201"/>
      <c r="F2980" s="201"/>
      <c r="G2980" s="208"/>
      <c r="H2980" s="208"/>
      <c r="I2980" s="209"/>
      <c r="J2980" s="209"/>
      <c r="K2980" s="209"/>
      <c r="L2980" s="199"/>
      <c r="M2980" s="203"/>
      <c r="N2980" s="209"/>
    </row>
    <row r="2981" spans="1:14" ht="12" customHeight="1" x14ac:dyDescent="0.2">
      <c r="A2981" s="206"/>
      <c r="B2981" s="207"/>
      <c r="C2981" s="199"/>
      <c r="D2981" s="199"/>
      <c r="E2981" s="201"/>
      <c r="F2981" s="201"/>
      <c r="G2981" s="208"/>
      <c r="H2981" s="208"/>
      <c r="I2981" s="209"/>
      <c r="J2981" s="209"/>
      <c r="K2981" s="209"/>
      <c r="L2981" s="199"/>
      <c r="M2981" s="203"/>
      <c r="N2981" s="209"/>
    </row>
    <row r="2982" spans="1:14" ht="12" customHeight="1" x14ac:dyDescent="0.2">
      <c r="A2982" s="206"/>
      <c r="B2982" s="207"/>
      <c r="C2982" s="199"/>
      <c r="D2982" s="199"/>
      <c r="E2982" s="201"/>
      <c r="F2982" s="201"/>
      <c r="G2982" s="208"/>
      <c r="H2982" s="208"/>
      <c r="I2982" s="209"/>
      <c r="J2982" s="209"/>
      <c r="K2982" s="209"/>
      <c r="L2982" s="199"/>
      <c r="M2982" s="203"/>
      <c r="N2982" s="209"/>
    </row>
    <row r="2983" spans="1:14" ht="12" customHeight="1" x14ac:dyDescent="0.2">
      <c r="A2983" s="206"/>
      <c r="B2983" s="207"/>
      <c r="C2983" s="199"/>
      <c r="D2983" s="199"/>
      <c r="E2983" s="201"/>
      <c r="F2983" s="201"/>
      <c r="G2983" s="208"/>
      <c r="H2983" s="208"/>
      <c r="I2983" s="209"/>
      <c r="J2983" s="209"/>
      <c r="K2983" s="209"/>
      <c r="L2983" s="199"/>
      <c r="M2983" s="203"/>
      <c r="N2983" s="209"/>
    </row>
    <row r="2984" spans="1:14" ht="12" customHeight="1" x14ac:dyDescent="0.2">
      <c r="A2984" s="206"/>
      <c r="B2984" s="207"/>
      <c r="C2984" s="199"/>
      <c r="D2984" s="199"/>
      <c r="E2984" s="201"/>
      <c r="F2984" s="201"/>
      <c r="G2984" s="208"/>
      <c r="H2984" s="208"/>
      <c r="I2984" s="209"/>
      <c r="J2984" s="209"/>
      <c r="K2984" s="209"/>
      <c r="L2984" s="199"/>
      <c r="M2984" s="203"/>
      <c r="N2984" s="209"/>
    </row>
    <row r="2985" spans="1:14" ht="12" customHeight="1" x14ac:dyDescent="0.2">
      <c r="A2985" s="206"/>
      <c r="B2985" s="207"/>
      <c r="C2985" s="199"/>
      <c r="D2985" s="199"/>
      <c r="E2985" s="201"/>
      <c r="F2985" s="201"/>
      <c r="G2985" s="208"/>
      <c r="H2985" s="208"/>
      <c r="I2985" s="209"/>
      <c r="J2985" s="209"/>
      <c r="K2985" s="209"/>
      <c r="L2985" s="199"/>
      <c r="M2985" s="203"/>
      <c r="N2985" s="209"/>
    </row>
    <row r="2986" spans="1:14" ht="12" customHeight="1" x14ac:dyDescent="0.2">
      <c r="A2986" s="206"/>
      <c r="B2986" s="207"/>
      <c r="C2986" s="199"/>
      <c r="D2986" s="199"/>
      <c r="E2986" s="201"/>
      <c r="F2986" s="201"/>
      <c r="G2986" s="208"/>
      <c r="H2986" s="208"/>
      <c r="I2986" s="209"/>
      <c r="J2986" s="209"/>
      <c r="K2986" s="209"/>
      <c r="L2986" s="199"/>
      <c r="M2986" s="203"/>
      <c r="N2986" s="209"/>
    </row>
    <row r="2987" spans="1:14" ht="12" customHeight="1" x14ac:dyDescent="0.2">
      <c r="A2987" s="206"/>
      <c r="B2987" s="207"/>
      <c r="C2987" s="199"/>
      <c r="D2987" s="199"/>
      <c r="E2987" s="201"/>
      <c r="F2987" s="201"/>
      <c r="G2987" s="208"/>
      <c r="H2987" s="208"/>
      <c r="I2987" s="209"/>
      <c r="J2987" s="209"/>
      <c r="K2987" s="209"/>
      <c r="L2987" s="199"/>
      <c r="M2987" s="203"/>
      <c r="N2987" s="209"/>
    </row>
    <row r="2988" spans="1:14" ht="12" customHeight="1" x14ac:dyDescent="0.2">
      <c r="A2988" s="206"/>
      <c r="B2988" s="207"/>
      <c r="C2988" s="199"/>
      <c r="D2988" s="199"/>
      <c r="E2988" s="201"/>
      <c r="F2988" s="201"/>
      <c r="G2988" s="208"/>
      <c r="H2988" s="208"/>
      <c r="I2988" s="209"/>
      <c r="J2988" s="209"/>
      <c r="K2988" s="209"/>
      <c r="L2988" s="199"/>
      <c r="M2988" s="203"/>
      <c r="N2988" s="209"/>
    </row>
    <row r="2989" spans="1:14" ht="12" customHeight="1" x14ac:dyDescent="0.2">
      <c r="A2989" s="206"/>
      <c r="B2989" s="207"/>
      <c r="C2989" s="199"/>
      <c r="D2989" s="199"/>
      <c r="E2989" s="201"/>
      <c r="F2989" s="201"/>
      <c r="G2989" s="208"/>
      <c r="H2989" s="208"/>
      <c r="I2989" s="209"/>
      <c r="J2989" s="209"/>
      <c r="K2989" s="209"/>
      <c r="L2989" s="199"/>
      <c r="M2989" s="203"/>
      <c r="N2989" s="209"/>
    </row>
    <row r="2990" spans="1:14" ht="12" customHeight="1" x14ac:dyDescent="0.2">
      <c r="A2990" s="206"/>
      <c r="B2990" s="207"/>
      <c r="C2990" s="199"/>
      <c r="D2990" s="199"/>
      <c r="E2990" s="201"/>
      <c r="F2990" s="201"/>
      <c r="G2990" s="208"/>
      <c r="H2990" s="208"/>
      <c r="I2990" s="209"/>
      <c r="J2990" s="209"/>
      <c r="K2990" s="209"/>
      <c r="L2990" s="199"/>
      <c r="M2990" s="203"/>
      <c r="N2990" s="209"/>
    </row>
    <row r="2991" spans="1:14" ht="12" customHeight="1" x14ac:dyDescent="0.2">
      <c r="A2991" s="206"/>
      <c r="B2991" s="207"/>
      <c r="C2991" s="199"/>
      <c r="D2991" s="199"/>
      <c r="E2991" s="201"/>
      <c r="F2991" s="201"/>
      <c r="G2991" s="208"/>
      <c r="H2991" s="208"/>
      <c r="I2991" s="209"/>
      <c r="J2991" s="209"/>
      <c r="K2991" s="209"/>
      <c r="L2991" s="199"/>
      <c r="M2991" s="203"/>
      <c r="N2991" s="209"/>
    </row>
    <row r="2992" spans="1:14" ht="12" customHeight="1" x14ac:dyDescent="0.2">
      <c r="A2992" s="206"/>
      <c r="B2992" s="207"/>
      <c r="C2992" s="199"/>
      <c r="D2992" s="199"/>
      <c r="E2992" s="201"/>
      <c r="F2992" s="201"/>
      <c r="G2992" s="208"/>
      <c r="H2992" s="208"/>
      <c r="I2992" s="209"/>
      <c r="J2992" s="209"/>
      <c r="K2992" s="209"/>
      <c r="L2992" s="199"/>
      <c r="M2992" s="203"/>
      <c r="N2992" s="209"/>
    </row>
    <row r="2993" spans="1:14" ht="12" customHeight="1" x14ac:dyDescent="0.2">
      <c r="A2993" s="206"/>
      <c r="B2993" s="207"/>
      <c r="C2993" s="199"/>
      <c r="D2993" s="199"/>
      <c r="E2993" s="201"/>
      <c r="F2993" s="201"/>
      <c r="G2993" s="208"/>
      <c r="H2993" s="208"/>
      <c r="I2993" s="209"/>
      <c r="J2993" s="209"/>
      <c r="K2993" s="209"/>
      <c r="L2993" s="199"/>
      <c r="M2993" s="203"/>
      <c r="N2993" s="209"/>
    </row>
    <row r="2994" spans="1:14" ht="12" customHeight="1" x14ac:dyDescent="0.2">
      <c r="A2994" s="206"/>
      <c r="B2994" s="207"/>
      <c r="C2994" s="199"/>
      <c r="D2994" s="199"/>
      <c r="E2994" s="201"/>
      <c r="F2994" s="201"/>
      <c r="G2994" s="208"/>
      <c r="H2994" s="208"/>
      <c r="I2994" s="209"/>
      <c r="J2994" s="209"/>
      <c r="K2994" s="209"/>
      <c r="L2994" s="199"/>
      <c r="M2994" s="203"/>
      <c r="N2994" s="209"/>
    </row>
    <row r="2995" spans="1:14" ht="12" customHeight="1" x14ac:dyDescent="0.2">
      <c r="A2995" s="206"/>
      <c r="B2995" s="207"/>
      <c r="C2995" s="199"/>
      <c r="D2995" s="199"/>
      <c r="E2995" s="201"/>
      <c r="F2995" s="201"/>
      <c r="G2995" s="208"/>
      <c r="H2995" s="208"/>
      <c r="I2995" s="209"/>
      <c r="J2995" s="209"/>
      <c r="K2995" s="209"/>
      <c r="L2995" s="199"/>
      <c r="M2995" s="203"/>
      <c r="N2995" s="209"/>
    </row>
    <row r="2996" spans="1:14" ht="12" customHeight="1" x14ac:dyDescent="0.2">
      <c r="A2996" s="206"/>
      <c r="B2996" s="207"/>
      <c r="C2996" s="199"/>
      <c r="D2996" s="199"/>
      <c r="E2996" s="201"/>
      <c r="F2996" s="201"/>
      <c r="G2996" s="208"/>
      <c r="H2996" s="208"/>
      <c r="I2996" s="209"/>
      <c r="J2996" s="209"/>
      <c r="K2996" s="209"/>
      <c r="L2996" s="199"/>
      <c r="M2996" s="203"/>
      <c r="N2996" s="209"/>
    </row>
    <row r="2997" spans="1:14" ht="12" customHeight="1" x14ac:dyDescent="0.2">
      <c r="A2997" s="206"/>
      <c r="B2997" s="207"/>
      <c r="C2997" s="199"/>
      <c r="D2997" s="199"/>
      <c r="E2997" s="201"/>
      <c r="F2997" s="201"/>
      <c r="G2997" s="208"/>
      <c r="H2997" s="208"/>
      <c r="I2997" s="209"/>
      <c r="J2997" s="209"/>
      <c r="K2997" s="209"/>
      <c r="L2997" s="199"/>
      <c r="M2997" s="203"/>
      <c r="N2997" s="209"/>
    </row>
    <row r="2998" spans="1:14" ht="12" customHeight="1" x14ac:dyDescent="0.2">
      <c r="A2998" s="206"/>
      <c r="B2998" s="207"/>
      <c r="C2998" s="199"/>
      <c r="D2998" s="199"/>
      <c r="E2998" s="201"/>
      <c r="F2998" s="201"/>
      <c r="G2998" s="208"/>
      <c r="H2998" s="208"/>
      <c r="I2998" s="209"/>
      <c r="J2998" s="209"/>
      <c r="K2998" s="209"/>
      <c r="L2998" s="199"/>
      <c r="M2998" s="203"/>
      <c r="N2998" s="209"/>
    </row>
    <row r="2999" spans="1:14" ht="12" customHeight="1" x14ac:dyDescent="0.2">
      <c r="A2999" s="206"/>
      <c r="B2999" s="207"/>
      <c r="C2999" s="199"/>
      <c r="D2999" s="199"/>
      <c r="E2999" s="201"/>
      <c r="F2999" s="201"/>
      <c r="G2999" s="208"/>
      <c r="H2999" s="208"/>
      <c r="I2999" s="209"/>
      <c r="J2999" s="209"/>
      <c r="K2999" s="209"/>
      <c r="L2999" s="199"/>
      <c r="M2999" s="203"/>
      <c r="N2999" s="209"/>
    </row>
    <row r="3000" spans="1:14" ht="12" customHeight="1" x14ac:dyDescent="0.2">
      <c r="A3000" s="206"/>
      <c r="B3000" s="207"/>
      <c r="C3000" s="199"/>
      <c r="D3000" s="199"/>
      <c r="E3000" s="201"/>
      <c r="F3000" s="201"/>
      <c r="G3000" s="208"/>
      <c r="H3000" s="208"/>
      <c r="I3000" s="209"/>
      <c r="J3000" s="209"/>
      <c r="K3000" s="209"/>
      <c r="L3000" s="199"/>
      <c r="M3000" s="203"/>
      <c r="N3000" s="209"/>
    </row>
    <row r="3001" spans="1:14" ht="12" customHeight="1" x14ac:dyDescent="0.2">
      <c r="A3001" s="206"/>
      <c r="B3001" s="207"/>
      <c r="C3001" s="199"/>
      <c r="D3001" s="199"/>
      <c r="E3001" s="201"/>
      <c r="F3001" s="201"/>
      <c r="G3001" s="208"/>
      <c r="H3001" s="208"/>
      <c r="I3001" s="209"/>
      <c r="J3001" s="209"/>
      <c r="K3001" s="209"/>
      <c r="L3001" s="199"/>
      <c r="M3001" s="203"/>
      <c r="N3001" s="209"/>
    </row>
    <row r="3002" spans="1:14" ht="12" customHeight="1" x14ac:dyDescent="0.2">
      <c r="A3002" s="206"/>
      <c r="B3002" s="207"/>
      <c r="C3002" s="199"/>
      <c r="D3002" s="199"/>
      <c r="E3002" s="201"/>
      <c r="F3002" s="201"/>
      <c r="G3002" s="208"/>
      <c r="H3002" s="208"/>
      <c r="I3002" s="209"/>
      <c r="J3002" s="209"/>
      <c r="K3002" s="209"/>
      <c r="L3002" s="199"/>
      <c r="M3002" s="203"/>
      <c r="N3002" s="209"/>
    </row>
    <row r="3003" spans="1:14" ht="12" customHeight="1" x14ac:dyDescent="0.2">
      <c r="A3003" s="206"/>
      <c r="B3003" s="207"/>
      <c r="C3003" s="199"/>
      <c r="D3003" s="199"/>
      <c r="E3003" s="201"/>
      <c r="F3003" s="201"/>
      <c r="G3003" s="208"/>
      <c r="H3003" s="208"/>
      <c r="I3003" s="209"/>
      <c r="J3003" s="209"/>
      <c r="K3003" s="209"/>
      <c r="L3003" s="199"/>
      <c r="M3003" s="203"/>
      <c r="N3003" s="209"/>
    </row>
    <row r="3004" spans="1:14" ht="12" customHeight="1" x14ac:dyDescent="0.2">
      <c r="A3004" s="206"/>
      <c r="B3004" s="207"/>
      <c r="C3004" s="199"/>
      <c r="D3004" s="199"/>
      <c r="E3004" s="201"/>
      <c r="F3004" s="201"/>
      <c r="G3004" s="208"/>
      <c r="H3004" s="208"/>
      <c r="I3004" s="209"/>
      <c r="J3004" s="209"/>
      <c r="K3004" s="209"/>
      <c r="L3004" s="199"/>
      <c r="M3004" s="203"/>
      <c r="N3004" s="209"/>
    </row>
    <row r="3005" spans="1:14" ht="12" customHeight="1" x14ac:dyDescent="0.2">
      <c r="A3005" s="206"/>
      <c r="B3005" s="207"/>
      <c r="C3005" s="199"/>
      <c r="D3005" s="199"/>
      <c r="E3005" s="201"/>
      <c r="F3005" s="201"/>
      <c r="G3005" s="208"/>
      <c r="H3005" s="208"/>
      <c r="I3005" s="209"/>
      <c r="J3005" s="209"/>
      <c r="K3005" s="209"/>
      <c r="L3005" s="199"/>
      <c r="M3005" s="203"/>
      <c r="N3005" s="209"/>
    </row>
    <row r="3006" spans="1:14" ht="12" customHeight="1" x14ac:dyDescent="0.2">
      <c r="A3006" s="206"/>
      <c r="B3006" s="207"/>
      <c r="C3006" s="199"/>
      <c r="D3006" s="199"/>
      <c r="E3006" s="201"/>
      <c r="F3006" s="201"/>
      <c r="G3006" s="208"/>
      <c r="H3006" s="208"/>
      <c r="I3006" s="209"/>
      <c r="J3006" s="209"/>
      <c r="K3006" s="209"/>
      <c r="L3006" s="199"/>
      <c r="M3006" s="203"/>
      <c r="N3006" s="209"/>
    </row>
    <row r="3007" spans="1:14" ht="12" customHeight="1" x14ac:dyDescent="0.2">
      <c r="A3007" s="206"/>
      <c r="B3007" s="207"/>
      <c r="C3007" s="199"/>
      <c r="D3007" s="199"/>
      <c r="E3007" s="201"/>
      <c r="F3007" s="201"/>
      <c r="G3007" s="208"/>
      <c r="H3007" s="208"/>
      <c r="I3007" s="209"/>
      <c r="J3007" s="209"/>
      <c r="K3007" s="209"/>
      <c r="L3007" s="199"/>
      <c r="M3007" s="203"/>
      <c r="N3007" s="209"/>
    </row>
    <row r="3008" spans="1:14" ht="12" customHeight="1" x14ac:dyDescent="0.2">
      <c r="A3008" s="206"/>
      <c r="B3008" s="207"/>
      <c r="C3008" s="199"/>
      <c r="D3008" s="199"/>
      <c r="E3008" s="201"/>
      <c r="F3008" s="201"/>
      <c r="G3008" s="208"/>
      <c r="H3008" s="208"/>
      <c r="I3008" s="209"/>
      <c r="J3008" s="209"/>
      <c r="K3008" s="209"/>
      <c r="L3008" s="199"/>
      <c r="M3008" s="203"/>
      <c r="N3008" s="209"/>
    </row>
    <row r="3009" spans="1:14" ht="12" customHeight="1" x14ac:dyDescent="0.2">
      <c r="A3009" s="206"/>
      <c r="B3009" s="207"/>
      <c r="C3009" s="199"/>
      <c r="D3009" s="199"/>
      <c r="E3009" s="201"/>
      <c r="F3009" s="201"/>
      <c r="G3009" s="208"/>
      <c r="H3009" s="208"/>
      <c r="I3009" s="209"/>
      <c r="J3009" s="209"/>
      <c r="K3009" s="209"/>
      <c r="L3009" s="199"/>
      <c r="M3009" s="203"/>
      <c r="N3009" s="209"/>
    </row>
    <row r="3010" spans="1:14" ht="12" customHeight="1" x14ac:dyDescent="0.2">
      <c r="A3010" s="206"/>
      <c r="B3010" s="207"/>
      <c r="C3010" s="199"/>
      <c r="D3010" s="199"/>
      <c r="E3010" s="201"/>
      <c r="F3010" s="201"/>
      <c r="G3010" s="208"/>
      <c r="H3010" s="208"/>
      <c r="I3010" s="209"/>
      <c r="J3010" s="209"/>
      <c r="K3010" s="209"/>
      <c r="L3010" s="199"/>
      <c r="M3010" s="203"/>
      <c r="N3010" s="209"/>
    </row>
    <row r="3011" spans="1:14" ht="12" customHeight="1" x14ac:dyDescent="0.2">
      <c r="A3011" s="206"/>
      <c r="B3011" s="207"/>
      <c r="C3011" s="199"/>
      <c r="D3011" s="199"/>
      <c r="E3011" s="201"/>
      <c r="F3011" s="201"/>
      <c r="G3011" s="208"/>
      <c r="H3011" s="208"/>
      <c r="I3011" s="209"/>
      <c r="J3011" s="209"/>
      <c r="K3011" s="209"/>
      <c r="L3011" s="199"/>
      <c r="M3011" s="203"/>
      <c r="N3011" s="209"/>
    </row>
    <row r="3012" spans="1:14" ht="12" customHeight="1" x14ac:dyDescent="0.2">
      <c r="A3012" s="206"/>
      <c r="B3012" s="207"/>
      <c r="C3012" s="199"/>
      <c r="D3012" s="199"/>
      <c r="E3012" s="201"/>
      <c r="F3012" s="201"/>
      <c r="G3012" s="208"/>
      <c r="H3012" s="208"/>
      <c r="I3012" s="209"/>
      <c r="J3012" s="209"/>
      <c r="K3012" s="209"/>
      <c r="L3012" s="199"/>
      <c r="M3012" s="203"/>
      <c r="N3012" s="209"/>
    </row>
    <row r="3013" spans="1:14" ht="12" customHeight="1" x14ac:dyDescent="0.2">
      <c r="A3013" s="206"/>
      <c r="B3013" s="207"/>
      <c r="C3013" s="199"/>
      <c r="D3013" s="199"/>
      <c r="E3013" s="201"/>
      <c r="F3013" s="201"/>
      <c r="G3013" s="208"/>
      <c r="H3013" s="208"/>
      <c r="I3013" s="209"/>
      <c r="J3013" s="209"/>
      <c r="K3013" s="209"/>
      <c r="L3013" s="199"/>
      <c r="M3013" s="203"/>
      <c r="N3013" s="209"/>
    </row>
    <row r="3014" spans="1:14" ht="12" customHeight="1" x14ac:dyDescent="0.2">
      <c r="A3014" s="206"/>
      <c r="B3014" s="207"/>
      <c r="C3014" s="199"/>
      <c r="D3014" s="199"/>
      <c r="E3014" s="201"/>
      <c r="F3014" s="201"/>
      <c r="G3014" s="208"/>
      <c r="H3014" s="208"/>
      <c r="I3014" s="209"/>
      <c r="J3014" s="209"/>
      <c r="K3014" s="209"/>
      <c r="L3014" s="199"/>
      <c r="M3014" s="203"/>
      <c r="N3014" s="209"/>
    </row>
    <row r="3015" spans="1:14" ht="12" customHeight="1" x14ac:dyDescent="0.2">
      <c r="A3015" s="206"/>
      <c r="B3015" s="207"/>
      <c r="C3015" s="199"/>
      <c r="D3015" s="199"/>
      <c r="E3015" s="201"/>
      <c r="F3015" s="201"/>
      <c r="G3015" s="208"/>
      <c r="H3015" s="208"/>
      <c r="I3015" s="209"/>
      <c r="J3015" s="209"/>
      <c r="K3015" s="209"/>
      <c r="L3015" s="199"/>
      <c r="M3015" s="203"/>
      <c r="N3015" s="209"/>
    </row>
    <row r="3016" spans="1:14" ht="12" customHeight="1" x14ac:dyDescent="0.2">
      <c r="A3016" s="206"/>
      <c r="B3016" s="207"/>
      <c r="C3016" s="199"/>
      <c r="D3016" s="199"/>
      <c r="E3016" s="201"/>
      <c r="F3016" s="201"/>
      <c r="G3016" s="208"/>
      <c r="H3016" s="208"/>
      <c r="I3016" s="209"/>
      <c r="J3016" s="209"/>
      <c r="K3016" s="209"/>
      <c r="L3016" s="199"/>
      <c r="M3016" s="203"/>
      <c r="N3016" s="209"/>
    </row>
    <row r="3017" spans="1:14" ht="12" customHeight="1" x14ac:dyDescent="0.2">
      <c r="A3017" s="206"/>
      <c r="B3017" s="207"/>
      <c r="C3017" s="199"/>
      <c r="D3017" s="199"/>
      <c r="E3017" s="201"/>
      <c r="F3017" s="201"/>
      <c r="G3017" s="208"/>
      <c r="H3017" s="208"/>
      <c r="I3017" s="209"/>
      <c r="J3017" s="209"/>
      <c r="K3017" s="209"/>
      <c r="L3017" s="199"/>
      <c r="M3017" s="203"/>
      <c r="N3017" s="209"/>
    </row>
    <row r="3018" spans="1:14" ht="12" customHeight="1" x14ac:dyDescent="0.2">
      <c r="A3018" s="206"/>
      <c r="B3018" s="207"/>
      <c r="C3018" s="199"/>
      <c r="D3018" s="199"/>
      <c r="E3018" s="201"/>
      <c r="F3018" s="201"/>
      <c r="G3018" s="208"/>
      <c r="H3018" s="208"/>
      <c r="I3018" s="209"/>
      <c r="J3018" s="209"/>
      <c r="K3018" s="209"/>
      <c r="L3018" s="199"/>
      <c r="M3018" s="203"/>
      <c r="N3018" s="209"/>
    </row>
    <row r="3019" spans="1:14" ht="12" customHeight="1" x14ac:dyDescent="0.2">
      <c r="A3019" s="206"/>
      <c r="B3019" s="207"/>
      <c r="C3019" s="199"/>
      <c r="D3019" s="199"/>
      <c r="E3019" s="201"/>
      <c r="F3019" s="201"/>
      <c r="G3019" s="208"/>
      <c r="H3019" s="208"/>
      <c r="I3019" s="209"/>
      <c r="J3019" s="209"/>
      <c r="K3019" s="209"/>
      <c r="L3019" s="199"/>
      <c r="M3019" s="203"/>
      <c r="N3019" s="209"/>
    </row>
    <row r="3020" spans="1:14" ht="12" customHeight="1" x14ac:dyDescent="0.2">
      <c r="A3020" s="206"/>
      <c r="B3020" s="207"/>
      <c r="C3020" s="199"/>
      <c r="D3020" s="199"/>
      <c r="E3020" s="201"/>
      <c r="F3020" s="201"/>
      <c r="G3020" s="208"/>
      <c r="H3020" s="208"/>
      <c r="I3020" s="209"/>
      <c r="J3020" s="209"/>
      <c r="K3020" s="209"/>
      <c r="L3020" s="199"/>
      <c r="M3020" s="203"/>
      <c r="N3020" s="209"/>
    </row>
    <row r="3021" spans="1:14" ht="12" customHeight="1" x14ac:dyDescent="0.2">
      <c r="A3021" s="206"/>
      <c r="B3021" s="207"/>
      <c r="C3021" s="199"/>
      <c r="D3021" s="199"/>
      <c r="E3021" s="201"/>
      <c r="F3021" s="201"/>
      <c r="G3021" s="208"/>
      <c r="H3021" s="208"/>
      <c r="I3021" s="209"/>
      <c r="J3021" s="209"/>
      <c r="K3021" s="209"/>
      <c r="L3021" s="199"/>
      <c r="M3021" s="203"/>
      <c r="N3021" s="209"/>
    </row>
    <row r="3022" spans="1:14" ht="12" customHeight="1" x14ac:dyDescent="0.2">
      <c r="A3022" s="206"/>
      <c r="B3022" s="207"/>
      <c r="C3022" s="199"/>
      <c r="D3022" s="199"/>
      <c r="E3022" s="201"/>
      <c r="F3022" s="201"/>
      <c r="G3022" s="208"/>
      <c r="H3022" s="208"/>
      <c r="I3022" s="209"/>
      <c r="J3022" s="209"/>
      <c r="K3022" s="209"/>
      <c r="L3022" s="199"/>
      <c r="M3022" s="203"/>
      <c r="N3022" s="209"/>
    </row>
    <row r="3023" spans="1:14" ht="12" customHeight="1" x14ac:dyDescent="0.2">
      <c r="A3023" s="206"/>
      <c r="B3023" s="207"/>
      <c r="C3023" s="199"/>
      <c r="D3023" s="199"/>
      <c r="E3023" s="201"/>
      <c r="F3023" s="201"/>
      <c r="G3023" s="208"/>
      <c r="H3023" s="208"/>
      <c r="I3023" s="209"/>
      <c r="J3023" s="209"/>
      <c r="K3023" s="209"/>
      <c r="L3023" s="199"/>
      <c r="M3023" s="203"/>
      <c r="N3023" s="209"/>
    </row>
    <row r="3024" spans="1:14" ht="12" customHeight="1" x14ac:dyDescent="0.2">
      <c r="A3024" s="206"/>
      <c r="B3024" s="207"/>
      <c r="C3024" s="199"/>
      <c r="D3024" s="199"/>
      <c r="E3024" s="201"/>
      <c r="F3024" s="201"/>
      <c r="G3024" s="208"/>
      <c r="H3024" s="208"/>
      <c r="I3024" s="209"/>
      <c r="J3024" s="209"/>
      <c r="K3024" s="209"/>
      <c r="L3024" s="199"/>
      <c r="M3024" s="203"/>
      <c r="N3024" s="209"/>
    </row>
    <row r="3025" spans="1:14" ht="12" customHeight="1" x14ac:dyDescent="0.2">
      <c r="A3025" s="206"/>
      <c r="B3025" s="207"/>
      <c r="C3025" s="199"/>
      <c r="D3025" s="199"/>
      <c r="E3025" s="201"/>
      <c r="F3025" s="201"/>
      <c r="G3025" s="208"/>
      <c r="H3025" s="208"/>
      <c r="I3025" s="209"/>
      <c r="J3025" s="209"/>
      <c r="K3025" s="209"/>
      <c r="L3025" s="199"/>
      <c r="M3025" s="203"/>
      <c r="N3025" s="209"/>
    </row>
    <row r="3026" spans="1:14" ht="12" customHeight="1" x14ac:dyDescent="0.2">
      <c r="A3026" s="206"/>
      <c r="B3026" s="207"/>
      <c r="C3026" s="199"/>
      <c r="D3026" s="199"/>
      <c r="E3026" s="201"/>
      <c r="F3026" s="201"/>
      <c r="G3026" s="208"/>
      <c r="H3026" s="208"/>
      <c r="I3026" s="209"/>
      <c r="J3026" s="209"/>
      <c r="K3026" s="209"/>
      <c r="L3026" s="199"/>
      <c r="M3026" s="203"/>
      <c r="N3026" s="209"/>
    </row>
    <row r="3027" spans="1:14" ht="12" customHeight="1" x14ac:dyDescent="0.2">
      <c r="A3027" s="206"/>
      <c r="B3027" s="207"/>
      <c r="C3027" s="199"/>
      <c r="D3027" s="199"/>
      <c r="E3027" s="201"/>
      <c r="F3027" s="201"/>
      <c r="G3027" s="208"/>
      <c r="H3027" s="208"/>
      <c r="I3027" s="209"/>
      <c r="J3027" s="209"/>
      <c r="K3027" s="209"/>
      <c r="L3027" s="199"/>
      <c r="M3027" s="203"/>
      <c r="N3027" s="209"/>
    </row>
    <row r="3028" spans="1:14" ht="12" customHeight="1" x14ac:dyDescent="0.2">
      <c r="A3028" s="206"/>
      <c r="B3028" s="207"/>
      <c r="C3028" s="199"/>
      <c r="D3028" s="199"/>
      <c r="E3028" s="201"/>
      <c r="F3028" s="201"/>
      <c r="G3028" s="208"/>
      <c r="H3028" s="208"/>
      <c r="I3028" s="209"/>
      <c r="J3028" s="209"/>
      <c r="K3028" s="209"/>
      <c r="L3028" s="199"/>
      <c r="M3028" s="203"/>
      <c r="N3028" s="209"/>
    </row>
    <row r="3029" spans="1:14" ht="12" customHeight="1" x14ac:dyDescent="0.2">
      <c r="A3029" s="206"/>
      <c r="B3029" s="207"/>
      <c r="C3029" s="199"/>
      <c r="D3029" s="199"/>
      <c r="E3029" s="201"/>
      <c r="F3029" s="201"/>
      <c r="G3029" s="208"/>
      <c r="H3029" s="208"/>
      <c r="I3029" s="209"/>
      <c r="J3029" s="209"/>
      <c r="K3029" s="209"/>
      <c r="L3029" s="199"/>
      <c r="M3029" s="203"/>
      <c r="N3029" s="209"/>
    </row>
    <row r="3030" spans="1:14" ht="12" customHeight="1" x14ac:dyDescent="0.2">
      <c r="A3030" s="206"/>
      <c r="B3030" s="207"/>
      <c r="C3030" s="199"/>
      <c r="D3030" s="199"/>
      <c r="E3030" s="201"/>
      <c r="F3030" s="201"/>
      <c r="G3030" s="208"/>
      <c r="H3030" s="208"/>
      <c r="I3030" s="209"/>
      <c r="J3030" s="209"/>
      <c r="K3030" s="209"/>
      <c r="L3030" s="199"/>
      <c r="M3030" s="203"/>
      <c r="N3030" s="209"/>
    </row>
    <row r="3031" spans="1:14" ht="12" customHeight="1" x14ac:dyDescent="0.2">
      <c r="A3031" s="206"/>
      <c r="B3031" s="207"/>
      <c r="C3031" s="199"/>
      <c r="D3031" s="199"/>
      <c r="E3031" s="201"/>
      <c r="F3031" s="201"/>
      <c r="G3031" s="208"/>
      <c r="H3031" s="208"/>
      <c r="I3031" s="209"/>
      <c r="J3031" s="209"/>
      <c r="K3031" s="209"/>
      <c r="L3031" s="199"/>
      <c r="M3031" s="203"/>
      <c r="N3031" s="209"/>
    </row>
    <row r="3032" spans="1:14" ht="12" customHeight="1" x14ac:dyDescent="0.2">
      <c r="A3032" s="206"/>
      <c r="B3032" s="207"/>
      <c r="C3032" s="199"/>
      <c r="D3032" s="199"/>
      <c r="E3032" s="201"/>
      <c r="F3032" s="201"/>
      <c r="G3032" s="208"/>
      <c r="H3032" s="208"/>
      <c r="I3032" s="209"/>
      <c r="J3032" s="209"/>
      <c r="K3032" s="209"/>
      <c r="L3032" s="199"/>
      <c r="M3032" s="203"/>
      <c r="N3032" s="209"/>
    </row>
    <row r="3033" spans="1:14" ht="12" customHeight="1" x14ac:dyDescent="0.2">
      <c r="A3033" s="206"/>
      <c r="B3033" s="207"/>
      <c r="C3033" s="199"/>
      <c r="D3033" s="199"/>
      <c r="E3033" s="201"/>
      <c r="F3033" s="201"/>
      <c r="G3033" s="208"/>
      <c r="H3033" s="208"/>
      <c r="I3033" s="209"/>
      <c r="J3033" s="209"/>
      <c r="K3033" s="209"/>
      <c r="L3033" s="199"/>
      <c r="M3033" s="203"/>
      <c r="N3033" s="209"/>
    </row>
    <row r="3034" spans="1:14" ht="12" customHeight="1" x14ac:dyDescent="0.2">
      <c r="A3034" s="206"/>
      <c r="B3034" s="207"/>
      <c r="C3034" s="199"/>
      <c r="D3034" s="199"/>
      <c r="E3034" s="201"/>
      <c r="F3034" s="201"/>
      <c r="G3034" s="208"/>
      <c r="H3034" s="208"/>
      <c r="I3034" s="209"/>
      <c r="J3034" s="209"/>
      <c r="K3034" s="209"/>
      <c r="L3034" s="199"/>
      <c r="M3034" s="203"/>
      <c r="N3034" s="209"/>
    </row>
    <row r="3035" spans="1:14" ht="12" customHeight="1" x14ac:dyDescent="0.2">
      <c r="A3035" s="206"/>
      <c r="B3035" s="207"/>
      <c r="C3035" s="199"/>
      <c r="D3035" s="199"/>
      <c r="E3035" s="201"/>
      <c r="F3035" s="201"/>
      <c r="G3035" s="208"/>
      <c r="H3035" s="208"/>
      <c r="I3035" s="209"/>
      <c r="J3035" s="209"/>
      <c r="K3035" s="209"/>
      <c r="L3035" s="199"/>
      <c r="M3035" s="203"/>
      <c r="N3035" s="209"/>
    </row>
    <row r="3036" spans="1:14" ht="12" customHeight="1" x14ac:dyDescent="0.2">
      <c r="A3036" s="206"/>
      <c r="B3036" s="207"/>
      <c r="C3036" s="199"/>
      <c r="D3036" s="199"/>
      <c r="E3036" s="201"/>
      <c r="F3036" s="201"/>
      <c r="G3036" s="208"/>
      <c r="H3036" s="208"/>
      <c r="I3036" s="209"/>
      <c r="J3036" s="209"/>
      <c r="K3036" s="209"/>
      <c r="L3036" s="199"/>
      <c r="M3036" s="203"/>
      <c r="N3036" s="209"/>
    </row>
    <row r="3037" spans="1:14" ht="12" customHeight="1" x14ac:dyDescent="0.2">
      <c r="A3037" s="206"/>
      <c r="B3037" s="207"/>
      <c r="C3037" s="199"/>
      <c r="D3037" s="199"/>
      <c r="E3037" s="201"/>
      <c r="F3037" s="201"/>
      <c r="G3037" s="208"/>
      <c r="H3037" s="208"/>
      <c r="I3037" s="209"/>
      <c r="J3037" s="209"/>
      <c r="K3037" s="209"/>
      <c r="L3037" s="199"/>
      <c r="M3037" s="203"/>
      <c r="N3037" s="209"/>
    </row>
    <row r="3038" spans="1:14" ht="12" customHeight="1" x14ac:dyDescent="0.2">
      <c r="A3038" s="206"/>
      <c r="B3038" s="207"/>
      <c r="C3038" s="199"/>
      <c r="D3038" s="199"/>
      <c r="E3038" s="201"/>
      <c r="F3038" s="201"/>
      <c r="G3038" s="208"/>
      <c r="H3038" s="208"/>
      <c r="I3038" s="209"/>
      <c r="J3038" s="209"/>
      <c r="K3038" s="209"/>
      <c r="L3038" s="199"/>
      <c r="M3038" s="203"/>
      <c r="N3038" s="209"/>
    </row>
    <row r="3039" spans="1:14" ht="12" customHeight="1" x14ac:dyDescent="0.2">
      <c r="A3039" s="206"/>
      <c r="B3039" s="207"/>
      <c r="C3039" s="199"/>
      <c r="D3039" s="199"/>
      <c r="E3039" s="201"/>
      <c r="F3039" s="201"/>
      <c r="G3039" s="208"/>
      <c r="H3039" s="208"/>
      <c r="I3039" s="209"/>
      <c r="J3039" s="209"/>
      <c r="K3039" s="209"/>
      <c r="L3039" s="199"/>
      <c r="M3039" s="203"/>
      <c r="N3039" s="209"/>
    </row>
    <row r="3040" spans="1:14" ht="12" customHeight="1" x14ac:dyDescent="0.2">
      <c r="A3040" s="206"/>
      <c r="B3040" s="207"/>
      <c r="C3040" s="199"/>
      <c r="D3040" s="199"/>
      <c r="E3040" s="201"/>
      <c r="F3040" s="201"/>
      <c r="G3040" s="208"/>
      <c r="H3040" s="208"/>
      <c r="I3040" s="209"/>
      <c r="J3040" s="209"/>
      <c r="K3040" s="209"/>
      <c r="L3040" s="199"/>
      <c r="M3040" s="203"/>
      <c r="N3040" s="209"/>
    </row>
    <row r="3041" spans="1:14" ht="12" customHeight="1" x14ac:dyDescent="0.2">
      <c r="A3041" s="206"/>
      <c r="B3041" s="207"/>
      <c r="C3041" s="199"/>
      <c r="D3041" s="199"/>
      <c r="E3041" s="201"/>
      <c r="F3041" s="201"/>
      <c r="G3041" s="208"/>
      <c r="H3041" s="208"/>
      <c r="I3041" s="209"/>
      <c r="J3041" s="209"/>
      <c r="K3041" s="209"/>
      <c r="L3041" s="199"/>
      <c r="M3041" s="203"/>
      <c r="N3041" s="209"/>
    </row>
    <row r="3042" spans="1:14" ht="12" customHeight="1" x14ac:dyDescent="0.2">
      <c r="A3042" s="206"/>
      <c r="B3042" s="207"/>
      <c r="C3042" s="199"/>
      <c r="D3042" s="199"/>
      <c r="E3042" s="201"/>
      <c r="F3042" s="201"/>
      <c r="G3042" s="208"/>
      <c r="H3042" s="208"/>
      <c r="I3042" s="209"/>
      <c r="J3042" s="209"/>
      <c r="K3042" s="209"/>
      <c r="L3042" s="199"/>
      <c r="M3042" s="203"/>
      <c r="N3042" s="209"/>
    </row>
    <row r="3043" spans="1:14" ht="12" customHeight="1" x14ac:dyDescent="0.2">
      <c r="A3043" s="206"/>
      <c r="B3043" s="207"/>
      <c r="C3043" s="199"/>
      <c r="D3043" s="199"/>
      <c r="E3043" s="201"/>
      <c r="F3043" s="201"/>
      <c r="G3043" s="208"/>
      <c r="H3043" s="208"/>
      <c r="I3043" s="209"/>
      <c r="J3043" s="209"/>
      <c r="K3043" s="209"/>
      <c r="L3043" s="199"/>
      <c r="M3043" s="203"/>
      <c r="N3043" s="209"/>
    </row>
    <row r="3044" spans="1:14" ht="12" customHeight="1" x14ac:dyDescent="0.2">
      <c r="A3044" s="206"/>
      <c r="B3044" s="207"/>
      <c r="C3044" s="199"/>
      <c r="D3044" s="199"/>
      <c r="E3044" s="201"/>
      <c r="F3044" s="201"/>
      <c r="G3044" s="208"/>
      <c r="H3044" s="208"/>
      <c r="I3044" s="209"/>
      <c r="J3044" s="209"/>
      <c r="K3044" s="209"/>
      <c r="L3044" s="199"/>
      <c r="M3044" s="203"/>
      <c r="N3044" s="209"/>
    </row>
    <row r="3045" spans="1:14" ht="12" customHeight="1" x14ac:dyDescent="0.2">
      <c r="A3045" s="206"/>
      <c r="B3045" s="207"/>
      <c r="C3045" s="199"/>
      <c r="D3045" s="199"/>
      <c r="E3045" s="201"/>
      <c r="F3045" s="201"/>
      <c r="G3045" s="208"/>
      <c r="H3045" s="208"/>
      <c r="I3045" s="209"/>
      <c r="J3045" s="209"/>
      <c r="K3045" s="209"/>
      <c r="L3045" s="199"/>
      <c r="M3045" s="203"/>
      <c r="N3045" s="209"/>
    </row>
    <row r="3046" spans="1:14" ht="12" customHeight="1" x14ac:dyDescent="0.2">
      <c r="A3046" s="206"/>
      <c r="B3046" s="207"/>
      <c r="C3046" s="199"/>
      <c r="D3046" s="199"/>
      <c r="E3046" s="201"/>
      <c r="F3046" s="201"/>
      <c r="G3046" s="208"/>
      <c r="H3046" s="208"/>
      <c r="I3046" s="209"/>
      <c r="J3046" s="209"/>
      <c r="K3046" s="209"/>
      <c r="L3046" s="199"/>
      <c r="M3046" s="203"/>
      <c r="N3046" s="209"/>
    </row>
    <row r="3047" spans="1:14" ht="12" customHeight="1" x14ac:dyDescent="0.2">
      <c r="A3047" s="206"/>
      <c r="B3047" s="207"/>
      <c r="C3047" s="199"/>
      <c r="D3047" s="199"/>
      <c r="E3047" s="201"/>
      <c r="F3047" s="201"/>
      <c r="G3047" s="208"/>
      <c r="H3047" s="208"/>
      <c r="I3047" s="209"/>
      <c r="J3047" s="209"/>
      <c r="K3047" s="209"/>
      <c r="L3047" s="199"/>
      <c r="M3047" s="203"/>
      <c r="N3047" s="209"/>
    </row>
    <row r="3048" spans="1:14" ht="12" customHeight="1" x14ac:dyDescent="0.2">
      <c r="A3048" s="206"/>
      <c r="B3048" s="207"/>
      <c r="C3048" s="199"/>
      <c r="D3048" s="199"/>
      <c r="E3048" s="201"/>
      <c r="F3048" s="201"/>
      <c r="G3048" s="208"/>
      <c r="H3048" s="208"/>
      <c r="I3048" s="209"/>
      <c r="J3048" s="209"/>
      <c r="K3048" s="209"/>
      <c r="L3048" s="199"/>
      <c r="M3048" s="203"/>
      <c r="N3048" s="209"/>
    </row>
    <row r="3049" spans="1:14" ht="12" customHeight="1" x14ac:dyDescent="0.2">
      <c r="A3049" s="206"/>
      <c r="B3049" s="207"/>
      <c r="C3049" s="199"/>
      <c r="D3049" s="199"/>
      <c r="E3049" s="201"/>
      <c r="F3049" s="201"/>
      <c r="G3049" s="208"/>
      <c r="H3049" s="208"/>
      <c r="I3049" s="209"/>
      <c r="J3049" s="209"/>
      <c r="K3049" s="209"/>
      <c r="L3049" s="199"/>
      <c r="M3049" s="203"/>
      <c r="N3049" s="209"/>
    </row>
    <row r="3050" spans="1:14" ht="12" customHeight="1" x14ac:dyDescent="0.2">
      <c r="A3050" s="206"/>
      <c r="B3050" s="207"/>
      <c r="C3050" s="199"/>
      <c r="D3050" s="199"/>
      <c r="E3050" s="201"/>
      <c r="F3050" s="201"/>
      <c r="G3050" s="208"/>
      <c r="H3050" s="208"/>
      <c r="I3050" s="209"/>
      <c r="J3050" s="209"/>
      <c r="K3050" s="209"/>
      <c r="L3050" s="199"/>
      <c r="M3050" s="203"/>
      <c r="N3050" s="209"/>
    </row>
    <row r="3051" spans="1:14" ht="12" customHeight="1" x14ac:dyDescent="0.2">
      <c r="A3051" s="206"/>
      <c r="B3051" s="207"/>
      <c r="C3051" s="199"/>
      <c r="D3051" s="199"/>
      <c r="E3051" s="201"/>
      <c r="F3051" s="201"/>
      <c r="G3051" s="208"/>
      <c r="H3051" s="208"/>
      <c r="I3051" s="209"/>
      <c r="J3051" s="209"/>
      <c r="K3051" s="209"/>
      <c r="L3051" s="199"/>
      <c r="M3051" s="203"/>
      <c r="N3051" s="209"/>
    </row>
    <row r="3052" spans="1:14" ht="12" customHeight="1" x14ac:dyDescent="0.2">
      <c r="A3052" s="206"/>
      <c r="B3052" s="207"/>
      <c r="C3052" s="199"/>
      <c r="D3052" s="199"/>
      <c r="E3052" s="201"/>
      <c r="F3052" s="201"/>
      <c r="G3052" s="208"/>
      <c r="H3052" s="208"/>
      <c r="I3052" s="209"/>
      <c r="J3052" s="209"/>
      <c r="K3052" s="209"/>
      <c r="L3052" s="199"/>
      <c r="M3052" s="203"/>
      <c r="N3052" s="209"/>
    </row>
    <row r="3053" spans="1:14" ht="12" customHeight="1" x14ac:dyDescent="0.2">
      <c r="A3053" s="206"/>
      <c r="B3053" s="207"/>
      <c r="C3053" s="199"/>
      <c r="D3053" s="199"/>
      <c r="E3053" s="201"/>
      <c r="F3053" s="201"/>
      <c r="G3053" s="208"/>
      <c r="H3053" s="208"/>
      <c r="I3053" s="209"/>
      <c r="J3053" s="209"/>
      <c r="K3053" s="209"/>
      <c r="L3053" s="199"/>
      <c r="M3053" s="203"/>
      <c r="N3053" s="209"/>
    </row>
    <row r="3054" spans="1:14" ht="12" customHeight="1" x14ac:dyDescent="0.2">
      <c r="A3054" s="206"/>
      <c r="B3054" s="207"/>
      <c r="C3054" s="199"/>
      <c r="D3054" s="199"/>
      <c r="E3054" s="201"/>
      <c r="F3054" s="201"/>
      <c r="G3054" s="208"/>
      <c r="H3054" s="208"/>
      <c r="I3054" s="209"/>
      <c r="J3054" s="209"/>
      <c r="K3054" s="209"/>
      <c r="L3054" s="199"/>
      <c r="M3054" s="203"/>
      <c r="N3054" s="209"/>
    </row>
    <row r="3055" spans="1:14" ht="12" customHeight="1" x14ac:dyDescent="0.2">
      <c r="A3055" s="206"/>
      <c r="B3055" s="207"/>
      <c r="C3055" s="199"/>
      <c r="D3055" s="199"/>
      <c r="E3055" s="201"/>
      <c r="F3055" s="201"/>
      <c r="G3055" s="208"/>
      <c r="H3055" s="208"/>
      <c r="I3055" s="209"/>
      <c r="J3055" s="209"/>
      <c r="K3055" s="209"/>
      <c r="L3055" s="199"/>
      <c r="M3055" s="203"/>
      <c r="N3055" s="209"/>
    </row>
    <row r="3056" spans="1:14" ht="12" customHeight="1" x14ac:dyDescent="0.2">
      <c r="A3056" s="206"/>
      <c r="B3056" s="207"/>
      <c r="C3056" s="199"/>
      <c r="D3056" s="199"/>
      <c r="E3056" s="201"/>
      <c r="F3056" s="201"/>
      <c r="G3056" s="208"/>
      <c r="H3056" s="208"/>
      <c r="I3056" s="209"/>
      <c r="J3056" s="209"/>
      <c r="K3056" s="209"/>
      <c r="L3056" s="199"/>
      <c r="M3056" s="203"/>
      <c r="N3056" s="209"/>
    </row>
    <row r="3057" spans="1:14" ht="12" customHeight="1" x14ac:dyDescent="0.2">
      <c r="A3057" s="206"/>
      <c r="B3057" s="207"/>
      <c r="C3057" s="199"/>
      <c r="D3057" s="199"/>
      <c r="E3057" s="201"/>
      <c r="F3057" s="201"/>
      <c r="G3057" s="208"/>
      <c r="H3057" s="208"/>
      <c r="I3057" s="209"/>
      <c r="J3057" s="209"/>
      <c r="K3057" s="209"/>
      <c r="L3057" s="199"/>
      <c r="M3057" s="203"/>
      <c r="N3057" s="209"/>
    </row>
    <row r="3058" spans="1:14" ht="12" customHeight="1" x14ac:dyDescent="0.2">
      <c r="A3058" s="206"/>
      <c r="B3058" s="207"/>
      <c r="C3058" s="199"/>
      <c r="D3058" s="199"/>
      <c r="E3058" s="201"/>
      <c r="F3058" s="201"/>
      <c r="G3058" s="208"/>
      <c r="H3058" s="208"/>
      <c r="I3058" s="209"/>
      <c r="J3058" s="209"/>
      <c r="K3058" s="209"/>
      <c r="L3058" s="199"/>
      <c r="M3058" s="203"/>
      <c r="N3058" s="209"/>
    </row>
    <row r="3059" spans="1:14" ht="12" customHeight="1" x14ac:dyDescent="0.2">
      <c r="A3059" s="206"/>
      <c r="B3059" s="207"/>
      <c r="C3059" s="199"/>
      <c r="D3059" s="199"/>
      <c r="E3059" s="201"/>
      <c r="F3059" s="201"/>
      <c r="G3059" s="208"/>
      <c r="H3059" s="208"/>
      <c r="I3059" s="209"/>
      <c r="J3059" s="209"/>
      <c r="K3059" s="209"/>
      <c r="L3059" s="199"/>
      <c r="M3059" s="203"/>
      <c r="N3059" s="209"/>
    </row>
    <row r="3060" spans="1:14" ht="12" customHeight="1" x14ac:dyDescent="0.2">
      <c r="A3060" s="206"/>
      <c r="B3060" s="207"/>
      <c r="C3060" s="199"/>
      <c r="D3060" s="199"/>
      <c r="E3060" s="201"/>
      <c r="F3060" s="201"/>
      <c r="G3060" s="208"/>
      <c r="H3060" s="208"/>
      <c r="I3060" s="209"/>
      <c r="J3060" s="209"/>
      <c r="K3060" s="209"/>
      <c r="L3060" s="199"/>
      <c r="M3060" s="203"/>
      <c r="N3060" s="209"/>
    </row>
    <row r="3061" spans="1:14" ht="12" customHeight="1" x14ac:dyDescent="0.2">
      <c r="A3061" s="206"/>
      <c r="B3061" s="207"/>
      <c r="C3061" s="199"/>
      <c r="D3061" s="199"/>
      <c r="E3061" s="201"/>
      <c r="F3061" s="201"/>
      <c r="G3061" s="208"/>
      <c r="H3061" s="208"/>
      <c r="I3061" s="209"/>
      <c r="J3061" s="209"/>
      <c r="K3061" s="209"/>
      <c r="L3061" s="199"/>
      <c r="M3061" s="203"/>
      <c r="N3061" s="209"/>
    </row>
    <row r="3062" spans="1:14" ht="12" customHeight="1" x14ac:dyDescent="0.2">
      <c r="A3062" s="206"/>
      <c r="B3062" s="207"/>
      <c r="C3062" s="199"/>
      <c r="D3062" s="199"/>
      <c r="E3062" s="201"/>
      <c r="F3062" s="201"/>
      <c r="G3062" s="208"/>
      <c r="H3062" s="208"/>
      <c r="I3062" s="209"/>
      <c r="J3062" s="209"/>
      <c r="K3062" s="209"/>
      <c r="L3062" s="199"/>
      <c r="M3062" s="203"/>
      <c r="N3062" s="209"/>
    </row>
    <row r="3063" spans="1:14" ht="12" customHeight="1" x14ac:dyDescent="0.2">
      <c r="A3063" s="206"/>
      <c r="B3063" s="207"/>
      <c r="C3063" s="199"/>
      <c r="D3063" s="199"/>
      <c r="E3063" s="201"/>
      <c r="F3063" s="201"/>
      <c r="G3063" s="208"/>
      <c r="H3063" s="208"/>
      <c r="I3063" s="209"/>
      <c r="J3063" s="209"/>
      <c r="K3063" s="209"/>
      <c r="L3063" s="199"/>
      <c r="M3063" s="203"/>
      <c r="N3063" s="209"/>
    </row>
    <row r="3064" spans="1:14" ht="12" customHeight="1" x14ac:dyDescent="0.2">
      <c r="A3064" s="206"/>
      <c r="B3064" s="207"/>
      <c r="C3064" s="199"/>
      <c r="D3064" s="199"/>
      <c r="E3064" s="201"/>
      <c r="F3064" s="201"/>
      <c r="G3064" s="208"/>
      <c r="H3064" s="208"/>
      <c r="I3064" s="209"/>
      <c r="J3064" s="209"/>
      <c r="K3064" s="209"/>
      <c r="L3064" s="199"/>
      <c r="M3064" s="203"/>
      <c r="N3064" s="209"/>
    </row>
    <row r="3065" spans="1:14" ht="12" customHeight="1" x14ac:dyDescent="0.2">
      <c r="A3065" s="206"/>
      <c r="B3065" s="207"/>
      <c r="C3065" s="199"/>
      <c r="D3065" s="199"/>
      <c r="E3065" s="201"/>
      <c r="F3065" s="201"/>
      <c r="G3065" s="208"/>
      <c r="H3065" s="208"/>
      <c r="I3065" s="209"/>
      <c r="J3065" s="209"/>
      <c r="K3065" s="209"/>
      <c r="L3065" s="199"/>
      <c r="M3065" s="203"/>
      <c r="N3065" s="209"/>
    </row>
    <row r="3066" spans="1:14" ht="12" customHeight="1" x14ac:dyDescent="0.2">
      <c r="A3066" s="206"/>
      <c r="B3066" s="207"/>
      <c r="C3066" s="199"/>
      <c r="D3066" s="199"/>
      <c r="E3066" s="201"/>
      <c r="F3066" s="201"/>
      <c r="G3066" s="208"/>
      <c r="H3066" s="208"/>
      <c r="I3066" s="209"/>
      <c r="J3066" s="209"/>
      <c r="K3066" s="209"/>
      <c r="L3066" s="199"/>
      <c r="M3066" s="203"/>
      <c r="N3066" s="209"/>
    </row>
    <row r="3067" spans="1:14" ht="12" customHeight="1" x14ac:dyDescent="0.2">
      <c r="A3067" s="206"/>
      <c r="B3067" s="207"/>
      <c r="C3067" s="199"/>
      <c r="D3067" s="199"/>
      <c r="E3067" s="201"/>
      <c r="F3067" s="201"/>
      <c r="G3067" s="208"/>
      <c r="H3067" s="208"/>
      <c r="I3067" s="209"/>
      <c r="J3067" s="209"/>
      <c r="K3067" s="209"/>
      <c r="L3067" s="199"/>
      <c r="M3067" s="203"/>
      <c r="N3067" s="209"/>
    </row>
    <row r="3068" spans="1:14" ht="12" customHeight="1" x14ac:dyDescent="0.2">
      <c r="A3068" s="206"/>
      <c r="B3068" s="207"/>
      <c r="C3068" s="199"/>
      <c r="D3068" s="199"/>
      <c r="E3068" s="201"/>
      <c r="F3068" s="201"/>
      <c r="G3068" s="208"/>
      <c r="H3068" s="208"/>
      <c r="I3068" s="209"/>
      <c r="J3068" s="209"/>
      <c r="K3068" s="209"/>
      <c r="L3068" s="199"/>
      <c r="M3068" s="203"/>
      <c r="N3068" s="209"/>
    </row>
    <row r="3069" spans="1:14" ht="12" customHeight="1" x14ac:dyDescent="0.2">
      <c r="A3069" s="206"/>
      <c r="B3069" s="207"/>
      <c r="C3069" s="199"/>
      <c r="D3069" s="199"/>
      <c r="E3069" s="201"/>
      <c r="F3069" s="201"/>
      <c r="G3069" s="208"/>
      <c r="H3069" s="208"/>
      <c r="I3069" s="209"/>
      <c r="J3069" s="209"/>
      <c r="K3069" s="209"/>
      <c r="L3069" s="199"/>
      <c r="M3069" s="203"/>
      <c r="N3069" s="209"/>
    </row>
    <row r="3070" spans="1:14" ht="12" customHeight="1" x14ac:dyDescent="0.2">
      <c r="A3070" s="206"/>
      <c r="B3070" s="207"/>
      <c r="C3070" s="199"/>
      <c r="D3070" s="199"/>
      <c r="E3070" s="201"/>
      <c r="F3070" s="201"/>
      <c r="G3070" s="208"/>
      <c r="H3070" s="208"/>
      <c r="I3070" s="209"/>
      <c r="J3070" s="209"/>
      <c r="K3070" s="209"/>
      <c r="L3070" s="199"/>
      <c r="M3070" s="203"/>
      <c r="N3070" s="209"/>
    </row>
    <row r="3071" spans="1:14" ht="12" customHeight="1" x14ac:dyDescent="0.2">
      <c r="A3071" s="206"/>
      <c r="B3071" s="207"/>
      <c r="C3071" s="199"/>
      <c r="D3071" s="199"/>
      <c r="E3071" s="201"/>
      <c r="F3071" s="201"/>
      <c r="G3071" s="208"/>
      <c r="H3071" s="208"/>
      <c r="I3071" s="209"/>
      <c r="J3071" s="209"/>
      <c r="K3071" s="209"/>
      <c r="L3071" s="199"/>
      <c r="M3071" s="203"/>
      <c r="N3071" s="209"/>
    </row>
    <row r="3072" spans="1:14" ht="12" customHeight="1" x14ac:dyDescent="0.2">
      <c r="A3072" s="206"/>
      <c r="B3072" s="207"/>
      <c r="C3072" s="199"/>
      <c r="D3072" s="199"/>
      <c r="E3072" s="201"/>
      <c r="F3072" s="201"/>
      <c r="G3072" s="208"/>
      <c r="H3072" s="208"/>
      <c r="I3072" s="209"/>
      <c r="J3072" s="209"/>
      <c r="K3072" s="209"/>
      <c r="L3072" s="199"/>
      <c r="M3072" s="203"/>
      <c r="N3072" s="209"/>
    </row>
    <row r="3073" spans="1:14" ht="12" customHeight="1" x14ac:dyDescent="0.2">
      <c r="A3073" s="206"/>
      <c r="B3073" s="207"/>
      <c r="C3073" s="199"/>
      <c r="D3073" s="199"/>
      <c r="E3073" s="201"/>
      <c r="F3073" s="201"/>
      <c r="G3073" s="208"/>
      <c r="H3073" s="208"/>
      <c r="I3073" s="209"/>
      <c r="J3073" s="209"/>
      <c r="K3073" s="209"/>
      <c r="L3073" s="199"/>
      <c r="M3073" s="203"/>
      <c r="N3073" s="209"/>
    </row>
    <row r="3074" spans="1:14" ht="12" customHeight="1" x14ac:dyDescent="0.2">
      <c r="A3074" s="206"/>
      <c r="B3074" s="207"/>
      <c r="C3074" s="199"/>
      <c r="D3074" s="199"/>
      <c r="E3074" s="201"/>
      <c r="F3074" s="201"/>
      <c r="G3074" s="208"/>
      <c r="H3074" s="208"/>
      <c r="I3074" s="209"/>
      <c r="J3074" s="209"/>
      <c r="K3074" s="209"/>
      <c r="L3074" s="199"/>
      <c r="M3074" s="203"/>
      <c r="N3074" s="209"/>
    </row>
    <row r="3075" spans="1:14" ht="12" customHeight="1" x14ac:dyDescent="0.2">
      <c r="A3075" s="206"/>
      <c r="B3075" s="207"/>
      <c r="C3075" s="199"/>
      <c r="D3075" s="199"/>
      <c r="E3075" s="201"/>
      <c r="F3075" s="201"/>
      <c r="G3075" s="208"/>
      <c r="H3075" s="208"/>
      <c r="I3075" s="209"/>
      <c r="J3075" s="209"/>
      <c r="K3075" s="209"/>
      <c r="L3075" s="199"/>
      <c r="M3075" s="203"/>
      <c r="N3075" s="209"/>
    </row>
    <row r="3076" spans="1:14" ht="12" customHeight="1" x14ac:dyDescent="0.2">
      <c r="A3076" s="206"/>
      <c r="B3076" s="207"/>
      <c r="C3076" s="199"/>
      <c r="D3076" s="199"/>
      <c r="E3076" s="201"/>
      <c r="F3076" s="201"/>
      <c r="G3076" s="208"/>
      <c r="H3076" s="208"/>
      <c r="I3076" s="209"/>
      <c r="J3076" s="209"/>
      <c r="K3076" s="209"/>
      <c r="L3076" s="199"/>
      <c r="M3076" s="203"/>
      <c r="N3076" s="209"/>
    </row>
    <row r="3077" spans="1:14" ht="12" customHeight="1" x14ac:dyDescent="0.2">
      <c r="A3077" s="206"/>
      <c r="B3077" s="207"/>
      <c r="C3077" s="199"/>
      <c r="D3077" s="199"/>
      <c r="E3077" s="201"/>
      <c r="F3077" s="201"/>
      <c r="G3077" s="208"/>
      <c r="H3077" s="208"/>
      <c r="I3077" s="209"/>
      <c r="J3077" s="209"/>
      <c r="K3077" s="209"/>
      <c r="L3077" s="199"/>
      <c r="M3077" s="203"/>
      <c r="N3077" s="209"/>
    </row>
    <row r="3078" spans="1:14" ht="12" customHeight="1" x14ac:dyDescent="0.2">
      <c r="A3078" s="206"/>
      <c r="B3078" s="207"/>
      <c r="C3078" s="199"/>
      <c r="D3078" s="199"/>
      <c r="E3078" s="201"/>
      <c r="F3078" s="201"/>
      <c r="G3078" s="208"/>
      <c r="H3078" s="208"/>
      <c r="I3078" s="209"/>
      <c r="J3078" s="209"/>
      <c r="K3078" s="209"/>
      <c r="L3078" s="199"/>
      <c r="M3078" s="203"/>
      <c r="N3078" s="209"/>
    </row>
    <row r="3079" spans="1:14" ht="12" customHeight="1" x14ac:dyDescent="0.2">
      <c r="A3079" s="206"/>
      <c r="B3079" s="207"/>
      <c r="C3079" s="199"/>
      <c r="D3079" s="199"/>
      <c r="E3079" s="201"/>
      <c r="F3079" s="201"/>
      <c r="G3079" s="208"/>
      <c r="H3079" s="208"/>
      <c r="I3079" s="209"/>
      <c r="J3079" s="209"/>
      <c r="K3079" s="209"/>
      <c r="L3079" s="199"/>
      <c r="M3079" s="203"/>
      <c r="N3079" s="209"/>
    </row>
    <row r="3080" spans="1:14" ht="12" customHeight="1" x14ac:dyDescent="0.2">
      <c r="A3080" s="206"/>
      <c r="B3080" s="207"/>
      <c r="C3080" s="199"/>
      <c r="D3080" s="199"/>
      <c r="E3080" s="201"/>
      <c r="F3080" s="201"/>
      <c r="G3080" s="208"/>
      <c r="H3080" s="208"/>
      <c r="I3080" s="209"/>
      <c r="J3080" s="209"/>
      <c r="K3080" s="209"/>
      <c r="L3080" s="199"/>
      <c r="M3080" s="203"/>
      <c r="N3080" s="209"/>
    </row>
    <row r="3081" spans="1:14" ht="12" customHeight="1" x14ac:dyDescent="0.2">
      <c r="A3081" s="206"/>
      <c r="B3081" s="207"/>
      <c r="C3081" s="199"/>
      <c r="D3081" s="199"/>
      <c r="E3081" s="201"/>
      <c r="F3081" s="201"/>
      <c r="G3081" s="208"/>
      <c r="H3081" s="208"/>
      <c r="I3081" s="209"/>
      <c r="J3081" s="209"/>
      <c r="K3081" s="209"/>
      <c r="L3081" s="199"/>
      <c r="M3081" s="203"/>
      <c r="N3081" s="209"/>
    </row>
    <row r="3082" spans="1:14" ht="12" customHeight="1" x14ac:dyDescent="0.2">
      <c r="A3082" s="206"/>
      <c r="B3082" s="207"/>
      <c r="C3082" s="199"/>
      <c r="D3082" s="199"/>
      <c r="E3082" s="201"/>
      <c r="F3082" s="201"/>
      <c r="G3082" s="208"/>
      <c r="H3082" s="208"/>
      <c r="I3082" s="209"/>
      <c r="J3082" s="209"/>
      <c r="K3082" s="209"/>
      <c r="L3082" s="199"/>
      <c r="M3082" s="203"/>
      <c r="N3082" s="209"/>
    </row>
    <row r="3083" spans="1:14" ht="12" customHeight="1" x14ac:dyDescent="0.2">
      <c r="A3083" s="206"/>
      <c r="B3083" s="207"/>
      <c r="C3083" s="199"/>
      <c r="D3083" s="199"/>
      <c r="E3083" s="201"/>
      <c r="F3083" s="201"/>
      <c r="G3083" s="208"/>
      <c r="H3083" s="208"/>
      <c r="I3083" s="209"/>
      <c r="J3083" s="209"/>
      <c r="K3083" s="209"/>
      <c r="L3083" s="199"/>
      <c r="M3083" s="203"/>
      <c r="N3083" s="209"/>
    </row>
    <row r="3084" spans="1:14" ht="12" customHeight="1" x14ac:dyDescent="0.2">
      <c r="A3084" s="206"/>
      <c r="B3084" s="207"/>
      <c r="C3084" s="199"/>
      <c r="D3084" s="199"/>
      <c r="E3084" s="201"/>
      <c r="F3084" s="201"/>
      <c r="G3084" s="208"/>
      <c r="H3084" s="208"/>
      <c r="I3084" s="209"/>
      <c r="J3084" s="209"/>
      <c r="K3084" s="209"/>
      <c r="L3084" s="199"/>
      <c r="M3084" s="203"/>
      <c r="N3084" s="209"/>
    </row>
    <row r="3085" spans="1:14" ht="12" customHeight="1" x14ac:dyDescent="0.2">
      <c r="A3085" s="206"/>
      <c r="B3085" s="207"/>
      <c r="C3085" s="199"/>
      <c r="D3085" s="199"/>
      <c r="E3085" s="201"/>
      <c r="F3085" s="201"/>
      <c r="G3085" s="208"/>
      <c r="H3085" s="208"/>
      <c r="I3085" s="209"/>
      <c r="J3085" s="209"/>
      <c r="K3085" s="209"/>
      <c r="L3085" s="199"/>
      <c r="M3085" s="203"/>
      <c r="N3085" s="209"/>
    </row>
    <row r="3086" spans="1:14" ht="12" customHeight="1" x14ac:dyDescent="0.2">
      <c r="A3086" s="206"/>
      <c r="B3086" s="207"/>
      <c r="C3086" s="199"/>
      <c r="D3086" s="199"/>
      <c r="E3086" s="201"/>
      <c r="F3086" s="201"/>
      <c r="G3086" s="208"/>
      <c r="H3086" s="208"/>
      <c r="I3086" s="209"/>
      <c r="J3086" s="209"/>
      <c r="K3086" s="209"/>
      <c r="L3086" s="199"/>
      <c r="M3086" s="203"/>
      <c r="N3086" s="209"/>
    </row>
    <row r="3087" spans="1:14" ht="12" customHeight="1" x14ac:dyDescent="0.2">
      <c r="A3087" s="206"/>
      <c r="B3087" s="207"/>
      <c r="C3087" s="199"/>
      <c r="D3087" s="199"/>
      <c r="E3087" s="201"/>
      <c r="F3087" s="201"/>
      <c r="G3087" s="208"/>
      <c r="H3087" s="208"/>
      <c r="I3087" s="209"/>
      <c r="J3087" s="209"/>
      <c r="K3087" s="209"/>
      <c r="L3087" s="199"/>
      <c r="M3087" s="203"/>
      <c r="N3087" s="209"/>
    </row>
    <row r="3088" spans="1:14" ht="12" customHeight="1" x14ac:dyDescent="0.2">
      <c r="A3088" s="206"/>
      <c r="B3088" s="207"/>
      <c r="C3088" s="199"/>
      <c r="D3088" s="199"/>
      <c r="E3088" s="201"/>
      <c r="F3088" s="201"/>
      <c r="G3088" s="208"/>
      <c r="H3088" s="208"/>
      <c r="I3088" s="209"/>
      <c r="J3088" s="209"/>
      <c r="K3088" s="209"/>
      <c r="L3088" s="199"/>
      <c r="M3088" s="203"/>
      <c r="N3088" s="209"/>
    </row>
    <row r="3089" spans="1:14" ht="12" customHeight="1" x14ac:dyDescent="0.2">
      <c r="A3089" s="206"/>
      <c r="B3089" s="207"/>
      <c r="C3089" s="199"/>
      <c r="D3089" s="199"/>
      <c r="E3089" s="201"/>
      <c r="F3089" s="201"/>
      <c r="G3089" s="208"/>
      <c r="H3089" s="208"/>
      <c r="I3089" s="209"/>
      <c r="J3089" s="209"/>
      <c r="K3089" s="209"/>
      <c r="L3089" s="199"/>
      <c r="M3089" s="203"/>
      <c r="N3089" s="209"/>
    </row>
    <row r="3090" spans="1:14" ht="12" customHeight="1" x14ac:dyDescent="0.2">
      <c r="A3090" s="206"/>
      <c r="B3090" s="207"/>
      <c r="C3090" s="199"/>
      <c r="D3090" s="199"/>
      <c r="E3090" s="201"/>
      <c r="F3090" s="201"/>
      <c r="G3090" s="208"/>
      <c r="H3090" s="208"/>
      <c r="I3090" s="209"/>
      <c r="J3090" s="209"/>
      <c r="K3090" s="209"/>
      <c r="L3090" s="199"/>
      <c r="M3090" s="203"/>
      <c r="N3090" s="209"/>
    </row>
    <row r="3091" spans="1:14" ht="12" customHeight="1" x14ac:dyDescent="0.2">
      <c r="A3091" s="206"/>
      <c r="B3091" s="207"/>
      <c r="C3091" s="199"/>
      <c r="D3091" s="199"/>
      <c r="E3091" s="201"/>
      <c r="F3091" s="201"/>
      <c r="G3091" s="208"/>
      <c r="H3091" s="208"/>
      <c r="I3091" s="209"/>
      <c r="J3091" s="209"/>
      <c r="K3091" s="209"/>
      <c r="L3091" s="199"/>
      <c r="M3091" s="203"/>
      <c r="N3091" s="209"/>
    </row>
    <row r="3092" spans="1:14" ht="12" customHeight="1" x14ac:dyDescent="0.2">
      <c r="A3092" s="206"/>
      <c r="B3092" s="207"/>
      <c r="C3092" s="199"/>
      <c r="D3092" s="199"/>
      <c r="E3092" s="201"/>
      <c r="F3092" s="201"/>
      <c r="G3092" s="208"/>
      <c r="H3092" s="208"/>
      <c r="I3092" s="209"/>
      <c r="J3092" s="209"/>
      <c r="K3092" s="209"/>
      <c r="L3092" s="199"/>
      <c r="M3092" s="203"/>
      <c r="N3092" s="209"/>
    </row>
    <row r="3093" spans="1:14" ht="12" customHeight="1" x14ac:dyDescent="0.2">
      <c r="A3093" s="206"/>
      <c r="B3093" s="207"/>
      <c r="C3093" s="199"/>
      <c r="D3093" s="199"/>
      <c r="E3093" s="201"/>
      <c r="F3093" s="201"/>
      <c r="G3093" s="208"/>
      <c r="H3093" s="208"/>
      <c r="I3093" s="209"/>
      <c r="J3093" s="209"/>
      <c r="K3093" s="209"/>
      <c r="L3093" s="199"/>
      <c r="M3093" s="203"/>
      <c r="N3093" s="209"/>
    </row>
    <row r="3094" spans="1:14" ht="12" customHeight="1" x14ac:dyDescent="0.2">
      <c r="A3094" s="206"/>
      <c r="B3094" s="207"/>
      <c r="C3094" s="199"/>
      <c r="D3094" s="199"/>
      <c r="E3094" s="201"/>
      <c r="F3094" s="201"/>
      <c r="G3094" s="208"/>
      <c r="H3094" s="208"/>
      <c r="I3094" s="209"/>
      <c r="J3094" s="209"/>
      <c r="K3094" s="209"/>
      <c r="L3094" s="199"/>
      <c r="M3094" s="203"/>
      <c r="N3094" s="209"/>
    </row>
    <row r="3095" spans="1:14" ht="12" customHeight="1" x14ac:dyDescent="0.2">
      <c r="A3095" s="206"/>
      <c r="B3095" s="207"/>
      <c r="C3095" s="199"/>
      <c r="D3095" s="199"/>
      <c r="E3095" s="201"/>
      <c r="F3095" s="201"/>
      <c r="G3095" s="208"/>
      <c r="H3095" s="208"/>
      <c r="I3095" s="209"/>
      <c r="J3095" s="209"/>
      <c r="K3095" s="209"/>
      <c r="L3095" s="199"/>
      <c r="M3095" s="203"/>
      <c r="N3095" s="209"/>
    </row>
    <row r="3096" spans="1:14" ht="12" customHeight="1" x14ac:dyDescent="0.2">
      <c r="A3096" s="206"/>
      <c r="B3096" s="207"/>
      <c r="C3096" s="199"/>
      <c r="D3096" s="199"/>
      <c r="E3096" s="201"/>
      <c r="F3096" s="201"/>
      <c r="G3096" s="208"/>
      <c r="H3096" s="208"/>
      <c r="I3096" s="209"/>
      <c r="J3096" s="209"/>
      <c r="K3096" s="209"/>
      <c r="L3096" s="199"/>
      <c r="M3096" s="203"/>
      <c r="N3096" s="209"/>
    </row>
    <row r="3097" spans="1:14" ht="12" customHeight="1" x14ac:dyDescent="0.2">
      <c r="A3097" s="206"/>
      <c r="B3097" s="207"/>
      <c r="C3097" s="199"/>
      <c r="D3097" s="199"/>
      <c r="E3097" s="201"/>
      <c r="F3097" s="201"/>
      <c r="G3097" s="208"/>
      <c r="H3097" s="208"/>
      <c r="I3097" s="209"/>
      <c r="J3097" s="209"/>
      <c r="K3097" s="209"/>
      <c r="L3097" s="199"/>
      <c r="M3097" s="203"/>
      <c r="N3097" s="209"/>
    </row>
    <row r="3098" spans="1:14" ht="12" customHeight="1" x14ac:dyDescent="0.2">
      <c r="A3098" s="206"/>
      <c r="B3098" s="207"/>
      <c r="C3098" s="199"/>
      <c r="D3098" s="199"/>
      <c r="E3098" s="201"/>
      <c r="F3098" s="201"/>
      <c r="G3098" s="208"/>
      <c r="H3098" s="208"/>
      <c r="I3098" s="209"/>
      <c r="J3098" s="209"/>
      <c r="K3098" s="209"/>
      <c r="L3098" s="199"/>
      <c r="M3098" s="203"/>
      <c r="N3098" s="209"/>
    </row>
    <row r="3099" spans="1:14" ht="12" customHeight="1" x14ac:dyDescent="0.2">
      <c r="A3099" s="206"/>
      <c r="B3099" s="207"/>
      <c r="C3099" s="199"/>
      <c r="D3099" s="199"/>
      <c r="E3099" s="201"/>
      <c r="F3099" s="201"/>
      <c r="G3099" s="208"/>
      <c r="H3099" s="208"/>
      <c r="I3099" s="209"/>
      <c r="J3099" s="209"/>
      <c r="K3099" s="209"/>
      <c r="L3099" s="199"/>
      <c r="M3099" s="203"/>
      <c r="N3099" s="209"/>
    </row>
    <row r="3100" spans="1:14" ht="12" customHeight="1" x14ac:dyDescent="0.2">
      <c r="A3100" s="206"/>
      <c r="B3100" s="207"/>
      <c r="C3100" s="199"/>
      <c r="D3100" s="199"/>
      <c r="E3100" s="201"/>
      <c r="F3100" s="201"/>
      <c r="G3100" s="208"/>
      <c r="H3100" s="208"/>
      <c r="I3100" s="209"/>
      <c r="J3100" s="209"/>
      <c r="K3100" s="209"/>
      <c r="L3100" s="199"/>
      <c r="M3100" s="203"/>
      <c r="N3100" s="209"/>
    </row>
    <row r="3101" spans="1:14" ht="12" customHeight="1" x14ac:dyDescent="0.2">
      <c r="A3101" s="206"/>
      <c r="B3101" s="207"/>
      <c r="C3101" s="199"/>
      <c r="D3101" s="199"/>
      <c r="E3101" s="201"/>
      <c r="F3101" s="201"/>
      <c r="G3101" s="208"/>
      <c r="H3101" s="208"/>
      <c r="I3101" s="209"/>
      <c r="J3101" s="209"/>
      <c r="K3101" s="209"/>
      <c r="L3101" s="199"/>
      <c r="M3101" s="203"/>
      <c r="N3101" s="209"/>
    </row>
    <row r="3102" spans="1:14" ht="12" customHeight="1" x14ac:dyDescent="0.2">
      <c r="A3102" s="206"/>
      <c r="B3102" s="207"/>
      <c r="C3102" s="199"/>
      <c r="D3102" s="199"/>
      <c r="E3102" s="201"/>
      <c r="F3102" s="201"/>
      <c r="G3102" s="208"/>
      <c r="H3102" s="208"/>
      <c r="I3102" s="209"/>
      <c r="J3102" s="209"/>
      <c r="K3102" s="209"/>
      <c r="L3102" s="199"/>
      <c r="M3102" s="203"/>
      <c r="N3102" s="209"/>
    </row>
    <row r="3103" spans="1:14" ht="12" customHeight="1" x14ac:dyDescent="0.2">
      <c r="A3103" s="206"/>
      <c r="B3103" s="207"/>
      <c r="C3103" s="199"/>
      <c r="D3103" s="199"/>
      <c r="E3103" s="201"/>
      <c r="F3103" s="201"/>
      <c r="G3103" s="208"/>
      <c r="H3103" s="208"/>
      <c r="I3103" s="209"/>
      <c r="J3103" s="209"/>
      <c r="K3103" s="209"/>
      <c r="L3103" s="199"/>
      <c r="M3103" s="203"/>
      <c r="N3103" s="209"/>
    </row>
    <row r="3104" spans="1:14" ht="12" customHeight="1" x14ac:dyDescent="0.2">
      <c r="A3104" s="206"/>
      <c r="B3104" s="207"/>
      <c r="C3104" s="199"/>
      <c r="D3104" s="199"/>
      <c r="E3104" s="201"/>
      <c r="F3104" s="201"/>
      <c r="G3104" s="208"/>
      <c r="H3104" s="208"/>
      <c r="I3104" s="209"/>
      <c r="J3104" s="209"/>
      <c r="K3104" s="209"/>
      <c r="L3104" s="199"/>
      <c r="M3104" s="203"/>
      <c r="N3104" s="209"/>
    </row>
    <row r="3105" spans="1:14" ht="12" customHeight="1" x14ac:dyDescent="0.2">
      <c r="A3105" s="206"/>
      <c r="B3105" s="207"/>
      <c r="C3105" s="199"/>
      <c r="D3105" s="199"/>
      <c r="E3105" s="201"/>
      <c r="F3105" s="201"/>
      <c r="G3105" s="208"/>
      <c r="H3105" s="208"/>
      <c r="I3105" s="209"/>
      <c r="J3105" s="209"/>
      <c r="K3105" s="209"/>
      <c r="L3105" s="199"/>
      <c r="M3105" s="203"/>
      <c r="N3105" s="209"/>
    </row>
    <row r="3106" spans="1:14" ht="12" customHeight="1" x14ac:dyDescent="0.2">
      <c r="A3106" s="206"/>
      <c r="B3106" s="207"/>
      <c r="C3106" s="199"/>
      <c r="D3106" s="199"/>
      <c r="E3106" s="201"/>
      <c r="F3106" s="201"/>
      <c r="G3106" s="208"/>
      <c r="H3106" s="208"/>
      <c r="I3106" s="209"/>
      <c r="J3106" s="209"/>
      <c r="K3106" s="209"/>
      <c r="L3106" s="199"/>
      <c r="M3106" s="203"/>
      <c r="N3106" s="209"/>
    </row>
    <row r="3107" spans="1:14" ht="12" customHeight="1" x14ac:dyDescent="0.2">
      <c r="A3107" s="206"/>
      <c r="B3107" s="207"/>
      <c r="C3107" s="199"/>
      <c r="D3107" s="199"/>
      <c r="E3107" s="201"/>
      <c r="F3107" s="201"/>
      <c r="G3107" s="208"/>
      <c r="H3107" s="208"/>
      <c r="I3107" s="209"/>
      <c r="J3107" s="209"/>
      <c r="K3107" s="209"/>
      <c r="L3107" s="199"/>
      <c r="M3107" s="203"/>
      <c r="N3107" s="209"/>
    </row>
    <row r="3108" spans="1:14" ht="12" customHeight="1" x14ac:dyDescent="0.2">
      <c r="A3108" s="206"/>
      <c r="B3108" s="207"/>
      <c r="C3108" s="199"/>
      <c r="D3108" s="199"/>
      <c r="E3108" s="201"/>
      <c r="F3108" s="201"/>
      <c r="G3108" s="208"/>
      <c r="H3108" s="208"/>
      <c r="I3108" s="209"/>
      <c r="J3108" s="209"/>
      <c r="K3108" s="209"/>
      <c r="L3108" s="199"/>
      <c r="M3108" s="203"/>
      <c r="N3108" s="209"/>
    </row>
    <row r="3109" spans="1:14" ht="12" customHeight="1" x14ac:dyDescent="0.2">
      <c r="A3109" s="206"/>
      <c r="B3109" s="207"/>
      <c r="C3109" s="199"/>
      <c r="D3109" s="199"/>
      <c r="E3109" s="201"/>
      <c r="F3109" s="201"/>
      <c r="G3109" s="208"/>
      <c r="H3109" s="208"/>
      <c r="I3109" s="209"/>
      <c r="J3109" s="209"/>
      <c r="K3109" s="209"/>
      <c r="L3109" s="199"/>
      <c r="M3109" s="203"/>
      <c r="N3109" s="209"/>
    </row>
    <row r="3110" spans="1:14" ht="12" customHeight="1" x14ac:dyDescent="0.2">
      <c r="A3110" s="206"/>
      <c r="B3110" s="207"/>
      <c r="C3110" s="199"/>
      <c r="D3110" s="199"/>
      <c r="E3110" s="201"/>
      <c r="F3110" s="201"/>
      <c r="G3110" s="208"/>
      <c r="H3110" s="208"/>
      <c r="I3110" s="209"/>
      <c r="J3110" s="209"/>
      <c r="K3110" s="209"/>
      <c r="L3110" s="199"/>
      <c r="M3110" s="203"/>
      <c r="N3110" s="209"/>
    </row>
    <row r="3111" spans="1:14" ht="12" customHeight="1" x14ac:dyDescent="0.2">
      <c r="A3111" s="206"/>
      <c r="B3111" s="207"/>
      <c r="C3111" s="199"/>
      <c r="D3111" s="199"/>
      <c r="E3111" s="201"/>
      <c r="F3111" s="201"/>
      <c r="G3111" s="208"/>
      <c r="H3111" s="208"/>
      <c r="I3111" s="209"/>
      <c r="J3111" s="209"/>
      <c r="K3111" s="209"/>
      <c r="L3111" s="199"/>
      <c r="M3111" s="203"/>
      <c r="N3111" s="209"/>
    </row>
    <row r="3112" spans="1:14" ht="12" customHeight="1" x14ac:dyDescent="0.2">
      <c r="A3112" s="206"/>
      <c r="B3112" s="207"/>
      <c r="C3112" s="199"/>
      <c r="D3112" s="199"/>
      <c r="E3112" s="201"/>
      <c r="F3112" s="201"/>
      <c r="G3112" s="208"/>
      <c r="H3112" s="208"/>
      <c r="I3112" s="209"/>
      <c r="J3112" s="209"/>
      <c r="K3112" s="209"/>
      <c r="L3112" s="199"/>
      <c r="M3112" s="203"/>
      <c r="N3112" s="209"/>
    </row>
    <row r="3113" spans="1:14" ht="12" customHeight="1" x14ac:dyDescent="0.2">
      <c r="A3113" s="206"/>
      <c r="B3113" s="207"/>
      <c r="C3113" s="199"/>
      <c r="D3113" s="199"/>
      <c r="E3113" s="201"/>
      <c r="F3113" s="201"/>
      <c r="G3113" s="208"/>
      <c r="H3113" s="208"/>
      <c r="I3113" s="209"/>
      <c r="J3113" s="209"/>
      <c r="K3113" s="209"/>
      <c r="L3113" s="199"/>
      <c r="M3113" s="203"/>
      <c r="N3113" s="209"/>
    </row>
    <row r="3114" spans="1:14" ht="12" customHeight="1" x14ac:dyDescent="0.2">
      <c r="A3114" s="206"/>
      <c r="B3114" s="207"/>
      <c r="C3114" s="199"/>
      <c r="D3114" s="199"/>
      <c r="E3114" s="201"/>
      <c r="F3114" s="201"/>
      <c r="G3114" s="208"/>
      <c r="H3114" s="208"/>
      <c r="I3114" s="209"/>
      <c r="J3114" s="209"/>
      <c r="K3114" s="209"/>
      <c r="L3114" s="199"/>
      <c r="M3114" s="203"/>
      <c r="N3114" s="209"/>
    </row>
    <row r="3115" spans="1:14" ht="12" customHeight="1" x14ac:dyDescent="0.2">
      <c r="A3115" s="206"/>
      <c r="B3115" s="207"/>
      <c r="C3115" s="199"/>
      <c r="D3115" s="199"/>
      <c r="E3115" s="201"/>
      <c r="F3115" s="201"/>
      <c r="G3115" s="208"/>
      <c r="H3115" s="208"/>
      <c r="I3115" s="209"/>
      <c r="J3115" s="209"/>
      <c r="K3115" s="209"/>
      <c r="L3115" s="199"/>
      <c r="M3115" s="203"/>
      <c r="N3115" s="209"/>
    </row>
    <row r="3116" spans="1:14" ht="12" customHeight="1" x14ac:dyDescent="0.2">
      <c r="A3116" s="206"/>
      <c r="B3116" s="207"/>
      <c r="C3116" s="199"/>
      <c r="D3116" s="199"/>
      <c r="E3116" s="201"/>
      <c r="F3116" s="201"/>
      <c r="G3116" s="208"/>
      <c r="H3116" s="208"/>
      <c r="I3116" s="209"/>
      <c r="J3116" s="209"/>
      <c r="K3116" s="209"/>
      <c r="L3116" s="199"/>
      <c r="M3116" s="203"/>
      <c r="N3116" s="209"/>
    </row>
    <row r="3117" spans="1:14" ht="12" customHeight="1" x14ac:dyDescent="0.2">
      <c r="A3117" s="206"/>
      <c r="B3117" s="207"/>
      <c r="C3117" s="199"/>
      <c r="D3117" s="199"/>
      <c r="E3117" s="201"/>
      <c r="F3117" s="201"/>
      <c r="G3117" s="208"/>
      <c r="H3117" s="208"/>
      <c r="I3117" s="209"/>
      <c r="J3117" s="209"/>
      <c r="K3117" s="209"/>
      <c r="L3117" s="199"/>
      <c r="M3117" s="203"/>
      <c r="N3117" s="209"/>
    </row>
    <row r="3118" spans="1:14" ht="12" customHeight="1" x14ac:dyDescent="0.2">
      <c r="A3118" s="206"/>
      <c r="B3118" s="207"/>
      <c r="C3118" s="199"/>
      <c r="D3118" s="199"/>
      <c r="E3118" s="201"/>
      <c r="F3118" s="201"/>
      <c r="G3118" s="208"/>
      <c r="H3118" s="208"/>
      <c r="I3118" s="209"/>
      <c r="J3118" s="209"/>
      <c r="K3118" s="209"/>
      <c r="L3118" s="199"/>
      <c r="M3118" s="203"/>
      <c r="N3118" s="209"/>
    </row>
    <row r="3119" spans="1:14" ht="12" customHeight="1" x14ac:dyDescent="0.2">
      <c r="A3119" s="206"/>
      <c r="B3119" s="207"/>
      <c r="C3119" s="199"/>
      <c r="D3119" s="199"/>
      <c r="E3119" s="201"/>
      <c r="F3119" s="201"/>
      <c r="G3119" s="208"/>
      <c r="H3119" s="208"/>
      <c r="I3119" s="209"/>
      <c r="J3119" s="209"/>
      <c r="K3119" s="209"/>
      <c r="L3119" s="199"/>
      <c r="M3119" s="203"/>
      <c r="N3119" s="209"/>
    </row>
    <row r="3120" spans="1:14" ht="12" customHeight="1" x14ac:dyDescent="0.2">
      <c r="A3120" s="206"/>
      <c r="B3120" s="207"/>
      <c r="C3120" s="199"/>
      <c r="D3120" s="199"/>
      <c r="E3120" s="201"/>
      <c r="F3120" s="201"/>
      <c r="G3120" s="208"/>
      <c r="H3120" s="208"/>
      <c r="I3120" s="209"/>
      <c r="J3120" s="209"/>
      <c r="K3120" s="209"/>
      <c r="L3120" s="199"/>
      <c r="M3120" s="203"/>
      <c r="N3120" s="209"/>
    </row>
    <row r="3121" spans="1:14" ht="12" customHeight="1" x14ac:dyDescent="0.2">
      <c r="A3121" s="206"/>
      <c r="B3121" s="207"/>
      <c r="C3121" s="199"/>
      <c r="D3121" s="199"/>
      <c r="E3121" s="201"/>
      <c r="F3121" s="201"/>
      <c r="G3121" s="208"/>
      <c r="H3121" s="208"/>
      <c r="I3121" s="209"/>
      <c r="J3121" s="209"/>
      <c r="K3121" s="209"/>
      <c r="L3121" s="199"/>
      <c r="M3121" s="203"/>
      <c r="N3121" s="209"/>
    </row>
    <row r="3122" spans="1:14" ht="12" customHeight="1" x14ac:dyDescent="0.2">
      <c r="A3122" s="206"/>
      <c r="B3122" s="207"/>
      <c r="C3122" s="199"/>
      <c r="D3122" s="199"/>
      <c r="E3122" s="201"/>
      <c r="F3122" s="201"/>
      <c r="G3122" s="208"/>
      <c r="H3122" s="208"/>
      <c r="I3122" s="209"/>
      <c r="J3122" s="209"/>
      <c r="K3122" s="209"/>
      <c r="L3122" s="199"/>
      <c r="M3122" s="203"/>
      <c r="N3122" s="209"/>
    </row>
    <row r="3123" spans="1:14" ht="12" customHeight="1" x14ac:dyDescent="0.2">
      <c r="A3123" s="206"/>
      <c r="B3123" s="207"/>
      <c r="C3123" s="199"/>
      <c r="D3123" s="199"/>
      <c r="E3123" s="201"/>
      <c r="F3123" s="201"/>
      <c r="G3123" s="208"/>
      <c r="H3123" s="208"/>
      <c r="I3123" s="209"/>
      <c r="J3123" s="209"/>
      <c r="K3123" s="209"/>
      <c r="L3123" s="199"/>
      <c r="M3123" s="203"/>
      <c r="N3123" s="209"/>
    </row>
    <row r="3124" spans="1:14" ht="12" customHeight="1" x14ac:dyDescent="0.2">
      <c r="A3124" s="206"/>
      <c r="B3124" s="207"/>
      <c r="C3124" s="199"/>
      <c r="D3124" s="199"/>
      <c r="E3124" s="201"/>
      <c r="F3124" s="201"/>
      <c r="G3124" s="208"/>
      <c r="H3124" s="208"/>
      <c r="I3124" s="209"/>
      <c r="J3124" s="209"/>
      <c r="K3124" s="209"/>
      <c r="L3124" s="199"/>
      <c r="M3124" s="203"/>
      <c r="N3124" s="209"/>
    </row>
    <row r="3125" spans="1:14" ht="12" customHeight="1" x14ac:dyDescent="0.2">
      <c r="A3125" s="206"/>
      <c r="B3125" s="207"/>
      <c r="C3125" s="199"/>
      <c r="D3125" s="199"/>
      <c r="E3125" s="201"/>
      <c r="F3125" s="201"/>
      <c r="G3125" s="208"/>
      <c r="H3125" s="208"/>
      <c r="I3125" s="209"/>
      <c r="J3125" s="209"/>
      <c r="K3125" s="209"/>
      <c r="L3125" s="199"/>
      <c r="M3125" s="203"/>
      <c r="N3125" s="209"/>
    </row>
    <row r="3126" spans="1:14" ht="12" customHeight="1" x14ac:dyDescent="0.2">
      <c r="A3126" s="206"/>
      <c r="B3126" s="207"/>
      <c r="C3126" s="199"/>
      <c r="D3126" s="199"/>
      <c r="E3126" s="201"/>
      <c r="F3126" s="201"/>
      <c r="G3126" s="208"/>
      <c r="H3126" s="208"/>
      <c r="I3126" s="209"/>
      <c r="J3126" s="209"/>
      <c r="K3126" s="209"/>
      <c r="L3126" s="199"/>
      <c r="M3126" s="203"/>
      <c r="N3126" s="209"/>
    </row>
    <row r="3127" spans="1:14" ht="12" customHeight="1" x14ac:dyDescent="0.2">
      <c r="A3127" s="206"/>
      <c r="B3127" s="207"/>
      <c r="C3127" s="199"/>
      <c r="D3127" s="199"/>
      <c r="E3127" s="201"/>
      <c r="F3127" s="201"/>
      <c r="G3127" s="208"/>
      <c r="H3127" s="208"/>
      <c r="I3127" s="209"/>
      <c r="J3127" s="209"/>
      <c r="K3127" s="209"/>
      <c r="L3127" s="199"/>
      <c r="M3127" s="203"/>
      <c r="N3127" s="209"/>
    </row>
    <row r="3128" spans="1:14" ht="12" customHeight="1" x14ac:dyDescent="0.2">
      <c r="A3128" s="206"/>
      <c r="B3128" s="207"/>
      <c r="C3128" s="199"/>
      <c r="D3128" s="199"/>
      <c r="E3128" s="201"/>
      <c r="F3128" s="201"/>
      <c r="G3128" s="208"/>
      <c r="H3128" s="208"/>
      <c r="I3128" s="209"/>
      <c r="J3128" s="209"/>
      <c r="K3128" s="209"/>
      <c r="L3128" s="199"/>
      <c r="M3128" s="203"/>
      <c r="N3128" s="209"/>
    </row>
    <row r="3129" spans="1:14" ht="12" customHeight="1" x14ac:dyDescent="0.2">
      <c r="A3129" s="206"/>
      <c r="B3129" s="207"/>
      <c r="C3129" s="199"/>
      <c r="D3129" s="199"/>
      <c r="E3129" s="201"/>
      <c r="F3129" s="201"/>
      <c r="G3129" s="208"/>
      <c r="H3129" s="208"/>
      <c r="I3129" s="209"/>
      <c r="J3129" s="209"/>
      <c r="K3129" s="209"/>
      <c r="L3129" s="199"/>
      <c r="M3129" s="203"/>
      <c r="N3129" s="209"/>
    </row>
    <row r="3130" spans="1:14" ht="12" customHeight="1" x14ac:dyDescent="0.2">
      <c r="A3130" s="206"/>
      <c r="B3130" s="207"/>
      <c r="C3130" s="199"/>
      <c r="D3130" s="199"/>
      <c r="E3130" s="201"/>
      <c r="F3130" s="201"/>
      <c r="G3130" s="208"/>
      <c r="H3130" s="208"/>
      <c r="I3130" s="209"/>
      <c r="J3130" s="209"/>
      <c r="K3130" s="209"/>
      <c r="L3130" s="199"/>
      <c r="M3130" s="203"/>
      <c r="N3130" s="209"/>
    </row>
    <row r="3131" spans="1:14" ht="12" customHeight="1" x14ac:dyDescent="0.2">
      <c r="A3131" s="206"/>
      <c r="B3131" s="207"/>
      <c r="C3131" s="199"/>
      <c r="D3131" s="199"/>
      <c r="E3131" s="201"/>
      <c r="F3131" s="201"/>
      <c r="G3131" s="208"/>
      <c r="H3131" s="208"/>
      <c r="I3131" s="209"/>
      <c r="J3131" s="209"/>
      <c r="K3131" s="209"/>
      <c r="L3131" s="199"/>
      <c r="M3131" s="203"/>
      <c r="N3131" s="209"/>
    </row>
    <row r="3132" spans="1:14" ht="12" customHeight="1" x14ac:dyDescent="0.2">
      <c r="A3132" s="206"/>
      <c r="B3132" s="207"/>
      <c r="C3132" s="199"/>
      <c r="D3132" s="199"/>
      <c r="E3132" s="201"/>
      <c r="F3132" s="201"/>
      <c r="G3132" s="208"/>
      <c r="H3132" s="208"/>
      <c r="I3132" s="209"/>
      <c r="J3132" s="209"/>
      <c r="K3132" s="209"/>
      <c r="L3132" s="199"/>
      <c r="M3132" s="203"/>
      <c r="N3132" s="209"/>
    </row>
    <row r="3133" spans="1:14" ht="12" customHeight="1" x14ac:dyDescent="0.2">
      <c r="A3133" s="206"/>
      <c r="B3133" s="207"/>
      <c r="C3133" s="199"/>
      <c r="D3133" s="199"/>
      <c r="E3133" s="201"/>
      <c r="F3133" s="201"/>
      <c r="G3133" s="208"/>
      <c r="H3133" s="208"/>
      <c r="I3133" s="209"/>
      <c r="J3133" s="209"/>
      <c r="K3133" s="209"/>
      <c r="L3133" s="199"/>
      <c r="M3133" s="203"/>
      <c r="N3133" s="209"/>
    </row>
    <row r="3134" spans="1:14" ht="12" customHeight="1" x14ac:dyDescent="0.2">
      <c r="A3134" s="206"/>
      <c r="B3134" s="207"/>
      <c r="C3134" s="199"/>
      <c r="D3134" s="199"/>
      <c r="E3134" s="201"/>
      <c r="F3134" s="201"/>
      <c r="G3134" s="208"/>
      <c r="H3134" s="208"/>
      <c r="I3134" s="209"/>
      <c r="J3134" s="209"/>
      <c r="K3134" s="209"/>
      <c r="L3134" s="199"/>
      <c r="M3134" s="203"/>
      <c r="N3134" s="209"/>
    </row>
    <row r="3135" spans="1:14" ht="12" customHeight="1" x14ac:dyDescent="0.2">
      <c r="A3135" s="206"/>
      <c r="B3135" s="207"/>
      <c r="C3135" s="199"/>
      <c r="D3135" s="199"/>
      <c r="E3135" s="201"/>
      <c r="F3135" s="201"/>
      <c r="G3135" s="208"/>
      <c r="H3135" s="208"/>
      <c r="I3135" s="209"/>
      <c r="J3135" s="209"/>
      <c r="K3135" s="209"/>
      <c r="L3135" s="199"/>
      <c r="M3135" s="203"/>
      <c r="N3135" s="209"/>
    </row>
    <row r="3136" spans="1:14" ht="12" customHeight="1" x14ac:dyDescent="0.2">
      <c r="A3136" s="206"/>
      <c r="B3136" s="207"/>
      <c r="C3136" s="199"/>
      <c r="D3136" s="199"/>
      <c r="E3136" s="201"/>
      <c r="F3136" s="201"/>
      <c r="G3136" s="208"/>
      <c r="H3136" s="208"/>
      <c r="I3136" s="209"/>
      <c r="J3136" s="209"/>
      <c r="K3136" s="209"/>
      <c r="L3136" s="199"/>
      <c r="M3136" s="203"/>
      <c r="N3136" s="209"/>
    </row>
    <row r="3137" spans="1:14" ht="12" customHeight="1" x14ac:dyDescent="0.2">
      <c r="A3137" s="206"/>
      <c r="B3137" s="207"/>
      <c r="C3137" s="199"/>
      <c r="D3137" s="199"/>
      <c r="E3137" s="201"/>
      <c r="F3137" s="201"/>
      <c r="G3137" s="208"/>
      <c r="H3137" s="208"/>
      <c r="I3137" s="209"/>
      <c r="J3137" s="209"/>
      <c r="K3137" s="209"/>
      <c r="L3137" s="199"/>
      <c r="M3137" s="203"/>
      <c r="N3137" s="209"/>
    </row>
    <row r="3138" spans="1:14" ht="12" customHeight="1" x14ac:dyDescent="0.2">
      <c r="A3138" s="206"/>
      <c r="B3138" s="207"/>
      <c r="C3138" s="199"/>
      <c r="D3138" s="199"/>
      <c r="E3138" s="201"/>
      <c r="F3138" s="201"/>
      <c r="G3138" s="208"/>
      <c r="H3138" s="208"/>
      <c r="I3138" s="209"/>
      <c r="J3138" s="209"/>
      <c r="K3138" s="209"/>
      <c r="L3138" s="199"/>
      <c r="M3138" s="203"/>
      <c r="N3138" s="209"/>
    </row>
    <row r="3139" spans="1:14" ht="12" customHeight="1" x14ac:dyDescent="0.2">
      <c r="A3139" s="206"/>
      <c r="B3139" s="207"/>
      <c r="C3139" s="199"/>
      <c r="D3139" s="199"/>
      <c r="E3139" s="201"/>
      <c r="F3139" s="201"/>
      <c r="G3139" s="208"/>
      <c r="H3139" s="208"/>
      <c r="I3139" s="209"/>
      <c r="J3139" s="209"/>
      <c r="K3139" s="209"/>
      <c r="L3139" s="199"/>
      <c r="M3139" s="203"/>
      <c r="N3139" s="209"/>
    </row>
    <row r="3140" spans="1:14" ht="12" customHeight="1" x14ac:dyDescent="0.2">
      <c r="A3140" s="206"/>
      <c r="B3140" s="207"/>
      <c r="C3140" s="199"/>
      <c r="D3140" s="199"/>
      <c r="E3140" s="201"/>
      <c r="F3140" s="201"/>
      <c r="G3140" s="208"/>
      <c r="H3140" s="208"/>
      <c r="I3140" s="209"/>
      <c r="J3140" s="209"/>
      <c r="K3140" s="209"/>
      <c r="L3140" s="199"/>
      <c r="M3140" s="203"/>
      <c r="N3140" s="209"/>
    </row>
    <row r="3141" spans="1:14" ht="12" customHeight="1" x14ac:dyDescent="0.2">
      <c r="A3141" s="206"/>
      <c r="B3141" s="207"/>
      <c r="C3141" s="199"/>
      <c r="D3141" s="199"/>
      <c r="E3141" s="201"/>
      <c r="F3141" s="201"/>
      <c r="G3141" s="208"/>
      <c r="H3141" s="208"/>
      <c r="I3141" s="209"/>
      <c r="J3141" s="209"/>
      <c r="K3141" s="209"/>
      <c r="L3141" s="199"/>
      <c r="M3141" s="203"/>
      <c r="N3141" s="209"/>
    </row>
    <row r="3142" spans="1:14" ht="12" customHeight="1" x14ac:dyDescent="0.2">
      <c r="A3142" s="206"/>
      <c r="B3142" s="207"/>
      <c r="C3142" s="199"/>
      <c r="D3142" s="199"/>
      <c r="E3142" s="201"/>
      <c r="F3142" s="201"/>
      <c r="G3142" s="208"/>
      <c r="H3142" s="208"/>
      <c r="I3142" s="209"/>
      <c r="J3142" s="209"/>
      <c r="K3142" s="209"/>
      <c r="L3142" s="199"/>
      <c r="M3142" s="203"/>
      <c r="N3142" s="209"/>
    </row>
    <row r="3143" spans="1:14" ht="12" customHeight="1" x14ac:dyDescent="0.2">
      <c r="A3143" s="206"/>
      <c r="B3143" s="207"/>
      <c r="C3143" s="199"/>
      <c r="D3143" s="199"/>
      <c r="E3143" s="201"/>
      <c r="F3143" s="201"/>
      <c r="G3143" s="208"/>
      <c r="H3143" s="208"/>
      <c r="I3143" s="209"/>
      <c r="J3143" s="209"/>
      <c r="K3143" s="209"/>
      <c r="L3143" s="199"/>
      <c r="M3143" s="203"/>
      <c r="N3143" s="209"/>
    </row>
    <row r="3144" spans="1:14" ht="12" customHeight="1" x14ac:dyDescent="0.2">
      <c r="A3144" s="206"/>
      <c r="B3144" s="207"/>
      <c r="C3144" s="199"/>
      <c r="D3144" s="199"/>
      <c r="E3144" s="201"/>
      <c r="F3144" s="201"/>
      <c r="G3144" s="208"/>
      <c r="H3144" s="208"/>
      <c r="I3144" s="209"/>
      <c r="J3144" s="209"/>
      <c r="K3144" s="209"/>
      <c r="L3144" s="199"/>
      <c r="M3144" s="203"/>
      <c r="N3144" s="209"/>
    </row>
    <row r="3145" spans="1:14" ht="12" customHeight="1" x14ac:dyDescent="0.2">
      <c r="A3145" s="206"/>
      <c r="B3145" s="207"/>
      <c r="C3145" s="199"/>
      <c r="D3145" s="199"/>
      <c r="E3145" s="201"/>
      <c r="F3145" s="201"/>
      <c r="G3145" s="208"/>
      <c r="H3145" s="208"/>
      <c r="I3145" s="209"/>
      <c r="J3145" s="209"/>
      <c r="K3145" s="209"/>
      <c r="L3145" s="199"/>
      <c r="M3145" s="203"/>
      <c r="N3145" s="209"/>
    </row>
    <row r="3146" spans="1:14" ht="12" customHeight="1" x14ac:dyDescent="0.2">
      <c r="A3146" s="206"/>
      <c r="B3146" s="207"/>
      <c r="C3146" s="199"/>
      <c r="D3146" s="199"/>
      <c r="E3146" s="201"/>
      <c r="F3146" s="201"/>
      <c r="G3146" s="208"/>
      <c r="H3146" s="208"/>
      <c r="I3146" s="209"/>
      <c r="J3146" s="209"/>
      <c r="K3146" s="209"/>
      <c r="L3146" s="199"/>
      <c r="M3146" s="203"/>
      <c r="N3146" s="209"/>
    </row>
    <row r="3147" spans="1:14" ht="12" customHeight="1" x14ac:dyDescent="0.2">
      <c r="A3147" s="206"/>
      <c r="B3147" s="207"/>
      <c r="C3147" s="199"/>
      <c r="D3147" s="199"/>
      <c r="E3147" s="201"/>
      <c r="F3147" s="201"/>
      <c r="G3147" s="208"/>
      <c r="H3147" s="208"/>
      <c r="I3147" s="209"/>
      <c r="J3147" s="209"/>
      <c r="K3147" s="209"/>
      <c r="L3147" s="199"/>
      <c r="M3147" s="203"/>
      <c r="N3147" s="209"/>
    </row>
    <row r="3148" spans="1:14" ht="12" customHeight="1" x14ac:dyDescent="0.2">
      <c r="A3148" s="206"/>
      <c r="B3148" s="207"/>
      <c r="C3148" s="199"/>
      <c r="D3148" s="199"/>
      <c r="E3148" s="201"/>
      <c r="F3148" s="201"/>
      <c r="G3148" s="208"/>
      <c r="H3148" s="208"/>
      <c r="I3148" s="209"/>
      <c r="J3148" s="209"/>
      <c r="K3148" s="209"/>
      <c r="L3148" s="199"/>
      <c r="M3148" s="203"/>
      <c r="N3148" s="209"/>
    </row>
    <row r="3149" spans="1:14" ht="12" customHeight="1" x14ac:dyDescent="0.2">
      <c r="A3149" s="206"/>
      <c r="B3149" s="207"/>
      <c r="C3149" s="199"/>
      <c r="D3149" s="199"/>
      <c r="E3149" s="201"/>
      <c r="F3149" s="201"/>
      <c r="G3149" s="208"/>
      <c r="H3149" s="208"/>
      <c r="I3149" s="209"/>
      <c r="J3149" s="209"/>
      <c r="K3149" s="209"/>
      <c r="L3149" s="199"/>
      <c r="M3149" s="203"/>
      <c r="N3149" s="209"/>
    </row>
    <row r="3150" spans="1:14" ht="12" customHeight="1" x14ac:dyDescent="0.2">
      <c r="A3150" s="206"/>
      <c r="B3150" s="207"/>
      <c r="C3150" s="199"/>
      <c r="D3150" s="199"/>
      <c r="E3150" s="201"/>
      <c r="F3150" s="201"/>
      <c r="G3150" s="208"/>
      <c r="H3150" s="208"/>
      <c r="I3150" s="209"/>
      <c r="J3150" s="209"/>
      <c r="K3150" s="209"/>
      <c r="L3150" s="199"/>
      <c r="M3150" s="203"/>
      <c r="N3150" s="209"/>
    </row>
    <row r="3151" spans="1:14" ht="12" customHeight="1" x14ac:dyDescent="0.2">
      <c r="A3151" s="206"/>
      <c r="B3151" s="207"/>
      <c r="C3151" s="199"/>
      <c r="D3151" s="199"/>
      <c r="E3151" s="201"/>
      <c r="F3151" s="201"/>
      <c r="G3151" s="208"/>
      <c r="H3151" s="208"/>
      <c r="I3151" s="209"/>
      <c r="J3151" s="209"/>
      <c r="K3151" s="209"/>
      <c r="L3151" s="199"/>
      <c r="M3151" s="203"/>
      <c r="N3151" s="209"/>
    </row>
    <row r="3152" spans="1:14" ht="12" customHeight="1" x14ac:dyDescent="0.2">
      <c r="A3152" s="206"/>
      <c r="B3152" s="207"/>
      <c r="C3152" s="199"/>
      <c r="D3152" s="199"/>
      <c r="E3152" s="201"/>
      <c r="F3152" s="201"/>
      <c r="G3152" s="208"/>
      <c r="H3152" s="208"/>
      <c r="I3152" s="209"/>
      <c r="J3152" s="209"/>
      <c r="K3152" s="209"/>
      <c r="L3152" s="199"/>
      <c r="M3152" s="203"/>
      <c r="N3152" s="209"/>
    </row>
    <row r="3153" spans="1:14" ht="12" customHeight="1" x14ac:dyDescent="0.2">
      <c r="A3153" s="206"/>
      <c r="B3153" s="207"/>
      <c r="C3153" s="199"/>
      <c r="D3153" s="199"/>
      <c r="E3153" s="201"/>
      <c r="F3153" s="201"/>
      <c r="G3153" s="208"/>
      <c r="H3153" s="208"/>
      <c r="I3153" s="209"/>
      <c r="J3153" s="209"/>
      <c r="K3153" s="209"/>
      <c r="L3153" s="199"/>
      <c r="M3153" s="203"/>
      <c r="N3153" s="209"/>
    </row>
    <row r="3154" spans="1:14" ht="12" customHeight="1" x14ac:dyDescent="0.2">
      <c r="A3154" s="206"/>
      <c r="B3154" s="207"/>
      <c r="C3154" s="199"/>
      <c r="D3154" s="199"/>
      <c r="E3154" s="201"/>
      <c r="F3154" s="201"/>
      <c r="G3154" s="208"/>
      <c r="H3154" s="208"/>
      <c r="I3154" s="209"/>
      <c r="J3154" s="209"/>
      <c r="K3154" s="209"/>
      <c r="L3154" s="199"/>
      <c r="M3154" s="203"/>
      <c r="N3154" s="209"/>
    </row>
    <row r="3155" spans="1:14" ht="12" customHeight="1" x14ac:dyDescent="0.2">
      <c r="A3155" s="206"/>
      <c r="B3155" s="207"/>
      <c r="C3155" s="199"/>
      <c r="D3155" s="199"/>
      <c r="E3155" s="201"/>
      <c r="F3155" s="201"/>
      <c r="G3155" s="208"/>
      <c r="H3155" s="208"/>
      <c r="I3155" s="209"/>
      <c r="J3155" s="209"/>
      <c r="K3155" s="209"/>
      <c r="L3155" s="199"/>
      <c r="M3155" s="203"/>
      <c r="N3155" s="209"/>
    </row>
    <row r="3156" spans="1:14" ht="12" customHeight="1" x14ac:dyDescent="0.2">
      <c r="A3156" s="206"/>
      <c r="B3156" s="207"/>
      <c r="C3156" s="199"/>
      <c r="D3156" s="199"/>
      <c r="E3156" s="201"/>
      <c r="F3156" s="201"/>
      <c r="G3156" s="208"/>
      <c r="H3156" s="208"/>
      <c r="I3156" s="209"/>
      <c r="J3156" s="209"/>
      <c r="K3156" s="209"/>
      <c r="L3156" s="199"/>
      <c r="M3156" s="203"/>
      <c r="N3156" s="209"/>
    </row>
    <row r="3157" spans="1:14" ht="12" customHeight="1" x14ac:dyDescent="0.2">
      <c r="A3157" s="206"/>
      <c r="B3157" s="207"/>
      <c r="C3157" s="199"/>
      <c r="D3157" s="199"/>
      <c r="E3157" s="201"/>
      <c r="F3157" s="201"/>
      <c r="G3157" s="208"/>
      <c r="H3157" s="208"/>
      <c r="I3157" s="209"/>
      <c r="J3157" s="209"/>
      <c r="K3157" s="209"/>
      <c r="L3157" s="199"/>
      <c r="M3157" s="203"/>
      <c r="N3157" s="209"/>
    </row>
    <row r="3158" spans="1:14" ht="12" customHeight="1" x14ac:dyDescent="0.2">
      <c r="A3158" s="206"/>
      <c r="B3158" s="207"/>
      <c r="C3158" s="199"/>
      <c r="D3158" s="199"/>
      <c r="E3158" s="201"/>
      <c r="F3158" s="201"/>
      <c r="G3158" s="208"/>
      <c r="H3158" s="208"/>
      <c r="I3158" s="209"/>
      <c r="J3158" s="209"/>
      <c r="K3158" s="209"/>
      <c r="L3158" s="199"/>
      <c r="M3158" s="203"/>
      <c r="N3158" s="209"/>
    </row>
    <row r="3159" spans="1:14" ht="12" customHeight="1" x14ac:dyDescent="0.2">
      <c r="A3159" s="206"/>
      <c r="B3159" s="207"/>
      <c r="C3159" s="199"/>
      <c r="D3159" s="199"/>
      <c r="E3159" s="201"/>
      <c r="F3159" s="201"/>
      <c r="G3159" s="208"/>
      <c r="H3159" s="208"/>
      <c r="I3159" s="209"/>
      <c r="J3159" s="209"/>
      <c r="K3159" s="209"/>
      <c r="L3159" s="199"/>
      <c r="M3159" s="203"/>
      <c r="N3159" s="209"/>
    </row>
    <row r="3160" spans="1:14" ht="12" customHeight="1" x14ac:dyDescent="0.2">
      <c r="A3160" s="206"/>
      <c r="B3160" s="207"/>
      <c r="C3160" s="199"/>
      <c r="D3160" s="199"/>
      <c r="E3160" s="201"/>
      <c r="F3160" s="201"/>
      <c r="G3160" s="208"/>
      <c r="H3160" s="208"/>
      <c r="I3160" s="209"/>
      <c r="J3160" s="209"/>
      <c r="K3160" s="209"/>
      <c r="L3160" s="199"/>
      <c r="M3160" s="203"/>
      <c r="N3160" s="209"/>
    </row>
    <row r="3161" spans="1:14" ht="12" customHeight="1" x14ac:dyDescent="0.2">
      <c r="A3161" s="206"/>
      <c r="B3161" s="207"/>
      <c r="C3161" s="199"/>
      <c r="D3161" s="199"/>
      <c r="E3161" s="201"/>
      <c r="F3161" s="201"/>
      <c r="G3161" s="208"/>
      <c r="H3161" s="208"/>
      <c r="I3161" s="209"/>
      <c r="J3161" s="209"/>
      <c r="K3161" s="209"/>
      <c r="L3161" s="199"/>
      <c r="M3161" s="203"/>
      <c r="N3161" s="209"/>
    </row>
    <row r="3162" spans="1:14" ht="12" customHeight="1" x14ac:dyDescent="0.2">
      <c r="A3162" s="206"/>
      <c r="B3162" s="207"/>
      <c r="C3162" s="199"/>
      <c r="D3162" s="199"/>
      <c r="E3162" s="201"/>
      <c r="F3162" s="201"/>
      <c r="G3162" s="208"/>
      <c r="H3162" s="208"/>
      <c r="I3162" s="209"/>
      <c r="J3162" s="209"/>
      <c r="K3162" s="209"/>
      <c r="L3162" s="199"/>
      <c r="M3162" s="203"/>
      <c r="N3162" s="209"/>
    </row>
    <row r="3163" spans="1:14" ht="12" customHeight="1" x14ac:dyDescent="0.2">
      <c r="A3163" s="206"/>
      <c r="B3163" s="207"/>
      <c r="C3163" s="199"/>
      <c r="D3163" s="199"/>
      <c r="E3163" s="201"/>
      <c r="F3163" s="201"/>
      <c r="G3163" s="208"/>
      <c r="H3163" s="208"/>
      <c r="I3163" s="209"/>
      <c r="J3163" s="209"/>
      <c r="K3163" s="209"/>
      <c r="L3163" s="199"/>
      <c r="M3163" s="203"/>
      <c r="N3163" s="209"/>
    </row>
    <row r="3164" spans="1:14" ht="12" customHeight="1" x14ac:dyDescent="0.2">
      <c r="A3164" s="206"/>
      <c r="B3164" s="207"/>
      <c r="C3164" s="199"/>
      <c r="D3164" s="199"/>
      <c r="E3164" s="201"/>
      <c r="F3164" s="201"/>
      <c r="G3164" s="208"/>
      <c r="H3164" s="208"/>
      <c r="I3164" s="209"/>
      <c r="J3164" s="209"/>
      <c r="K3164" s="209"/>
      <c r="L3164" s="199"/>
      <c r="M3164" s="203"/>
      <c r="N3164" s="209"/>
    </row>
    <row r="3165" spans="1:14" ht="12" customHeight="1" x14ac:dyDescent="0.2">
      <c r="A3165" s="206"/>
      <c r="B3165" s="207"/>
      <c r="C3165" s="199"/>
      <c r="D3165" s="199"/>
      <c r="E3165" s="201"/>
      <c r="F3165" s="201"/>
      <c r="G3165" s="208"/>
      <c r="H3165" s="208"/>
      <c r="I3165" s="209"/>
      <c r="J3165" s="209"/>
      <c r="K3165" s="209"/>
      <c r="L3165" s="199"/>
      <c r="M3165" s="203"/>
      <c r="N3165" s="209"/>
    </row>
    <row r="3166" spans="1:14" ht="12" customHeight="1" x14ac:dyDescent="0.2">
      <c r="A3166" s="206"/>
      <c r="B3166" s="207"/>
      <c r="C3166" s="199"/>
      <c r="D3166" s="199"/>
      <c r="E3166" s="201"/>
      <c r="F3166" s="201"/>
      <c r="G3166" s="208"/>
      <c r="H3166" s="208"/>
      <c r="I3166" s="209"/>
      <c r="J3166" s="209"/>
      <c r="K3166" s="209"/>
      <c r="L3166" s="199"/>
      <c r="M3166" s="203"/>
      <c r="N3166" s="209"/>
    </row>
    <row r="3167" spans="1:14" ht="12" customHeight="1" x14ac:dyDescent="0.2">
      <c r="A3167" s="206"/>
      <c r="B3167" s="207"/>
      <c r="C3167" s="199"/>
      <c r="D3167" s="199"/>
      <c r="E3167" s="201"/>
      <c r="F3167" s="201"/>
      <c r="G3167" s="208"/>
      <c r="H3167" s="208"/>
      <c r="I3167" s="209"/>
      <c r="J3167" s="209"/>
      <c r="K3167" s="209"/>
      <c r="L3167" s="199"/>
      <c r="M3167" s="203"/>
      <c r="N3167" s="209"/>
    </row>
    <row r="3168" spans="1:14" ht="12" customHeight="1" x14ac:dyDescent="0.2">
      <c r="A3168" s="206"/>
      <c r="B3168" s="207"/>
      <c r="C3168" s="199"/>
      <c r="D3168" s="199"/>
      <c r="E3168" s="201"/>
      <c r="F3168" s="201"/>
      <c r="G3168" s="208"/>
      <c r="H3168" s="208"/>
      <c r="I3168" s="209"/>
      <c r="J3168" s="209"/>
      <c r="K3168" s="209"/>
      <c r="L3168" s="199"/>
      <c r="M3168" s="203"/>
      <c r="N3168" s="209"/>
    </row>
    <row r="3169" spans="1:14" ht="12" customHeight="1" x14ac:dyDescent="0.2">
      <c r="A3169" s="206"/>
      <c r="B3169" s="207"/>
      <c r="C3169" s="199"/>
      <c r="D3169" s="199"/>
      <c r="E3169" s="201"/>
      <c r="F3169" s="201"/>
      <c r="G3169" s="208"/>
      <c r="H3169" s="208"/>
      <c r="I3169" s="209"/>
      <c r="J3169" s="209"/>
      <c r="K3169" s="209"/>
      <c r="L3169" s="199"/>
      <c r="M3169" s="203"/>
      <c r="N3169" s="209"/>
    </row>
    <row r="3170" spans="1:14" ht="12" customHeight="1" x14ac:dyDescent="0.2">
      <c r="A3170" s="206"/>
      <c r="B3170" s="207"/>
      <c r="C3170" s="199"/>
      <c r="D3170" s="199"/>
      <c r="E3170" s="201"/>
      <c r="F3170" s="201"/>
      <c r="G3170" s="208"/>
      <c r="H3170" s="208"/>
      <c r="I3170" s="209"/>
      <c r="J3170" s="209"/>
      <c r="K3170" s="209"/>
      <c r="L3170" s="199"/>
      <c r="M3170" s="203"/>
      <c r="N3170" s="209"/>
    </row>
    <row r="3171" spans="1:14" ht="12" customHeight="1" x14ac:dyDescent="0.2">
      <c r="A3171" s="206"/>
      <c r="B3171" s="207"/>
      <c r="C3171" s="199"/>
      <c r="D3171" s="199"/>
      <c r="E3171" s="201"/>
      <c r="F3171" s="201"/>
      <c r="G3171" s="208"/>
      <c r="H3171" s="208"/>
      <c r="I3171" s="209"/>
      <c r="J3171" s="209"/>
      <c r="K3171" s="209"/>
      <c r="L3171" s="199"/>
      <c r="M3171" s="203"/>
      <c r="N3171" s="209"/>
    </row>
    <row r="3172" spans="1:14" ht="12" customHeight="1" x14ac:dyDescent="0.2">
      <c r="A3172" s="206"/>
      <c r="B3172" s="207"/>
      <c r="C3172" s="199"/>
      <c r="D3172" s="199"/>
      <c r="E3172" s="201"/>
      <c r="F3172" s="201"/>
      <c r="G3172" s="208"/>
      <c r="H3172" s="208"/>
      <c r="I3172" s="209"/>
      <c r="J3172" s="209"/>
      <c r="K3172" s="209"/>
      <c r="L3172" s="199"/>
      <c r="M3172" s="203"/>
      <c r="N3172" s="209"/>
    </row>
    <row r="3173" spans="1:14" ht="12" customHeight="1" x14ac:dyDescent="0.2">
      <c r="A3173" s="206"/>
      <c r="B3173" s="207"/>
      <c r="C3173" s="199"/>
      <c r="D3173" s="199"/>
      <c r="E3173" s="201"/>
      <c r="F3173" s="201"/>
      <c r="G3173" s="208"/>
      <c r="H3173" s="208"/>
      <c r="I3173" s="209"/>
      <c r="J3173" s="209"/>
      <c r="K3173" s="209"/>
      <c r="L3173" s="199"/>
      <c r="M3173" s="203"/>
      <c r="N3173" s="209"/>
    </row>
    <row r="3174" spans="1:14" ht="12" customHeight="1" x14ac:dyDescent="0.2">
      <c r="A3174" s="206"/>
      <c r="B3174" s="207"/>
      <c r="C3174" s="199"/>
      <c r="D3174" s="199"/>
      <c r="E3174" s="201"/>
      <c r="F3174" s="201"/>
      <c r="G3174" s="208"/>
      <c r="H3174" s="208"/>
      <c r="I3174" s="209"/>
      <c r="J3174" s="209"/>
      <c r="K3174" s="209"/>
      <c r="L3174" s="199"/>
      <c r="M3174" s="203"/>
      <c r="N3174" s="209"/>
    </row>
    <row r="3175" spans="1:14" ht="12" customHeight="1" x14ac:dyDescent="0.2">
      <c r="A3175" s="206"/>
      <c r="B3175" s="207"/>
      <c r="C3175" s="199"/>
      <c r="D3175" s="199"/>
      <c r="E3175" s="201"/>
      <c r="F3175" s="201"/>
      <c r="G3175" s="208"/>
      <c r="H3175" s="208"/>
      <c r="I3175" s="209"/>
      <c r="J3175" s="209"/>
      <c r="K3175" s="209"/>
      <c r="L3175" s="199"/>
      <c r="M3175" s="203"/>
      <c r="N3175" s="209"/>
    </row>
    <row r="3176" spans="1:14" ht="12" customHeight="1" x14ac:dyDescent="0.2">
      <c r="A3176" s="206"/>
      <c r="B3176" s="207"/>
      <c r="C3176" s="199"/>
      <c r="D3176" s="199"/>
      <c r="E3176" s="201"/>
      <c r="F3176" s="201"/>
      <c r="G3176" s="208"/>
      <c r="H3176" s="208"/>
      <c r="I3176" s="209"/>
      <c r="J3176" s="209"/>
      <c r="K3176" s="209"/>
      <c r="L3176" s="199"/>
      <c r="M3176" s="203"/>
      <c r="N3176" s="209"/>
    </row>
    <row r="3177" spans="1:14" ht="12" customHeight="1" x14ac:dyDescent="0.2">
      <c r="A3177" s="206"/>
      <c r="B3177" s="207"/>
      <c r="C3177" s="199"/>
      <c r="D3177" s="199"/>
      <c r="E3177" s="201"/>
      <c r="F3177" s="201"/>
      <c r="G3177" s="208"/>
      <c r="H3177" s="208"/>
      <c r="I3177" s="209"/>
      <c r="J3177" s="209"/>
      <c r="K3177" s="209"/>
      <c r="L3177" s="199"/>
      <c r="M3177" s="203"/>
      <c r="N3177" s="209"/>
    </row>
    <row r="3178" spans="1:14" ht="12" customHeight="1" x14ac:dyDescent="0.2">
      <c r="A3178" s="206"/>
      <c r="B3178" s="207"/>
      <c r="C3178" s="199"/>
      <c r="D3178" s="199"/>
      <c r="E3178" s="201"/>
      <c r="F3178" s="201"/>
      <c r="G3178" s="208"/>
      <c r="H3178" s="208"/>
      <c r="I3178" s="209"/>
      <c r="J3178" s="209"/>
      <c r="K3178" s="209"/>
      <c r="L3178" s="199"/>
      <c r="M3178" s="203"/>
      <c r="N3178" s="209"/>
    </row>
    <row r="3179" spans="1:14" ht="12" customHeight="1" x14ac:dyDescent="0.2">
      <c r="A3179" s="206"/>
      <c r="B3179" s="207"/>
      <c r="C3179" s="199"/>
      <c r="D3179" s="199"/>
      <c r="E3179" s="201"/>
      <c r="F3179" s="201"/>
      <c r="G3179" s="208"/>
      <c r="H3179" s="208"/>
      <c r="I3179" s="209"/>
      <c r="J3179" s="209"/>
      <c r="K3179" s="209"/>
      <c r="L3179" s="199"/>
      <c r="M3179" s="203"/>
      <c r="N3179" s="209"/>
    </row>
    <row r="3180" spans="1:14" ht="12" customHeight="1" x14ac:dyDescent="0.2">
      <c r="A3180" s="206"/>
      <c r="B3180" s="207"/>
      <c r="C3180" s="199"/>
      <c r="D3180" s="199"/>
      <c r="E3180" s="201"/>
      <c r="F3180" s="201"/>
      <c r="G3180" s="208"/>
      <c r="H3180" s="208"/>
      <c r="I3180" s="209"/>
      <c r="J3180" s="209"/>
      <c r="K3180" s="209"/>
      <c r="L3180" s="199"/>
      <c r="M3180" s="203"/>
      <c r="N3180" s="209"/>
    </row>
    <row r="3181" spans="1:14" ht="12" customHeight="1" x14ac:dyDescent="0.2">
      <c r="A3181" s="206"/>
      <c r="B3181" s="207"/>
      <c r="C3181" s="199"/>
      <c r="D3181" s="199"/>
      <c r="E3181" s="201"/>
      <c r="F3181" s="201"/>
      <c r="G3181" s="208"/>
      <c r="H3181" s="208"/>
      <c r="I3181" s="209"/>
      <c r="J3181" s="209"/>
      <c r="K3181" s="209"/>
      <c r="L3181" s="199"/>
      <c r="M3181" s="203"/>
      <c r="N3181" s="209"/>
    </row>
    <row r="3182" spans="1:14" ht="12" customHeight="1" x14ac:dyDescent="0.2">
      <c r="A3182" s="206"/>
      <c r="B3182" s="207"/>
      <c r="C3182" s="199"/>
      <c r="D3182" s="199"/>
      <c r="E3182" s="201"/>
      <c r="F3182" s="201"/>
      <c r="G3182" s="208"/>
      <c r="H3182" s="208"/>
      <c r="I3182" s="209"/>
      <c r="J3182" s="209"/>
      <c r="K3182" s="209"/>
      <c r="L3182" s="199"/>
      <c r="M3182" s="203"/>
      <c r="N3182" s="209"/>
    </row>
    <row r="3183" spans="1:14" ht="12" customHeight="1" x14ac:dyDescent="0.2">
      <c r="A3183" s="206"/>
      <c r="B3183" s="207"/>
      <c r="C3183" s="199"/>
      <c r="D3183" s="199"/>
      <c r="E3183" s="201"/>
      <c r="F3183" s="201"/>
      <c r="G3183" s="208"/>
      <c r="H3183" s="208"/>
      <c r="I3183" s="209"/>
      <c r="J3183" s="209"/>
      <c r="K3183" s="209"/>
      <c r="L3183" s="199"/>
      <c r="M3183" s="203"/>
      <c r="N3183" s="209"/>
    </row>
    <row r="3184" spans="1:14" ht="12" customHeight="1" x14ac:dyDescent="0.2">
      <c r="A3184" s="206"/>
      <c r="B3184" s="207"/>
      <c r="C3184" s="199"/>
      <c r="D3184" s="199"/>
      <c r="E3184" s="201"/>
      <c r="F3184" s="201"/>
      <c r="G3184" s="208"/>
      <c r="H3184" s="208"/>
      <c r="I3184" s="209"/>
      <c r="J3184" s="209"/>
      <c r="K3184" s="209"/>
      <c r="L3184" s="199"/>
      <c r="M3184" s="203"/>
      <c r="N3184" s="209"/>
    </row>
    <row r="3185" spans="1:14" ht="12" customHeight="1" x14ac:dyDescent="0.2">
      <c r="A3185" s="206"/>
      <c r="B3185" s="207"/>
      <c r="C3185" s="199"/>
      <c r="D3185" s="199"/>
      <c r="E3185" s="201"/>
      <c r="F3185" s="201"/>
      <c r="G3185" s="208"/>
      <c r="H3185" s="208"/>
      <c r="I3185" s="209"/>
      <c r="J3185" s="209"/>
      <c r="K3185" s="209"/>
      <c r="L3185" s="199"/>
      <c r="M3185" s="203"/>
      <c r="N3185" s="209"/>
    </row>
    <row r="3186" spans="1:14" ht="12" customHeight="1" x14ac:dyDescent="0.2">
      <c r="A3186" s="206"/>
      <c r="B3186" s="207"/>
      <c r="C3186" s="199"/>
      <c r="D3186" s="199"/>
      <c r="E3186" s="201"/>
      <c r="F3186" s="201"/>
      <c r="G3186" s="208"/>
      <c r="H3186" s="208"/>
      <c r="I3186" s="209"/>
      <c r="J3186" s="209"/>
      <c r="K3186" s="209"/>
      <c r="L3186" s="199"/>
      <c r="M3186" s="203"/>
      <c r="N3186" s="209"/>
    </row>
    <row r="3187" spans="1:14" ht="12" customHeight="1" x14ac:dyDescent="0.2">
      <c r="A3187" s="206"/>
      <c r="B3187" s="207"/>
      <c r="C3187" s="199"/>
      <c r="D3187" s="199"/>
      <c r="E3187" s="201"/>
      <c r="F3187" s="201"/>
      <c r="G3187" s="208"/>
      <c r="H3187" s="208"/>
      <c r="I3187" s="209"/>
      <c r="J3187" s="209"/>
      <c r="K3187" s="209"/>
      <c r="L3187" s="199"/>
      <c r="M3187" s="203"/>
      <c r="N3187" s="209"/>
    </row>
    <row r="3188" spans="1:14" ht="12" customHeight="1" x14ac:dyDescent="0.2">
      <c r="A3188" s="206"/>
      <c r="B3188" s="207"/>
      <c r="C3188" s="199"/>
      <c r="D3188" s="199"/>
      <c r="E3188" s="201"/>
      <c r="F3188" s="201"/>
      <c r="G3188" s="208"/>
      <c r="H3188" s="208"/>
      <c r="I3188" s="209"/>
      <c r="J3188" s="209"/>
      <c r="K3188" s="209"/>
      <c r="L3188" s="199"/>
      <c r="M3188" s="203"/>
      <c r="N3188" s="209"/>
    </row>
    <row r="3189" spans="1:14" ht="12" customHeight="1" x14ac:dyDescent="0.2">
      <c r="A3189" s="206"/>
      <c r="B3189" s="207"/>
      <c r="C3189" s="199"/>
      <c r="D3189" s="199"/>
      <c r="E3189" s="201"/>
      <c r="F3189" s="201"/>
      <c r="G3189" s="208"/>
      <c r="H3189" s="208"/>
      <c r="I3189" s="209"/>
      <c r="J3189" s="209"/>
      <c r="K3189" s="209"/>
      <c r="L3189" s="199"/>
      <c r="M3189" s="203"/>
      <c r="N3189" s="209"/>
    </row>
    <row r="3190" spans="1:14" ht="12" customHeight="1" x14ac:dyDescent="0.2">
      <c r="A3190" s="206"/>
      <c r="B3190" s="207"/>
      <c r="C3190" s="199"/>
      <c r="D3190" s="199"/>
      <c r="E3190" s="201"/>
      <c r="F3190" s="201"/>
      <c r="G3190" s="208"/>
      <c r="H3190" s="208"/>
      <c r="I3190" s="209"/>
      <c r="J3190" s="209"/>
      <c r="K3190" s="209"/>
      <c r="L3190" s="199"/>
      <c r="M3190" s="203"/>
      <c r="N3190" s="209"/>
    </row>
    <row r="3191" spans="1:14" ht="12" customHeight="1" x14ac:dyDescent="0.2">
      <c r="A3191" s="206"/>
      <c r="B3191" s="207"/>
      <c r="C3191" s="199"/>
      <c r="D3191" s="199"/>
      <c r="E3191" s="201"/>
      <c r="F3191" s="201"/>
      <c r="G3191" s="208"/>
      <c r="H3191" s="208"/>
      <c r="I3191" s="209"/>
      <c r="J3191" s="209"/>
      <c r="K3191" s="209"/>
      <c r="L3191" s="199"/>
      <c r="M3191" s="203"/>
      <c r="N3191" s="209"/>
    </row>
    <row r="3192" spans="1:14" ht="12" customHeight="1" x14ac:dyDescent="0.2">
      <c r="A3192" s="206"/>
      <c r="B3192" s="207"/>
      <c r="C3192" s="199"/>
      <c r="D3192" s="199"/>
      <c r="E3192" s="201"/>
      <c r="F3192" s="201"/>
      <c r="G3192" s="208"/>
      <c r="H3192" s="208"/>
      <c r="I3192" s="209"/>
      <c r="J3192" s="209"/>
      <c r="K3192" s="209"/>
      <c r="L3192" s="199"/>
      <c r="M3192" s="203"/>
      <c r="N3192" s="209"/>
    </row>
    <row r="3193" spans="1:14" ht="12" customHeight="1" x14ac:dyDescent="0.2">
      <c r="A3193" s="206"/>
      <c r="B3193" s="207"/>
      <c r="C3193" s="199"/>
      <c r="D3193" s="199"/>
      <c r="E3193" s="201"/>
      <c r="F3193" s="201"/>
      <c r="G3193" s="208"/>
      <c r="H3193" s="208"/>
      <c r="I3193" s="209"/>
      <c r="J3193" s="209"/>
      <c r="K3193" s="209"/>
      <c r="L3193" s="199"/>
      <c r="M3193" s="203"/>
      <c r="N3193" s="209"/>
    </row>
    <row r="3194" spans="1:14" ht="12" customHeight="1" x14ac:dyDescent="0.2">
      <c r="A3194" s="206"/>
      <c r="B3194" s="207"/>
      <c r="C3194" s="199"/>
      <c r="D3194" s="199"/>
      <c r="E3194" s="201"/>
      <c r="F3194" s="201"/>
      <c r="G3194" s="208"/>
      <c r="H3194" s="208"/>
      <c r="I3194" s="209"/>
      <c r="J3194" s="209"/>
      <c r="K3194" s="209"/>
      <c r="L3194" s="199"/>
      <c r="M3194" s="203"/>
      <c r="N3194" s="209"/>
    </row>
    <row r="3195" spans="1:14" ht="12" customHeight="1" x14ac:dyDescent="0.2">
      <c r="A3195" s="206"/>
      <c r="B3195" s="207"/>
      <c r="C3195" s="199"/>
      <c r="D3195" s="199"/>
      <c r="E3195" s="201"/>
      <c r="F3195" s="201"/>
      <c r="G3195" s="208"/>
      <c r="H3195" s="208"/>
      <c r="I3195" s="209"/>
      <c r="J3195" s="209"/>
      <c r="K3195" s="209"/>
      <c r="L3195" s="199"/>
      <c r="M3195" s="203"/>
      <c r="N3195" s="209"/>
    </row>
    <row r="3196" spans="1:14" ht="12" customHeight="1" x14ac:dyDescent="0.2">
      <c r="A3196" s="206"/>
      <c r="B3196" s="207"/>
      <c r="C3196" s="199"/>
      <c r="D3196" s="199"/>
      <c r="E3196" s="201"/>
      <c r="F3196" s="201"/>
      <c r="G3196" s="208"/>
      <c r="H3196" s="208"/>
      <c r="I3196" s="209"/>
      <c r="J3196" s="209"/>
      <c r="K3196" s="209"/>
      <c r="L3196" s="199"/>
      <c r="M3196" s="203"/>
      <c r="N3196" s="209"/>
    </row>
    <row r="3197" spans="1:14" ht="12" customHeight="1" x14ac:dyDescent="0.2">
      <c r="A3197" s="206"/>
      <c r="B3197" s="207"/>
      <c r="C3197" s="199"/>
      <c r="D3197" s="199"/>
      <c r="E3197" s="201"/>
      <c r="F3197" s="201"/>
      <c r="G3197" s="208"/>
      <c r="H3197" s="208"/>
      <c r="I3197" s="209"/>
      <c r="J3197" s="209"/>
      <c r="K3197" s="209"/>
      <c r="L3197" s="199"/>
      <c r="M3197" s="203"/>
      <c r="N3197" s="209"/>
    </row>
    <row r="3198" spans="1:14" ht="12" customHeight="1" x14ac:dyDescent="0.2">
      <c r="A3198" s="206"/>
      <c r="B3198" s="207"/>
      <c r="C3198" s="199"/>
      <c r="D3198" s="199"/>
      <c r="E3198" s="201"/>
      <c r="F3198" s="201"/>
      <c r="G3198" s="208"/>
      <c r="H3198" s="208"/>
      <c r="I3198" s="209"/>
      <c r="J3198" s="209"/>
      <c r="K3198" s="209"/>
      <c r="L3198" s="199"/>
      <c r="M3198" s="203"/>
      <c r="N3198" s="209"/>
    </row>
    <row r="3199" spans="1:14" ht="12" customHeight="1" x14ac:dyDescent="0.2">
      <c r="A3199" s="206"/>
      <c r="B3199" s="207"/>
      <c r="C3199" s="199"/>
      <c r="D3199" s="199"/>
      <c r="E3199" s="201"/>
      <c r="F3199" s="201"/>
      <c r="G3199" s="208"/>
      <c r="H3199" s="208"/>
      <c r="I3199" s="209"/>
      <c r="J3199" s="209"/>
      <c r="K3199" s="209"/>
      <c r="L3199" s="199"/>
      <c r="M3199" s="203"/>
      <c r="N3199" s="209"/>
    </row>
    <row r="3200" spans="1:14" ht="12" customHeight="1" x14ac:dyDescent="0.2">
      <c r="A3200" s="206"/>
      <c r="B3200" s="207"/>
      <c r="C3200" s="199"/>
      <c r="D3200" s="199"/>
      <c r="E3200" s="201"/>
      <c r="F3200" s="201"/>
      <c r="G3200" s="208"/>
      <c r="H3200" s="208"/>
      <c r="I3200" s="209"/>
      <c r="J3200" s="209"/>
      <c r="K3200" s="209"/>
      <c r="L3200" s="199"/>
      <c r="M3200" s="203"/>
      <c r="N3200" s="209"/>
    </row>
    <row r="3201" spans="1:14" ht="12" customHeight="1" x14ac:dyDescent="0.2">
      <c r="A3201" s="206"/>
      <c r="B3201" s="207"/>
      <c r="C3201" s="199"/>
      <c r="D3201" s="199"/>
      <c r="E3201" s="201"/>
      <c r="F3201" s="201"/>
      <c r="G3201" s="208"/>
      <c r="H3201" s="208"/>
      <c r="I3201" s="209"/>
      <c r="J3201" s="209"/>
      <c r="K3201" s="209"/>
      <c r="L3201" s="199"/>
      <c r="M3201" s="203"/>
      <c r="N3201" s="209"/>
    </row>
    <row r="3202" spans="1:14" ht="12" customHeight="1" x14ac:dyDescent="0.2">
      <c r="A3202" s="206"/>
      <c r="B3202" s="207"/>
      <c r="C3202" s="199"/>
      <c r="D3202" s="199"/>
      <c r="E3202" s="201"/>
      <c r="F3202" s="201"/>
      <c r="G3202" s="208"/>
      <c r="H3202" s="208"/>
      <c r="I3202" s="209"/>
      <c r="J3202" s="209"/>
      <c r="K3202" s="209"/>
      <c r="L3202" s="199"/>
      <c r="M3202" s="203"/>
      <c r="N3202" s="209"/>
    </row>
    <row r="3203" spans="1:14" ht="12" customHeight="1" x14ac:dyDescent="0.2">
      <c r="A3203" s="206"/>
      <c r="B3203" s="207"/>
      <c r="C3203" s="199"/>
      <c r="D3203" s="199"/>
      <c r="E3203" s="201"/>
      <c r="F3203" s="201"/>
      <c r="G3203" s="208"/>
      <c r="H3203" s="208"/>
      <c r="I3203" s="209"/>
      <c r="J3203" s="209"/>
      <c r="K3203" s="209"/>
      <c r="L3203" s="199"/>
      <c r="M3203" s="203"/>
      <c r="N3203" s="209"/>
    </row>
    <row r="3204" spans="1:14" ht="12" customHeight="1" x14ac:dyDescent="0.2">
      <c r="A3204" s="206"/>
      <c r="B3204" s="207"/>
      <c r="C3204" s="199"/>
      <c r="D3204" s="199"/>
      <c r="E3204" s="201"/>
      <c r="F3204" s="201"/>
      <c r="G3204" s="208"/>
      <c r="H3204" s="208"/>
      <c r="I3204" s="209"/>
      <c r="J3204" s="209"/>
      <c r="K3204" s="209"/>
      <c r="L3204" s="199"/>
      <c r="M3204" s="203"/>
      <c r="N3204" s="209"/>
    </row>
    <row r="3205" spans="1:14" ht="12" customHeight="1" x14ac:dyDescent="0.2">
      <c r="A3205" s="206"/>
      <c r="B3205" s="207"/>
      <c r="C3205" s="199"/>
      <c r="D3205" s="199"/>
      <c r="E3205" s="201"/>
      <c r="F3205" s="201"/>
      <c r="G3205" s="208"/>
      <c r="H3205" s="208"/>
      <c r="I3205" s="209"/>
      <c r="J3205" s="209"/>
      <c r="K3205" s="209"/>
      <c r="L3205" s="199"/>
      <c r="M3205" s="203"/>
      <c r="N3205" s="209"/>
    </row>
    <row r="3206" spans="1:14" ht="12" customHeight="1" x14ac:dyDescent="0.2">
      <c r="A3206" s="206"/>
      <c r="B3206" s="207"/>
      <c r="C3206" s="199"/>
      <c r="D3206" s="199"/>
      <c r="E3206" s="201"/>
      <c r="F3206" s="201"/>
      <c r="G3206" s="208"/>
      <c r="H3206" s="208"/>
      <c r="I3206" s="209"/>
      <c r="J3206" s="209"/>
      <c r="K3206" s="209"/>
      <c r="L3206" s="199"/>
      <c r="M3206" s="203"/>
      <c r="N3206" s="209"/>
    </row>
    <row r="3207" spans="1:14" ht="12" customHeight="1" x14ac:dyDescent="0.2">
      <c r="A3207" s="206"/>
      <c r="B3207" s="207"/>
      <c r="C3207" s="199"/>
      <c r="D3207" s="199"/>
      <c r="E3207" s="201"/>
      <c r="F3207" s="201"/>
      <c r="G3207" s="208"/>
      <c r="H3207" s="208"/>
      <c r="I3207" s="209"/>
      <c r="J3207" s="209"/>
      <c r="K3207" s="209"/>
      <c r="L3207" s="199"/>
      <c r="M3207" s="203"/>
      <c r="N3207" s="209"/>
    </row>
    <row r="3208" spans="1:14" ht="12" customHeight="1" x14ac:dyDescent="0.2">
      <c r="A3208" s="206"/>
      <c r="B3208" s="207"/>
      <c r="C3208" s="199"/>
      <c r="D3208" s="199"/>
      <c r="E3208" s="201"/>
      <c r="F3208" s="201"/>
      <c r="G3208" s="208"/>
      <c r="H3208" s="208"/>
      <c r="I3208" s="209"/>
      <c r="J3208" s="209"/>
      <c r="K3208" s="209"/>
      <c r="L3208" s="199"/>
      <c r="M3208" s="203"/>
      <c r="N3208" s="209"/>
    </row>
    <row r="3209" spans="1:14" ht="12" customHeight="1" x14ac:dyDescent="0.2">
      <c r="A3209" s="206"/>
      <c r="B3209" s="207"/>
      <c r="C3209" s="199"/>
      <c r="D3209" s="199"/>
      <c r="E3209" s="201"/>
      <c r="F3209" s="201"/>
      <c r="G3209" s="208"/>
      <c r="H3209" s="208"/>
      <c r="I3209" s="209"/>
      <c r="J3209" s="209"/>
      <c r="K3209" s="209"/>
      <c r="L3209" s="199"/>
      <c r="M3209" s="203"/>
      <c r="N3209" s="209"/>
    </row>
    <row r="3210" spans="1:14" ht="12" customHeight="1" x14ac:dyDescent="0.2">
      <c r="A3210" s="206"/>
      <c r="B3210" s="207"/>
      <c r="C3210" s="199"/>
      <c r="D3210" s="199"/>
      <c r="E3210" s="201"/>
      <c r="F3210" s="201"/>
      <c r="G3210" s="208"/>
      <c r="H3210" s="208"/>
      <c r="I3210" s="209"/>
      <c r="J3210" s="209"/>
      <c r="K3210" s="209"/>
      <c r="L3210" s="199"/>
      <c r="M3210" s="203"/>
      <c r="N3210" s="209"/>
    </row>
    <row r="3211" spans="1:14" ht="12" customHeight="1" x14ac:dyDescent="0.2">
      <c r="A3211" s="206"/>
      <c r="B3211" s="207"/>
      <c r="C3211" s="199"/>
      <c r="D3211" s="199"/>
      <c r="E3211" s="201"/>
      <c r="F3211" s="201"/>
      <c r="G3211" s="208"/>
      <c r="H3211" s="208"/>
      <c r="I3211" s="209"/>
      <c r="J3211" s="209"/>
      <c r="K3211" s="209"/>
      <c r="L3211" s="199"/>
      <c r="M3211" s="203"/>
      <c r="N3211" s="209"/>
    </row>
    <row r="3212" spans="1:14" ht="12" customHeight="1" x14ac:dyDescent="0.2">
      <c r="A3212" s="206"/>
      <c r="B3212" s="207"/>
      <c r="C3212" s="199"/>
      <c r="D3212" s="199"/>
      <c r="E3212" s="201"/>
      <c r="F3212" s="201"/>
      <c r="G3212" s="208"/>
      <c r="H3212" s="208"/>
      <c r="I3212" s="209"/>
      <c r="J3212" s="209"/>
      <c r="K3212" s="209"/>
      <c r="L3212" s="199"/>
      <c r="M3212" s="203"/>
      <c r="N3212" s="209"/>
    </row>
    <row r="3213" spans="1:14" ht="12" customHeight="1" x14ac:dyDescent="0.2">
      <c r="A3213" s="206"/>
      <c r="B3213" s="207"/>
      <c r="C3213" s="199"/>
      <c r="D3213" s="199"/>
      <c r="E3213" s="201"/>
      <c r="F3213" s="201"/>
      <c r="G3213" s="208"/>
      <c r="H3213" s="208"/>
      <c r="I3213" s="209"/>
      <c r="J3213" s="209"/>
      <c r="K3213" s="209"/>
      <c r="L3213" s="199"/>
      <c r="M3213" s="203"/>
      <c r="N3213" s="209"/>
    </row>
    <row r="3214" spans="1:14" ht="12" customHeight="1" x14ac:dyDescent="0.2">
      <c r="A3214" s="206"/>
      <c r="B3214" s="207"/>
      <c r="C3214" s="199"/>
      <c r="D3214" s="199"/>
      <c r="E3214" s="201"/>
      <c r="F3214" s="201"/>
      <c r="G3214" s="208"/>
      <c r="H3214" s="208"/>
      <c r="I3214" s="209"/>
      <c r="J3214" s="209"/>
      <c r="K3214" s="209"/>
      <c r="L3214" s="199"/>
      <c r="M3214" s="203"/>
      <c r="N3214" s="209"/>
    </row>
    <row r="3215" spans="1:14" ht="12" customHeight="1" x14ac:dyDescent="0.2">
      <c r="A3215" s="206"/>
      <c r="B3215" s="207"/>
      <c r="C3215" s="199"/>
      <c r="D3215" s="199"/>
      <c r="E3215" s="201"/>
      <c r="F3215" s="201"/>
      <c r="G3215" s="208"/>
      <c r="H3215" s="208"/>
      <c r="I3215" s="209"/>
      <c r="J3215" s="209"/>
      <c r="K3215" s="209"/>
      <c r="L3215" s="199"/>
      <c r="M3215" s="203"/>
      <c r="N3215" s="209"/>
    </row>
    <row r="3216" spans="1:14" ht="12" customHeight="1" x14ac:dyDescent="0.2">
      <c r="A3216" s="206"/>
      <c r="B3216" s="207"/>
      <c r="C3216" s="199"/>
      <c r="D3216" s="199"/>
      <c r="E3216" s="201"/>
      <c r="F3216" s="201"/>
      <c r="G3216" s="208"/>
      <c r="H3216" s="208"/>
      <c r="I3216" s="209"/>
      <c r="J3216" s="209"/>
      <c r="K3216" s="209"/>
      <c r="L3216" s="199"/>
      <c r="M3216" s="203"/>
      <c r="N3216" s="209"/>
    </row>
    <row r="3217" spans="1:14" ht="12" customHeight="1" x14ac:dyDescent="0.2">
      <c r="A3217" s="206"/>
      <c r="B3217" s="207"/>
      <c r="C3217" s="199"/>
      <c r="D3217" s="199"/>
      <c r="E3217" s="201"/>
      <c r="F3217" s="201"/>
      <c r="G3217" s="208"/>
      <c r="H3217" s="208"/>
      <c r="I3217" s="209"/>
      <c r="J3217" s="209"/>
      <c r="K3217" s="209"/>
      <c r="L3217" s="199"/>
      <c r="M3217" s="203"/>
      <c r="N3217" s="209"/>
    </row>
    <row r="3218" spans="1:14" ht="12" customHeight="1" x14ac:dyDescent="0.2">
      <c r="A3218" s="206"/>
      <c r="B3218" s="207"/>
      <c r="C3218" s="199"/>
      <c r="D3218" s="199"/>
      <c r="E3218" s="201"/>
      <c r="F3218" s="201"/>
      <c r="G3218" s="208"/>
      <c r="H3218" s="208"/>
      <c r="I3218" s="209"/>
      <c r="J3218" s="209"/>
      <c r="K3218" s="209"/>
      <c r="L3218" s="199"/>
      <c r="M3218" s="203"/>
      <c r="N3218" s="209"/>
    </row>
    <row r="3219" spans="1:14" ht="12" customHeight="1" x14ac:dyDescent="0.2">
      <c r="A3219" s="206"/>
      <c r="B3219" s="207"/>
      <c r="C3219" s="199"/>
      <c r="D3219" s="199"/>
      <c r="E3219" s="201"/>
      <c r="F3219" s="201"/>
      <c r="G3219" s="208"/>
      <c r="H3219" s="208"/>
      <c r="I3219" s="209"/>
      <c r="J3219" s="209"/>
      <c r="K3219" s="209"/>
      <c r="L3219" s="199"/>
      <c r="M3219" s="203"/>
      <c r="N3219" s="209"/>
    </row>
    <row r="3220" spans="1:14" ht="12" customHeight="1" x14ac:dyDescent="0.2">
      <c r="A3220" s="206"/>
      <c r="B3220" s="207"/>
      <c r="C3220" s="199"/>
      <c r="D3220" s="199"/>
      <c r="E3220" s="201"/>
      <c r="F3220" s="201"/>
      <c r="G3220" s="208"/>
      <c r="H3220" s="208"/>
      <c r="I3220" s="209"/>
      <c r="J3220" s="209"/>
      <c r="K3220" s="209"/>
      <c r="L3220" s="199"/>
      <c r="M3220" s="203"/>
      <c r="N3220" s="209"/>
    </row>
    <row r="3221" spans="1:14" ht="12" customHeight="1" x14ac:dyDescent="0.2">
      <c r="A3221" s="206"/>
      <c r="B3221" s="207"/>
      <c r="C3221" s="199"/>
      <c r="D3221" s="199"/>
      <c r="E3221" s="201"/>
      <c r="F3221" s="201"/>
      <c r="G3221" s="208"/>
      <c r="H3221" s="208"/>
      <c r="I3221" s="209"/>
      <c r="J3221" s="209"/>
      <c r="K3221" s="209"/>
      <c r="L3221" s="199"/>
      <c r="M3221" s="203"/>
      <c r="N3221" s="209"/>
    </row>
    <row r="3222" spans="1:14" ht="12" customHeight="1" x14ac:dyDescent="0.2">
      <c r="A3222" s="206"/>
      <c r="B3222" s="207"/>
      <c r="C3222" s="199"/>
      <c r="D3222" s="199"/>
      <c r="E3222" s="201"/>
      <c r="F3222" s="201"/>
      <c r="G3222" s="208"/>
      <c r="H3222" s="208"/>
      <c r="I3222" s="209"/>
      <c r="J3222" s="209"/>
      <c r="K3222" s="209"/>
      <c r="L3222" s="199"/>
      <c r="M3222" s="203"/>
      <c r="N3222" s="209"/>
    </row>
    <row r="3223" spans="1:14" ht="12" customHeight="1" x14ac:dyDescent="0.2">
      <c r="A3223" s="206"/>
      <c r="B3223" s="207"/>
      <c r="C3223" s="199"/>
      <c r="D3223" s="199"/>
      <c r="E3223" s="201"/>
      <c r="F3223" s="201"/>
      <c r="G3223" s="208"/>
      <c r="H3223" s="208"/>
      <c r="I3223" s="209"/>
      <c r="J3223" s="209"/>
      <c r="K3223" s="209"/>
      <c r="L3223" s="199"/>
      <c r="M3223" s="203"/>
      <c r="N3223" s="209"/>
    </row>
    <row r="3224" spans="1:14" ht="12" customHeight="1" x14ac:dyDescent="0.2">
      <c r="A3224" s="206"/>
      <c r="B3224" s="207"/>
      <c r="C3224" s="199"/>
      <c r="D3224" s="199"/>
      <c r="E3224" s="201"/>
      <c r="F3224" s="201"/>
      <c r="G3224" s="208"/>
      <c r="H3224" s="208"/>
      <c r="I3224" s="209"/>
      <c r="J3224" s="209"/>
      <c r="K3224" s="209"/>
      <c r="L3224" s="199"/>
      <c r="M3224" s="203"/>
      <c r="N3224" s="209"/>
    </row>
    <row r="3225" spans="1:14" ht="12" customHeight="1" x14ac:dyDescent="0.2">
      <c r="A3225" s="206"/>
      <c r="B3225" s="207"/>
      <c r="C3225" s="199"/>
      <c r="D3225" s="199"/>
      <c r="E3225" s="201"/>
      <c r="F3225" s="201"/>
      <c r="G3225" s="208"/>
      <c r="H3225" s="208"/>
      <c r="I3225" s="209"/>
      <c r="J3225" s="209"/>
      <c r="K3225" s="209"/>
      <c r="L3225" s="199"/>
      <c r="M3225" s="203"/>
      <c r="N3225" s="209"/>
    </row>
    <row r="3226" spans="1:14" ht="12" customHeight="1" x14ac:dyDescent="0.2">
      <c r="A3226" s="206"/>
      <c r="B3226" s="207"/>
      <c r="C3226" s="199"/>
      <c r="D3226" s="199"/>
      <c r="E3226" s="201"/>
      <c r="F3226" s="201"/>
      <c r="G3226" s="208"/>
      <c r="H3226" s="208"/>
      <c r="I3226" s="209"/>
      <c r="J3226" s="209"/>
      <c r="K3226" s="209"/>
      <c r="L3226" s="199"/>
      <c r="M3226" s="203"/>
      <c r="N3226" s="209"/>
    </row>
    <row r="3227" spans="1:14" ht="12" customHeight="1" x14ac:dyDescent="0.2">
      <c r="A3227" s="206"/>
      <c r="B3227" s="207"/>
      <c r="C3227" s="199"/>
      <c r="D3227" s="199"/>
      <c r="E3227" s="201"/>
      <c r="F3227" s="201"/>
      <c r="G3227" s="208"/>
      <c r="H3227" s="208"/>
      <c r="I3227" s="209"/>
      <c r="J3227" s="209"/>
      <c r="K3227" s="209"/>
      <c r="L3227" s="199"/>
      <c r="M3227" s="203"/>
      <c r="N3227" s="209"/>
    </row>
    <row r="3228" spans="1:14" ht="12" customHeight="1" x14ac:dyDescent="0.2">
      <c r="A3228" s="206"/>
      <c r="B3228" s="207"/>
      <c r="C3228" s="199"/>
      <c r="D3228" s="199"/>
      <c r="E3228" s="201"/>
      <c r="F3228" s="201"/>
      <c r="G3228" s="208"/>
      <c r="H3228" s="208"/>
      <c r="I3228" s="209"/>
      <c r="J3228" s="209"/>
      <c r="K3228" s="209"/>
      <c r="L3228" s="199"/>
      <c r="M3228" s="203"/>
      <c r="N3228" s="209"/>
    </row>
    <row r="3229" spans="1:14" ht="12" customHeight="1" x14ac:dyDescent="0.2">
      <c r="A3229" s="206"/>
      <c r="B3229" s="207"/>
      <c r="C3229" s="199"/>
      <c r="D3229" s="199"/>
      <c r="E3229" s="201"/>
      <c r="F3229" s="201"/>
      <c r="G3229" s="208"/>
      <c r="H3229" s="208"/>
      <c r="I3229" s="209"/>
      <c r="J3229" s="209"/>
      <c r="K3229" s="209"/>
      <c r="L3229" s="199"/>
      <c r="M3229" s="203"/>
      <c r="N3229" s="209"/>
    </row>
    <row r="3230" spans="1:14" ht="12" customHeight="1" x14ac:dyDescent="0.2">
      <c r="A3230" s="206"/>
      <c r="B3230" s="207"/>
      <c r="C3230" s="199"/>
      <c r="D3230" s="199"/>
      <c r="E3230" s="201"/>
      <c r="F3230" s="201"/>
      <c r="G3230" s="208"/>
      <c r="H3230" s="208"/>
      <c r="I3230" s="209"/>
      <c r="J3230" s="209"/>
      <c r="K3230" s="209"/>
      <c r="L3230" s="199"/>
      <c r="M3230" s="203"/>
      <c r="N3230" s="209"/>
    </row>
    <row r="3231" spans="1:14" ht="12" customHeight="1" x14ac:dyDescent="0.2">
      <c r="A3231" s="206"/>
      <c r="B3231" s="207"/>
      <c r="C3231" s="199"/>
      <c r="D3231" s="199"/>
      <c r="E3231" s="201"/>
      <c r="F3231" s="201"/>
      <c r="G3231" s="208"/>
      <c r="H3231" s="208"/>
      <c r="I3231" s="209"/>
      <c r="J3231" s="209"/>
      <c r="K3231" s="209"/>
      <c r="L3231" s="199"/>
      <c r="M3231" s="203"/>
      <c r="N3231" s="209"/>
    </row>
    <row r="3232" spans="1:14" ht="12" customHeight="1" x14ac:dyDescent="0.2">
      <c r="A3232" s="206"/>
      <c r="B3232" s="207"/>
      <c r="C3232" s="199"/>
      <c r="D3232" s="199"/>
      <c r="E3232" s="201"/>
      <c r="F3232" s="201"/>
      <c r="G3232" s="208"/>
      <c r="H3232" s="208"/>
      <c r="I3232" s="209"/>
      <c r="J3232" s="209"/>
      <c r="K3232" s="209"/>
      <c r="L3232" s="199"/>
      <c r="M3232" s="203"/>
      <c r="N3232" s="209"/>
    </row>
    <row r="3233" spans="1:14" ht="12" customHeight="1" x14ac:dyDescent="0.2">
      <c r="A3233" s="206"/>
      <c r="B3233" s="207"/>
      <c r="C3233" s="199"/>
      <c r="D3233" s="199"/>
      <c r="E3233" s="201"/>
      <c r="F3233" s="201"/>
      <c r="G3233" s="208"/>
      <c r="H3233" s="208"/>
      <c r="I3233" s="209"/>
      <c r="J3233" s="209"/>
      <c r="K3233" s="209"/>
      <c r="L3233" s="199"/>
      <c r="M3233" s="203"/>
      <c r="N3233" s="209"/>
    </row>
    <row r="3234" spans="1:14" ht="12" customHeight="1" x14ac:dyDescent="0.2">
      <c r="A3234" s="206"/>
      <c r="B3234" s="207"/>
      <c r="C3234" s="199"/>
      <c r="D3234" s="199"/>
      <c r="E3234" s="201"/>
      <c r="F3234" s="201"/>
      <c r="G3234" s="208"/>
      <c r="H3234" s="208"/>
      <c r="I3234" s="209"/>
      <c r="J3234" s="209"/>
      <c r="K3234" s="209"/>
      <c r="L3234" s="199"/>
      <c r="M3234" s="203"/>
      <c r="N3234" s="209"/>
    </row>
    <row r="3235" spans="1:14" ht="12" customHeight="1" x14ac:dyDescent="0.2">
      <c r="A3235" s="206"/>
      <c r="B3235" s="207"/>
      <c r="C3235" s="199"/>
      <c r="D3235" s="199"/>
      <c r="E3235" s="201"/>
      <c r="F3235" s="201"/>
      <c r="G3235" s="208"/>
      <c r="H3235" s="208"/>
      <c r="I3235" s="209"/>
      <c r="J3235" s="209"/>
      <c r="K3235" s="209"/>
      <c r="L3235" s="199"/>
      <c r="M3235" s="203"/>
      <c r="N3235" s="209"/>
    </row>
    <row r="3236" spans="1:14" ht="12" customHeight="1" x14ac:dyDescent="0.2">
      <c r="A3236" s="206"/>
      <c r="B3236" s="207"/>
      <c r="C3236" s="199"/>
      <c r="D3236" s="199"/>
      <c r="E3236" s="201"/>
      <c r="F3236" s="201"/>
      <c r="G3236" s="208"/>
      <c r="H3236" s="208"/>
      <c r="I3236" s="209"/>
      <c r="J3236" s="209"/>
      <c r="K3236" s="209"/>
      <c r="L3236" s="199"/>
      <c r="M3236" s="203"/>
      <c r="N3236" s="209"/>
    </row>
    <row r="3237" spans="1:14" ht="12" customHeight="1" x14ac:dyDescent="0.2">
      <c r="A3237" s="206"/>
      <c r="B3237" s="207"/>
      <c r="C3237" s="199"/>
      <c r="D3237" s="199"/>
      <c r="E3237" s="201"/>
      <c r="F3237" s="201"/>
      <c r="G3237" s="208"/>
      <c r="H3237" s="208"/>
      <c r="I3237" s="209"/>
      <c r="J3237" s="209"/>
      <c r="K3237" s="209"/>
      <c r="L3237" s="199"/>
      <c r="M3237" s="203"/>
      <c r="N3237" s="209"/>
    </row>
    <row r="3238" spans="1:14" ht="12" customHeight="1" x14ac:dyDescent="0.2">
      <c r="A3238" s="206"/>
      <c r="B3238" s="207"/>
      <c r="C3238" s="199"/>
      <c r="D3238" s="199"/>
      <c r="E3238" s="201"/>
      <c r="F3238" s="201"/>
      <c r="G3238" s="208"/>
      <c r="H3238" s="208"/>
      <c r="I3238" s="209"/>
      <c r="J3238" s="209"/>
      <c r="K3238" s="209"/>
      <c r="L3238" s="199"/>
      <c r="M3238" s="203"/>
      <c r="N3238" s="209"/>
    </row>
    <row r="3239" spans="1:14" ht="12" customHeight="1" x14ac:dyDescent="0.2">
      <c r="A3239" s="206"/>
      <c r="B3239" s="207"/>
      <c r="C3239" s="199"/>
      <c r="D3239" s="199"/>
      <c r="E3239" s="201"/>
      <c r="F3239" s="201"/>
      <c r="G3239" s="208"/>
      <c r="H3239" s="208"/>
      <c r="I3239" s="209"/>
      <c r="J3239" s="209"/>
      <c r="K3239" s="209"/>
      <c r="L3239" s="199"/>
      <c r="M3239" s="203"/>
      <c r="N3239" s="209"/>
    </row>
    <row r="3240" spans="1:14" ht="12" customHeight="1" x14ac:dyDescent="0.2">
      <c r="A3240" s="206"/>
      <c r="B3240" s="207"/>
      <c r="C3240" s="199"/>
      <c r="D3240" s="199"/>
      <c r="E3240" s="201"/>
      <c r="F3240" s="201"/>
      <c r="G3240" s="208"/>
      <c r="H3240" s="208"/>
      <c r="I3240" s="209"/>
      <c r="J3240" s="209"/>
      <c r="K3240" s="209"/>
      <c r="L3240" s="199"/>
      <c r="M3240" s="203"/>
      <c r="N3240" s="209"/>
    </row>
    <row r="3241" spans="1:14" ht="12" customHeight="1" x14ac:dyDescent="0.2">
      <c r="A3241" s="206"/>
      <c r="B3241" s="207"/>
      <c r="C3241" s="199"/>
      <c r="D3241" s="199"/>
      <c r="E3241" s="201"/>
      <c r="F3241" s="201"/>
      <c r="G3241" s="208"/>
      <c r="H3241" s="208"/>
      <c r="I3241" s="209"/>
      <c r="J3241" s="209"/>
      <c r="K3241" s="209"/>
      <c r="L3241" s="199"/>
      <c r="M3241" s="203"/>
      <c r="N3241" s="209"/>
    </row>
    <row r="3242" spans="1:14" ht="12" customHeight="1" x14ac:dyDescent="0.2">
      <c r="A3242" s="206"/>
      <c r="B3242" s="207"/>
      <c r="C3242" s="199"/>
      <c r="D3242" s="199"/>
      <c r="E3242" s="201"/>
      <c r="F3242" s="201"/>
      <c r="G3242" s="208"/>
      <c r="H3242" s="208"/>
      <c r="I3242" s="209"/>
      <c r="J3242" s="209"/>
      <c r="K3242" s="209"/>
      <c r="L3242" s="199"/>
      <c r="M3242" s="203"/>
      <c r="N3242" s="209"/>
    </row>
    <row r="3243" spans="1:14" ht="12" customHeight="1" x14ac:dyDescent="0.2">
      <c r="A3243" s="206"/>
      <c r="B3243" s="207"/>
      <c r="C3243" s="199"/>
      <c r="D3243" s="199"/>
      <c r="E3243" s="201"/>
      <c r="F3243" s="201"/>
      <c r="G3243" s="208"/>
      <c r="H3243" s="208"/>
      <c r="I3243" s="209"/>
      <c r="J3243" s="209"/>
      <c r="K3243" s="209"/>
      <c r="L3243" s="199"/>
      <c r="M3243" s="203"/>
      <c r="N3243" s="209"/>
    </row>
    <row r="3244" spans="1:14" ht="12" customHeight="1" x14ac:dyDescent="0.2">
      <c r="A3244" s="206"/>
      <c r="B3244" s="207"/>
      <c r="C3244" s="199"/>
      <c r="D3244" s="199"/>
      <c r="E3244" s="201"/>
      <c r="F3244" s="201"/>
      <c r="G3244" s="208"/>
      <c r="H3244" s="208"/>
      <c r="I3244" s="209"/>
      <c r="J3244" s="209"/>
      <c r="K3244" s="209"/>
      <c r="L3244" s="199"/>
      <c r="M3244" s="203"/>
      <c r="N3244" s="209"/>
    </row>
    <row r="3245" spans="1:14" ht="12" customHeight="1" x14ac:dyDescent="0.2">
      <c r="A3245" s="206"/>
      <c r="B3245" s="207"/>
      <c r="C3245" s="199"/>
      <c r="D3245" s="199"/>
      <c r="E3245" s="201"/>
      <c r="F3245" s="201"/>
      <c r="G3245" s="208"/>
      <c r="H3245" s="208"/>
      <c r="I3245" s="209"/>
      <c r="J3245" s="209"/>
      <c r="K3245" s="209"/>
      <c r="L3245" s="199"/>
      <c r="M3245" s="203"/>
      <c r="N3245" s="209"/>
    </row>
    <row r="3246" spans="1:14" ht="12" customHeight="1" x14ac:dyDescent="0.2">
      <c r="A3246" s="206"/>
      <c r="B3246" s="207"/>
      <c r="C3246" s="199"/>
      <c r="D3246" s="199"/>
      <c r="E3246" s="201"/>
      <c r="F3246" s="201"/>
      <c r="G3246" s="208"/>
      <c r="H3246" s="208"/>
      <c r="I3246" s="209"/>
      <c r="J3246" s="209"/>
      <c r="K3246" s="209"/>
      <c r="L3246" s="199"/>
      <c r="M3246" s="203"/>
      <c r="N3246" s="209"/>
    </row>
    <row r="3247" spans="1:14" ht="12" customHeight="1" x14ac:dyDescent="0.2">
      <c r="A3247" s="206"/>
      <c r="B3247" s="207"/>
      <c r="C3247" s="199"/>
      <c r="D3247" s="199"/>
      <c r="E3247" s="201"/>
      <c r="F3247" s="201"/>
      <c r="G3247" s="208"/>
      <c r="H3247" s="208"/>
      <c r="I3247" s="209"/>
      <c r="J3247" s="209"/>
      <c r="K3247" s="209"/>
      <c r="L3247" s="199"/>
      <c r="M3247" s="203"/>
      <c r="N3247" s="209"/>
    </row>
    <row r="3248" spans="1:14" ht="12" customHeight="1" x14ac:dyDescent="0.2">
      <c r="A3248" s="206"/>
      <c r="B3248" s="207"/>
      <c r="C3248" s="199"/>
      <c r="D3248" s="199"/>
      <c r="E3248" s="201"/>
      <c r="F3248" s="201"/>
      <c r="G3248" s="208"/>
      <c r="H3248" s="208"/>
      <c r="I3248" s="209"/>
      <c r="J3248" s="209"/>
      <c r="K3248" s="209"/>
      <c r="L3248" s="199"/>
      <c r="M3248" s="203"/>
      <c r="N3248" s="209"/>
    </row>
    <row r="3249" spans="1:14" ht="12" customHeight="1" x14ac:dyDescent="0.2">
      <c r="A3249" s="206"/>
      <c r="B3249" s="207"/>
      <c r="C3249" s="199"/>
      <c r="D3249" s="199"/>
      <c r="E3249" s="201"/>
      <c r="F3249" s="201"/>
      <c r="G3249" s="208"/>
      <c r="H3249" s="208"/>
      <c r="I3249" s="209"/>
      <c r="J3249" s="209"/>
      <c r="K3249" s="209"/>
      <c r="L3249" s="199"/>
      <c r="M3249" s="203"/>
      <c r="N3249" s="209"/>
    </row>
    <row r="3250" spans="1:14" ht="12" customHeight="1" x14ac:dyDescent="0.2">
      <c r="A3250" s="206"/>
      <c r="B3250" s="207"/>
      <c r="C3250" s="199"/>
      <c r="D3250" s="199"/>
      <c r="E3250" s="201"/>
      <c r="F3250" s="201"/>
      <c r="G3250" s="208"/>
      <c r="H3250" s="208"/>
      <c r="I3250" s="209"/>
      <c r="J3250" s="209"/>
      <c r="K3250" s="209"/>
      <c r="L3250" s="199"/>
      <c r="M3250" s="203"/>
      <c r="N3250" s="209"/>
    </row>
    <row r="3251" spans="1:14" ht="12" customHeight="1" x14ac:dyDescent="0.2">
      <c r="A3251" s="206"/>
      <c r="B3251" s="207"/>
      <c r="C3251" s="199"/>
      <c r="D3251" s="199"/>
      <c r="E3251" s="201"/>
      <c r="F3251" s="201"/>
      <c r="G3251" s="208"/>
      <c r="H3251" s="208"/>
      <c r="I3251" s="209"/>
      <c r="J3251" s="209"/>
      <c r="K3251" s="209"/>
      <c r="L3251" s="199"/>
      <c r="M3251" s="203"/>
      <c r="N3251" s="209"/>
    </row>
    <row r="3252" spans="1:14" ht="12" customHeight="1" x14ac:dyDescent="0.2">
      <c r="A3252" s="206"/>
      <c r="B3252" s="207"/>
      <c r="C3252" s="199"/>
      <c r="D3252" s="199"/>
      <c r="E3252" s="201"/>
      <c r="F3252" s="201"/>
      <c r="G3252" s="208"/>
      <c r="H3252" s="208"/>
      <c r="I3252" s="209"/>
      <c r="J3252" s="209"/>
      <c r="K3252" s="209"/>
      <c r="L3252" s="199"/>
      <c r="M3252" s="203"/>
      <c r="N3252" s="209"/>
    </row>
    <row r="3253" spans="1:14" ht="12" customHeight="1" x14ac:dyDescent="0.2">
      <c r="A3253" s="206"/>
      <c r="B3253" s="207"/>
      <c r="C3253" s="199"/>
      <c r="D3253" s="199"/>
      <c r="E3253" s="201"/>
      <c r="F3253" s="201"/>
      <c r="G3253" s="208"/>
      <c r="H3253" s="208"/>
      <c r="I3253" s="209"/>
      <c r="J3253" s="209"/>
      <c r="K3253" s="209"/>
      <c r="L3253" s="199"/>
      <c r="M3253" s="203"/>
      <c r="N3253" s="209"/>
    </row>
    <row r="3254" spans="1:14" ht="12" customHeight="1" x14ac:dyDescent="0.2">
      <c r="A3254" s="206"/>
      <c r="B3254" s="207"/>
      <c r="C3254" s="199"/>
      <c r="D3254" s="199"/>
      <c r="E3254" s="201"/>
      <c r="F3254" s="201"/>
      <c r="G3254" s="208"/>
      <c r="H3254" s="208"/>
      <c r="I3254" s="209"/>
      <c r="J3254" s="209"/>
      <c r="K3254" s="209"/>
      <c r="L3254" s="199"/>
      <c r="M3254" s="203"/>
      <c r="N3254" s="209"/>
    </row>
    <row r="3255" spans="1:14" ht="12" customHeight="1" x14ac:dyDescent="0.2">
      <c r="A3255" s="206"/>
      <c r="B3255" s="207"/>
      <c r="C3255" s="199"/>
      <c r="D3255" s="199"/>
      <c r="E3255" s="201"/>
      <c r="F3255" s="201"/>
      <c r="G3255" s="208"/>
      <c r="H3255" s="208"/>
      <c r="I3255" s="209"/>
      <c r="J3255" s="209"/>
      <c r="K3255" s="209"/>
      <c r="L3255" s="199"/>
      <c r="M3255" s="203"/>
      <c r="N3255" s="209"/>
    </row>
    <row r="3256" spans="1:14" ht="12" customHeight="1" x14ac:dyDescent="0.2">
      <c r="A3256" s="206"/>
      <c r="B3256" s="207"/>
      <c r="C3256" s="199"/>
      <c r="D3256" s="199"/>
      <c r="E3256" s="201"/>
      <c r="F3256" s="201"/>
      <c r="G3256" s="208"/>
      <c r="H3256" s="208"/>
      <c r="I3256" s="209"/>
      <c r="J3256" s="209"/>
      <c r="K3256" s="209"/>
      <c r="L3256" s="199"/>
      <c r="M3256" s="203"/>
      <c r="N3256" s="209"/>
    </row>
    <row r="3257" spans="1:14" ht="12" customHeight="1" x14ac:dyDescent="0.2">
      <c r="A3257" s="206"/>
      <c r="B3257" s="207"/>
      <c r="C3257" s="199"/>
      <c r="D3257" s="199"/>
      <c r="E3257" s="201"/>
      <c r="F3257" s="201"/>
      <c r="G3257" s="208"/>
      <c r="H3257" s="208"/>
      <c r="I3257" s="209"/>
      <c r="J3257" s="209"/>
      <c r="K3257" s="209"/>
      <c r="L3257" s="199"/>
      <c r="M3257" s="203"/>
      <c r="N3257" s="209"/>
    </row>
    <row r="3258" spans="1:14" ht="12" customHeight="1" x14ac:dyDescent="0.2">
      <c r="A3258" s="206"/>
      <c r="B3258" s="207"/>
      <c r="C3258" s="199"/>
      <c r="D3258" s="199"/>
      <c r="E3258" s="201"/>
      <c r="F3258" s="201"/>
      <c r="G3258" s="208"/>
      <c r="H3258" s="208"/>
      <c r="I3258" s="209"/>
      <c r="J3258" s="209"/>
      <c r="K3258" s="209"/>
      <c r="L3258" s="199"/>
      <c r="M3258" s="203"/>
      <c r="N3258" s="209"/>
    </row>
    <row r="3259" spans="1:14" ht="12" customHeight="1" x14ac:dyDescent="0.2">
      <c r="A3259" s="206"/>
      <c r="B3259" s="207"/>
      <c r="C3259" s="199"/>
      <c r="D3259" s="199"/>
      <c r="E3259" s="201"/>
      <c r="F3259" s="201"/>
      <c r="G3259" s="208"/>
      <c r="H3259" s="208"/>
      <c r="I3259" s="209"/>
      <c r="J3259" s="209"/>
      <c r="K3259" s="209"/>
      <c r="L3259" s="199"/>
      <c r="M3259" s="203"/>
      <c r="N3259" s="209"/>
    </row>
    <row r="3260" spans="1:14" ht="12" customHeight="1" x14ac:dyDescent="0.2">
      <c r="A3260" s="206"/>
      <c r="B3260" s="207"/>
      <c r="C3260" s="199"/>
      <c r="D3260" s="199"/>
      <c r="E3260" s="201"/>
      <c r="F3260" s="201"/>
      <c r="G3260" s="208"/>
      <c r="H3260" s="208"/>
      <c r="I3260" s="209"/>
      <c r="J3260" s="209"/>
      <c r="K3260" s="209"/>
      <c r="L3260" s="199"/>
      <c r="M3260" s="203"/>
      <c r="N3260" s="209"/>
    </row>
    <row r="3261" spans="1:14" ht="12" customHeight="1" x14ac:dyDescent="0.2">
      <c r="A3261" s="206"/>
      <c r="B3261" s="207"/>
      <c r="C3261" s="199"/>
      <c r="D3261" s="199"/>
      <c r="E3261" s="201"/>
      <c r="F3261" s="201"/>
      <c r="G3261" s="208"/>
      <c r="H3261" s="208"/>
      <c r="I3261" s="209"/>
      <c r="J3261" s="209"/>
      <c r="K3261" s="209"/>
      <c r="L3261" s="199"/>
      <c r="M3261" s="203"/>
      <c r="N3261" s="209"/>
    </row>
    <row r="3262" spans="1:14" ht="12" customHeight="1" x14ac:dyDescent="0.2">
      <c r="A3262" s="206"/>
      <c r="B3262" s="207"/>
      <c r="C3262" s="199"/>
      <c r="D3262" s="199"/>
      <c r="E3262" s="201"/>
      <c r="F3262" s="201"/>
      <c r="G3262" s="208"/>
      <c r="H3262" s="208"/>
      <c r="I3262" s="209"/>
      <c r="J3262" s="209"/>
      <c r="K3262" s="209"/>
      <c r="L3262" s="199"/>
      <c r="M3262" s="203"/>
      <c r="N3262" s="209"/>
    </row>
    <row r="3263" spans="1:14" ht="12" customHeight="1" x14ac:dyDescent="0.2">
      <c r="A3263" s="206"/>
      <c r="B3263" s="207"/>
      <c r="C3263" s="199"/>
      <c r="D3263" s="199"/>
      <c r="E3263" s="201"/>
      <c r="F3263" s="201"/>
      <c r="G3263" s="208"/>
      <c r="H3263" s="208"/>
      <c r="I3263" s="209"/>
      <c r="J3263" s="209"/>
      <c r="K3263" s="209"/>
      <c r="L3263" s="199"/>
      <c r="M3263" s="203"/>
      <c r="N3263" s="209"/>
    </row>
    <row r="3264" spans="1:14" ht="12" customHeight="1" x14ac:dyDescent="0.2">
      <c r="A3264" s="206"/>
      <c r="B3264" s="207"/>
      <c r="C3264" s="199"/>
      <c r="D3264" s="199"/>
      <c r="E3264" s="201"/>
      <c r="F3264" s="201"/>
      <c r="G3264" s="208"/>
      <c r="H3264" s="208"/>
      <c r="I3264" s="209"/>
      <c r="J3264" s="209"/>
      <c r="K3264" s="209"/>
      <c r="L3264" s="199"/>
      <c r="M3264" s="203"/>
      <c r="N3264" s="209"/>
    </row>
    <row r="3265" spans="1:14" ht="12" customHeight="1" x14ac:dyDescent="0.2">
      <c r="A3265" s="206"/>
      <c r="B3265" s="207"/>
      <c r="C3265" s="199"/>
      <c r="D3265" s="199"/>
      <c r="E3265" s="201"/>
      <c r="F3265" s="201"/>
      <c r="G3265" s="208"/>
      <c r="H3265" s="208"/>
      <c r="I3265" s="209"/>
      <c r="J3265" s="209"/>
      <c r="K3265" s="209"/>
      <c r="L3265" s="199"/>
      <c r="M3265" s="203"/>
      <c r="N3265" s="209"/>
    </row>
    <row r="3266" spans="1:14" ht="12" customHeight="1" x14ac:dyDescent="0.2">
      <c r="A3266" s="206"/>
      <c r="B3266" s="207"/>
      <c r="C3266" s="199"/>
      <c r="D3266" s="199"/>
      <c r="E3266" s="201"/>
      <c r="F3266" s="201"/>
      <c r="G3266" s="208"/>
      <c r="H3266" s="208"/>
      <c r="I3266" s="209"/>
      <c r="J3266" s="209"/>
      <c r="K3266" s="209"/>
      <c r="L3266" s="199"/>
      <c r="M3266" s="203"/>
      <c r="N3266" s="209"/>
    </row>
    <row r="3267" spans="1:14" ht="12" customHeight="1" x14ac:dyDescent="0.2">
      <c r="A3267" s="206"/>
      <c r="B3267" s="207"/>
      <c r="C3267" s="199"/>
      <c r="D3267" s="199"/>
      <c r="E3267" s="201"/>
      <c r="F3267" s="201"/>
      <c r="G3267" s="208"/>
      <c r="H3267" s="208"/>
      <c r="I3267" s="209"/>
      <c r="J3267" s="209"/>
      <c r="K3267" s="209"/>
      <c r="L3267" s="199"/>
      <c r="M3267" s="203"/>
      <c r="N3267" s="209"/>
    </row>
    <row r="3268" spans="1:14" ht="12" customHeight="1" x14ac:dyDescent="0.2">
      <c r="A3268" s="206"/>
      <c r="B3268" s="207"/>
      <c r="C3268" s="199"/>
      <c r="D3268" s="199"/>
      <c r="E3268" s="201"/>
      <c r="F3268" s="201"/>
      <c r="G3268" s="208"/>
      <c r="H3268" s="208"/>
      <c r="I3268" s="209"/>
      <c r="J3268" s="209"/>
      <c r="K3268" s="209"/>
      <c r="L3268" s="199"/>
      <c r="M3268" s="203"/>
      <c r="N3268" s="209"/>
    </row>
    <row r="3269" spans="1:14" ht="12" customHeight="1" x14ac:dyDescent="0.2">
      <c r="A3269" s="206"/>
      <c r="B3269" s="207"/>
      <c r="C3269" s="199"/>
      <c r="D3269" s="199"/>
      <c r="E3269" s="201"/>
      <c r="F3269" s="201"/>
      <c r="G3269" s="208"/>
      <c r="H3269" s="208"/>
      <c r="I3269" s="209"/>
      <c r="J3269" s="209"/>
      <c r="K3269" s="209"/>
      <c r="L3269" s="199"/>
      <c r="M3269" s="203"/>
      <c r="N3269" s="209"/>
    </row>
    <row r="3270" spans="1:14" ht="12" customHeight="1" x14ac:dyDescent="0.2">
      <c r="A3270" s="206"/>
      <c r="B3270" s="207"/>
      <c r="C3270" s="199"/>
      <c r="D3270" s="199"/>
      <c r="E3270" s="201"/>
      <c r="F3270" s="201"/>
      <c r="G3270" s="208"/>
      <c r="H3270" s="208"/>
      <c r="I3270" s="209"/>
      <c r="J3270" s="209"/>
      <c r="K3270" s="209"/>
      <c r="L3270" s="199"/>
      <c r="M3270" s="203"/>
      <c r="N3270" s="209"/>
    </row>
    <row r="3271" spans="1:14" ht="12" customHeight="1" x14ac:dyDescent="0.2">
      <c r="A3271" s="206"/>
      <c r="B3271" s="207"/>
      <c r="C3271" s="199"/>
      <c r="D3271" s="199"/>
      <c r="E3271" s="201"/>
      <c r="F3271" s="201"/>
      <c r="G3271" s="208"/>
      <c r="H3271" s="208"/>
      <c r="I3271" s="209"/>
      <c r="J3271" s="209"/>
      <c r="K3271" s="209"/>
      <c r="L3271" s="199"/>
      <c r="M3271" s="203"/>
      <c r="N3271" s="209"/>
    </row>
    <row r="3272" spans="1:14" ht="12" customHeight="1" x14ac:dyDescent="0.2">
      <c r="A3272" s="206"/>
      <c r="B3272" s="207"/>
      <c r="C3272" s="199"/>
      <c r="D3272" s="199"/>
      <c r="E3272" s="201"/>
      <c r="F3272" s="201"/>
      <c r="G3272" s="208"/>
      <c r="H3272" s="208"/>
      <c r="I3272" s="209"/>
      <c r="J3272" s="209"/>
      <c r="K3272" s="209"/>
      <c r="L3272" s="199"/>
      <c r="M3272" s="203"/>
      <c r="N3272" s="209"/>
    </row>
    <row r="3273" spans="1:14" ht="12" customHeight="1" x14ac:dyDescent="0.2">
      <c r="A3273" s="206"/>
      <c r="B3273" s="207"/>
      <c r="C3273" s="199"/>
      <c r="D3273" s="199"/>
      <c r="E3273" s="201"/>
      <c r="F3273" s="201"/>
      <c r="G3273" s="208"/>
      <c r="H3273" s="208"/>
      <c r="I3273" s="209"/>
      <c r="J3273" s="209"/>
      <c r="K3273" s="209"/>
      <c r="L3273" s="199"/>
      <c r="M3273" s="203"/>
      <c r="N3273" s="209"/>
    </row>
    <row r="3274" spans="1:14" ht="12" customHeight="1" x14ac:dyDescent="0.2">
      <c r="A3274" s="206"/>
      <c r="B3274" s="207"/>
      <c r="C3274" s="199"/>
      <c r="D3274" s="199"/>
      <c r="E3274" s="201"/>
      <c r="F3274" s="201"/>
      <c r="G3274" s="208"/>
      <c r="H3274" s="208"/>
      <c r="I3274" s="209"/>
      <c r="J3274" s="209"/>
      <c r="K3274" s="209"/>
      <c r="L3274" s="199"/>
      <c r="M3274" s="203"/>
      <c r="N3274" s="209"/>
    </row>
    <row r="3275" spans="1:14" ht="12" customHeight="1" x14ac:dyDescent="0.2">
      <c r="A3275" s="206"/>
      <c r="B3275" s="207"/>
      <c r="C3275" s="199"/>
      <c r="D3275" s="199"/>
      <c r="E3275" s="201"/>
      <c r="F3275" s="201"/>
      <c r="G3275" s="208"/>
      <c r="H3275" s="208"/>
      <c r="I3275" s="209"/>
      <c r="J3275" s="209"/>
      <c r="K3275" s="209"/>
      <c r="L3275" s="199"/>
      <c r="M3275" s="203"/>
      <c r="N3275" s="209"/>
    </row>
    <row r="3276" spans="1:14" ht="12" customHeight="1" x14ac:dyDescent="0.2">
      <c r="A3276" s="206"/>
      <c r="B3276" s="207"/>
      <c r="C3276" s="199"/>
      <c r="D3276" s="199"/>
      <c r="E3276" s="201"/>
      <c r="F3276" s="201"/>
      <c r="G3276" s="208"/>
      <c r="H3276" s="208"/>
      <c r="I3276" s="209"/>
      <c r="J3276" s="209"/>
      <c r="K3276" s="209"/>
      <c r="L3276" s="199"/>
      <c r="M3276" s="203"/>
      <c r="N3276" s="209"/>
    </row>
    <row r="3277" spans="1:14" ht="12" customHeight="1" x14ac:dyDescent="0.2">
      <c r="A3277" s="206"/>
      <c r="B3277" s="207"/>
      <c r="C3277" s="199"/>
      <c r="D3277" s="199"/>
      <c r="E3277" s="201"/>
      <c r="F3277" s="201"/>
      <c r="G3277" s="208"/>
      <c r="H3277" s="208"/>
      <c r="I3277" s="209"/>
      <c r="J3277" s="209"/>
      <c r="K3277" s="209"/>
      <c r="L3277" s="199"/>
      <c r="M3277" s="203"/>
      <c r="N3277" s="209"/>
    </row>
    <row r="3278" spans="1:14" ht="12" customHeight="1" x14ac:dyDescent="0.2">
      <c r="A3278" s="206"/>
      <c r="B3278" s="207"/>
      <c r="C3278" s="199"/>
      <c r="D3278" s="199"/>
      <c r="E3278" s="201"/>
      <c r="F3278" s="201"/>
      <c r="G3278" s="208"/>
      <c r="H3278" s="208"/>
      <c r="I3278" s="209"/>
      <c r="J3278" s="209"/>
      <c r="K3278" s="209"/>
      <c r="L3278" s="199"/>
      <c r="M3278" s="203"/>
      <c r="N3278" s="209"/>
    </row>
    <row r="3279" spans="1:14" ht="12" customHeight="1" x14ac:dyDescent="0.2">
      <c r="A3279" s="206"/>
      <c r="B3279" s="207"/>
      <c r="C3279" s="199"/>
      <c r="D3279" s="199"/>
      <c r="E3279" s="201"/>
      <c r="F3279" s="201"/>
      <c r="G3279" s="208"/>
      <c r="H3279" s="208"/>
      <c r="I3279" s="209"/>
      <c r="J3279" s="209"/>
      <c r="K3279" s="209"/>
      <c r="L3279" s="199"/>
      <c r="M3279" s="203"/>
      <c r="N3279" s="209"/>
    </row>
    <row r="3280" spans="1:14" ht="12" customHeight="1" x14ac:dyDescent="0.2">
      <c r="A3280" s="206"/>
      <c r="B3280" s="207"/>
      <c r="C3280" s="199"/>
      <c r="D3280" s="199"/>
      <c r="E3280" s="201"/>
      <c r="F3280" s="201"/>
      <c r="G3280" s="208"/>
      <c r="H3280" s="208"/>
      <c r="I3280" s="209"/>
      <c r="J3280" s="209"/>
      <c r="K3280" s="209"/>
      <c r="L3280" s="199"/>
      <c r="M3280" s="203"/>
      <c r="N3280" s="209"/>
    </row>
    <row r="3281" spans="1:14" ht="12" customHeight="1" x14ac:dyDescent="0.2">
      <c r="A3281" s="206"/>
      <c r="B3281" s="207"/>
      <c r="C3281" s="199"/>
      <c r="D3281" s="199"/>
      <c r="E3281" s="201"/>
      <c r="F3281" s="201"/>
      <c r="G3281" s="208"/>
      <c r="H3281" s="208"/>
      <c r="I3281" s="209"/>
      <c r="J3281" s="209"/>
      <c r="K3281" s="209"/>
      <c r="L3281" s="199"/>
      <c r="M3281" s="203"/>
      <c r="N3281" s="209"/>
    </row>
    <row r="3282" spans="1:14" ht="12" customHeight="1" x14ac:dyDescent="0.2">
      <c r="A3282" s="206"/>
      <c r="B3282" s="207"/>
      <c r="C3282" s="199"/>
      <c r="D3282" s="199"/>
      <c r="E3282" s="201"/>
      <c r="F3282" s="201"/>
      <c r="G3282" s="208"/>
      <c r="H3282" s="208"/>
      <c r="I3282" s="209"/>
      <c r="J3282" s="209"/>
      <c r="K3282" s="209"/>
      <c r="L3282" s="199"/>
      <c r="M3282" s="203"/>
      <c r="N3282" s="209"/>
    </row>
    <row r="3283" spans="1:14" ht="12" customHeight="1" x14ac:dyDescent="0.2">
      <c r="A3283" s="206"/>
      <c r="B3283" s="207"/>
      <c r="C3283" s="199"/>
      <c r="D3283" s="199"/>
      <c r="E3283" s="201"/>
      <c r="F3283" s="201"/>
      <c r="G3283" s="208"/>
      <c r="H3283" s="208"/>
      <c r="I3283" s="209"/>
      <c r="J3283" s="209"/>
      <c r="K3283" s="209"/>
      <c r="L3283" s="199"/>
      <c r="M3283" s="203"/>
      <c r="N3283" s="209"/>
    </row>
    <row r="3284" spans="1:14" ht="12" customHeight="1" x14ac:dyDescent="0.2">
      <c r="A3284" s="206"/>
      <c r="B3284" s="207"/>
      <c r="C3284" s="199"/>
      <c r="D3284" s="199"/>
      <c r="E3284" s="201"/>
      <c r="F3284" s="201"/>
      <c r="G3284" s="208"/>
      <c r="H3284" s="208"/>
      <c r="I3284" s="209"/>
      <c r="J3284" s="209"/>
      <c r="K3284" s="209"/>
      <c r="L3284" s="199"/>
      <c r="M3284" s="203"/>
      <c r="N3284" s="209"/>
    </row>
    <row r="3285" spans="1:14" ht="12" customHeight="1" x14ac:dyDescent="0.2">
      <c r="A3285" s="206"/>
      <c r="B3285" s="207"/>
      <c r="C3285" s="199"/>
      <c r="D3285" s="199"/>
      <c r="E3285" s="201"/>
      <c r="F3285" s="201"/>
      <c r="G3285" s="208"/>
      <c r="H3285" s="208"/>
      <c r="I3285" s="209"/>
      <c r="J3285" s="209"/>
      <c r="K3285" s="209"/>
      <c r="L3285" s="199"/>
      <c r="M3285" s="203"/>
      <c r="N3285" s="209"/>
    </row>
    <row r="3286" spans="1:14" ht="12" customHeight="1" x14ac:dyDescent="0.2">
      <c r="A3286" s="206"/>
      <c r="B3286" s="207"/>
      <c r="C3286" s="199"/>
      <c r="D3286" s="199"/>
      <c r="E3286" s="201"/>
      <c r="F3286" s="201"/>
      <c r="G3286" s="208"/>
      <c r="H3286" s="208"/>
      <c r="I3286" s="209"/>
      <c r="J3286" s="209"/>
      <c r="K3286" s="209"/>
      <c r="L3286" s="199"/>
      <c r="M3286" s="203"/>
      <c r="N3286" s="209"/>
    </row>
    <row r="3287" spans="1:14" ht="12" customHeight="1" x14ac:dyDescent="0.2">
      <c r="A3287" s="206"/>
      <c r="B3287" s="207"/>
      <c r="C3287" s="199"/>
      <c r="D3287" s="199"/>
      <c r="E3287" s="201"/>
      <c r="F3287" s="201"/>
      <c r="G3287" s="208"/>
      <c r="H3287" s="208"/>
      <c r="I3287" s="209"/>
      <c r="J3287" s="209"/>
      <c r="K3287" s="209"/>
      <c r="L3287" s="199"/>
      <c r="M3287" s="203"/>
      <c r="N3287" s="209"/>
    </row>
    <row r="3288" spans="1:14" ht="12" customHeight="1" x14ac:dyDescent="0.2">
      <c r="A3288" s="206"/>
      <c r="B3288" s="207"/>
      <c r="C3288" s="199"/>
      <c r="D3288" s="199"/>
      <c r="E3288" s="201"/>
      <c r="F3288" s="201"/>
      <c r="G3288" s="208"/>
      <c r="H3288" s="208"/>
      <c r="I3288" s="209"/>
      <c r="J3288" s="209"/>
      <c r="K3288" s="209"/>
      <c r="L3288" s="199"/>
      <c r="M3288" s="203"/>
      <c r="N3288" s="209"/>
    </row>
    <row r="3289" spans="1:14" ht="12" customHeight="1" x14ac:dyDescent="0.2">
      <c r="A3289" s="206"/>
      <c r="B3289" s="207"/>
      <c r="C3289" s="199"/>
      <c r="D3289" s="199"/>
      <c r="E3289" s="201"/>
      <c r="F3289" s="201"/>
      <c r="G3289" s="208"/>
      <c r="H3289" s="208"/>
      <c r="I3289" s="209"/>
      <c r="J3289" s="209"/>
      <c r="K3289" s="209"/>
      <c r="L3289" s="199"/>
      <c r="M3289" s="203"/>
      <c r="N3289" s="209"/>
    </row>
    <row r="3290" spans="1:14" ht="12" customHeight="1" x14ac:dyDescent="0.2">
      <c r="A3290" s="206"/>
      <c r="B3290" s="207"/>
      <c r="C3290" s="199"/>
      <c r="D3290" s="199"/>
      <c r="E3290" s="201"/>
      <c r="F3290" s="201"/>
      <c r="G3290" s="208"/>
      <c r="H3290" s="208"/>
      <c r="I3290" s="209"/>
      <c r="J3290" s="209"/>
      <c r="K3290" s="209"/>
      <c r="L3290" s="199"/>
      <c r="M3290" s="203"/>
      <c r="N3290" s="209"/>
    </row>
    <row r="3291" spans="1:14" ht="12" customHeight="1" x14ac:dyDescent="0.2">
      <c r="A3291" s="206"/>
      <c r="B3291" s="207"/>
      <c r="C3291" s="199"/>
      <c r="D3291" s="199"/>
      <c r="E3291" s="201"/>
      <c r="F3291" s="201"/>
      <c r="G3291" s="208"/>
      <c r="H3291" s="208"/>
      <c r="I3291" s="209"/>
      <c r="J3291" s="209"/>
      <c r="K3291" s="209"/>
      <c r="L3291" s="199"/>
      <c r="M3291" s="203"/>
      <c r="N3291" s="209"/>
    </row>
    <row r="3292" spans="1:14" ht="12" customHeight="1" x14ac:dyDescent="0.2">
      <c r="A3292" s="206"/>
      <c r="B3292" s="207"/>
      <c r="C3292" s="199"/>
      <c r="D3292" s="199"/>
      <c r="E3292" s="201"/>
      <c r="F3292" s="201"/>
      <c r="G3292" s="208"/>
      <c r="H3292" s="208"/>
      <c r="I3292" s="209"/>
      <c r="J3292" s="209"/>
      <c r="K3292" s="209"/>
      <c r="L3292" s="199"/>
      <c r="M3292" s="203"/>
      <c r="N3292" s="209"/>
    </row>
    <row r="3293" spans="1:14" ht="12" customHeight="1" x14ac:dyDescent="0.2">
      <c r="A3293" s="206"/>
      <c r="B3293" s="207"/>
      <c r="C3293" s="199"/>
      <c r="D3293" s="199"/>
      <c r="E3293" s="201"/>
      <c r="F3293" s="201"/>
      <c r="G3293" s="208"/>
      <c r="H3293" s="208"/>
      <c r="I3293" s="209"/>
      <c r="J3293" s="209"/>
      <c r="K3293" s="209"/>
      <c r="L3293" s="199"/>
      <c r="M3293" s="203"/>
      <c r="N3293" s="209"/>
    </row>
    <row r="3294" spans="1:14" ht="12" customHeight="1" x14ac:dyDescent="0.2">
      <c r="A3294" s="206"/>
      <c r="B3294" s="207"/>
      <c r="C3294" s="199"/>
      <c r="D3294" s="199"/>
      <c r="E3294" s="201"/>
      <c r="F3294" s="201"/>
      <c r="G3294" s="208"/>
      <c r="H3294" s="208"/>
      <c r="I3294" s="209"/>
      <c r="J3294" s="209"/>
      <c r="K3294" s="209"/>
      <c r="L3294" s="199"/>
      <c r="M3294" s="203"/>
      <c r="N3294" s="209"/>
    </row>
    <row r="3295" spans="1:14" ht="12" customHeight="1" x14ac:dyDescent="0.2">
      <c r="A3295" s="206"/>
      <c r="B3295" s="207"/>
      <c r="C3295" s="199"/>
      <c r="D3295" s="199"/>
      <c r="E3295" s="201"/>
      <c r="F3295" s="201"/>
      <c r="G3295" s="208"/>
      <c r="H3295" s="208"/>
      <c r="I3295" s="209"/>
      <c r="J3295" s="209"/>
      <c r="K3295" s="209"/>
      <c r="L3295" s="199"/>
      <c r="M3295" s="203"/>
      <c r="N3295" s="209"/>
    </row>
    <row r="3296" spans="1:14" ht="12" customHeight="1" x14ac:dyDescent="0.2">
      <c r="A3296" s="206"/>
      <c r="B3296" s="207"/>
      <c r="C3296" s="199"/>
      <c r="D3296" s="199"/>
      <c r="E3296" s="201"/>
      <c r="F3296" s="201"/>
      <c r="G3296" s="208"/>
      <c r="H3296" s="208"/>
      <c r="I3296" s="209"/>
      <c r="J3296" s="209"/>
      <c r="K3296" s="209"/>
      <c r="L3296" s="199"/>
      <c r="M3296" s="203"/>
      <c r="N3296" s="209"/>
    </row>
    <row r="3297" spans="1:14" ht="12" customHeight="1" x14ac:dyDescent="0.2">
      <c r="A3297" s="206"/>
      <c r="B3297" s="207"/>
      <c r="C3297" s="199"/>
      <c r="D3297" s="199"/>
      <c r="E3297" s="201"/>
      <c r="F3297" s="201"/>
      <c r="G3297" s="208"/>
      <c r="H3297" s="208"/>
      <c r="I3297" s="209"/>
      <c r="J3297" s="209"/>
      <c r="K3297" s="209"/>
      <c r="L3297" s="199"/>
      <c r="M3297" s="203"/>
      <c r="N3297" s="209"/>
    </row>
    <row r="3298" spans="1:14" ht="12" customHeight="1" x14ac:dyDescent="0.2">
      <c r="A3298" s="206"/>
      <c r="B3298" s="207"/>
      <c r="C3298" s="199"/>
      <c r="D3298" s="199"/>
      <c r="E3298" s="201"/>
      <c r="F3298" s="201"/>
      <c r="G3298" s="208"/>
      <c r="H3298" s="208"/>
      <c r="I3298" s="209"/>
      <c r="J3298" s="209"/>
      <c r="K3298" s="209"/>
      <c r="L3298" s="199"/>
      <c r="M3298" s="203"/>
      <c r="N3298" s="209"/>
    </row>
    <row r="3299" spans="1:14" ht="12" customHeight="1" x14ac:dyDescent="0.2">
      <c r="A3299" s="206"/>
      <c r="B3299" s="207"/>
      <c r="C3299" s="199"/>
      <c r="D3299" s="199"/>
      <c r="E3299" s="201"/>
      <c r="F3299" s="201"/>
      <c r="G3299" s="208"/>
      <c r="H3299" s="208"/>
      <c r="I3299" s="209"/>
      <c r="J3299" s="209"/>
      <c r="K3299" s="209"/>
      <c r="L3299" s="199"/>
      <c r="M3299" s="203"/>
      <c r="N3299" s="209"/>
    </row>
    <row r="3300" spans="1:14" ht="12" customHeight="1" x14ac:dyDescent="0.2">
      <c r="A3300" s="206"/>
      <c r="B3300" s="207"/>
      <c r="C3300" s="199"/>
      <c r="D3300" s="199"/>
      <c r="E3300" s="201"/>
      <c r="F3300" s="201"/>
      <c r="G3300" s="208"/>
      <c r="H3300" s="208"/>
      <c r="I3300" s="209"/>
      <c r="J3300" s="209"/>
      <c r="K3300" s="209"/>
      <c r="L3300" s="199"/>
      <c r="M3300" s="203"/>
      <c r="N3300" s="209"/>
    </row>
    <row r="3301" spans="1:14" ht="12" customHeight="1" x14ac:dyDescent="0.2">
      <c r="A3301" s="206"/>
      <c r="B3301" s="207"/>
      <c r="C3301" s="199"/>
      <c r="D3301" s="199"/>
      <c r="E3301" s="201"/>
      <c r="F3301" s="201"/>
      <c r="G3301" s="208"/>
      <c r="H3301" s="208"/>
      <c r="I3301" s="209"/>
      <c r="J3301" s="209"/>
      <c r="K3301" s="209"/>
      <c r="L3301" s="199"/>
      <c r="M3301" s="203"/>
      <c r="N3301" s="209"/>
    </row>
    <row r="3302" spans="1:14" ht="12" customHeight="1" x14ac:dyDescent="0.2">
      <c r="A3302" s="206"/>
      <c r="B3302" s="207"/>
      <c r="C3302" s="199"/>
      <c r="D3302" s="199"/>
      <c r="E3302" s="201"/>
      <c r="F3302" s="201"/>
      <c r="G3302" s="208"/>
      <c r="H3302" s="208"/>
      <c r="I3302" s="209"/>
      <c r="J3302" s="209"/>
      <c r="K3302" s="209"/>
      <c r="L3302" s="199"/>
      <c r="M3302" s="203"/>
      <c r="N3302" s="209"/>
    </row>
    <row r="3303" spans="1:14" ht="12" customHeight="1" x14ac:dyDescent="0.2">
      <c r="A3303" s="206"/>
      <c r="B3303" s="207"/>
      <c r="C3303" s="199"/>
      <c r="D3303" s="199"/>
      <c r="E3303" s="201"/>
      <c r="F3303" s="201"/>
      <c r="G3303" s="208"/>
      <c r="H3303" s="208"/>
      <c r="I3303" s="209"/>
      <c r="J3303" s="209"/>
      <c r="K3303" s="209"/>
      <c r="L3303" s="199"/>
      <c r="M3303" s="203"/>
      <c r="N3303" s="209"/>
    </row>
    <row r="3304" spans="1:14" ht="12" customHeight="1" x14ac:dyDescent="0.2">
      <c r="A3304" s="206"/>
      <c r="B3304" s="207"/>
      <c r="C3304" s="199"/>
      <c r="D3304" s="199"/>
      <c r="E3304" s="201"/>
      <c r="F3304" s="201"/>
      <c r="G3304" s="208"/>
      <c r="H3304" s="208"/>
      <c r="I3304" s="209"/>
      <c r="J3304" s="209"/>
      <c r="K3304" s="209"/>
      <c r="L3304" s="199"/>
      <c r="M3304" s="203"/>
      <c r="N3304" s="209"/>
    </row>
    <row r="3305" spans="1:14" ht="12" customHeight="1" x14ac:dyDescent="0.2">
      <c r="A3305" s="206"/>
      <c r="B3305" s="207"/>
      <c r="C3305" s="199"/>
      <c r="D3305" s="199"/>
      <c r="E3305" s="201"/>
      <c r="F3305" s="201"/>
      <c r="G3305" s="208"/>
      <c r="H3305" s="208"/>
      <c r="I3305" s="209"/>
      <c r="J3305" s="209"/>
      <c r="K3305" s="209"/>
      <c r="L3305" s="199"/>
      <c r="M3305" s="203"/>
      <c r="N3305" s="209"/>
    </row>
    <row r="3306" spans="1:14" ht="12" customHeight="1" x14ac:dyDescent="0.2">
      <c r="A3306" s="206"/>
      <c r="B3306" s="207"/>
      <c r="C3306" s="199"/>
      <c r="D3306" s="199"/>
      <c r="E3306" s="201"/>
      <c r="F3306" s="201"/>
      <c r="G3306" s="208"/>
      <c r="H3306" s="208"/>
      <c r="I3306" s="209"/>
      <c r="J3306" s="209"/>
      <c r="K3306" s="209"/>
      <c r="L3306" s="199"/>
      <c r="M3306" s="203"/>
      <c r="N3306" s="209"/>
    </row>
    <row r="3307" spans="1:14" ht="12" customHeight="1" x14ac:dyDescent="0.2">
      <c r="A3307" s="206"/>
      <c r="B3307" s="207"/>
      <c r="C3307" s="199"/>
      <c r="D3307" s="199"/>
      <c r="E3307" s="201"/>
      <c r="F3307" s="201"/>
      <c r="G3307" s="208"/>
      <c r="H3307" s="208"/>
      <c r="I3307" s="209"/>
      <c r="J3307" s="209"/>
      <c r="K3307" s="209"/>
      <c r="L3307" s="199"/>
      <c r="M3307" s="203"/>
      <c r="N3307" s="209"/>
    </row>
    <row r="3308" spans="1:14" ht="12" customHeight="1" x14ac:dyDescent="0.2">
      <c r="A3308" s="206"/>
      <c r="B3308" s="207"/>
      <c r="C3308" s="199"/>
      <c r="D3308" s="199"/>
      <c r="E3308" s="201"/>
      <c r="F3308" s="201"/>
      <c r="G3308" s="208"/>
      <c r="H3308" s="208"/>
      <c r="I3308" s="209"/>
      <c r="J3308" s="209"/>
      <c r="K3308" s="209"/>
      <c r="L3308" s="199"/>
      <c r="M3308" s="203"/>
      <c r="N3308" s="209"/>
    </row>
    <row r="3309" spans="1:14" ht="12" customHeight="1" x14ac:dyDescent="0.2">
      <c r="A3309" s="206"/>
      <c r="B3309" s="207"/>
      <c r="C3309" s="199"/>
      <c r="D3309" s="199"/>
      <c r="E3309" s="201"/>
      <c r="F3309" s="201"/>
      <c r="G3309" s="208"/>
      <c r="H3309" s="208"/>
      <c r="I3309" s="209"/>
      <c r="J3309" s="209"/>
      <c r="K3309" s="209"/>
      <c r="L3309" s="199"/>
      <c r="M3309" s="203"/>
      <c r="N3309" s="209"/>
    </row>
    <row r="3310" spans="1:14" ht="12" customHeight="1" x14ac:dyDescent="0.2">
      <c r="A3310" s="206"/>
      <c r="B3310" s="207"/>
      <c r="C3310" s="199"/>
      <c r="D3310" s="199"/>
      <c r="E3310" s="201"/>
      <c r="F3310" s="201"/>
      <c r="G3310" s="208"/>
      <c r="H3310" s="208"/>
      <c r="I3310" s="209"/>
      <c r="J3310" s="209"/>
      <c r="K3310" s="209"/>
      <c r="L3310" s="199"/>
      <c r="M3310" s="203"/>
      <c r="N3310" s="209"/>
    </row>
    <row r="3311" spans="1:14" ht="12" customHeight="1" x14ac:dyDescent="0.2">
      <c r="A3311" s="206"/>
      <c r="B3311" s="207"/>
      <c r="C3311" s="199"/>
      <c r="D3311" s="199"/>
      <c r="E3311" s="201"/>
      <c r="F3311" s="201"/>
      <c r="G3311" s="208"/>
      <c r="H3311" s="208"/>
      <c r="I3311" s="209"/>
      <c r="J3311" s="209"/>
      <c r="K3311" s="209"/>
      <c r="L3311" s="199"/>
      <c r="M3311" s="203"/>
      <c r="N3311" s="209"/>
    </row>
    <row r="3312" spans="1:14" ht="12" customHeight="1" x14ac:dyDescent="0.2">
      <c r="A3312" s="206"/>
      <c r="B3312" s="207"/>
      <c r="C3312" s="199"/>
      <c r="D3312" s="199"/>
      <c r="E3312" s="201"/>
      <c r="F3312" s="201"/>
      <c r="G3312" s="208"/>
      <c r="H3312" s="208"/>
      <c r="I3312" s="209"/>
      <c r="J3312" s="209"/>
      <c r="K3312" s="209"/>
      <c r="L3312" s="199"/>
      <c r="M3312" s="203"/>
      <c r="N3312" s="209"/>
    </row>
    <row r="3313" spans="1:14" ht="12" customHeight="1" x14ac:dyDescent="0.2">
      <c r="A3313" s="206"/>
      <c r="B3313" s="207"/>
      <c r="C3313" s="199"/>
      <c r="D3313" s="199"/>
      <c r="E3313" s="201"/>
      <c r="F3313" s="201"/>
      <c r="G3313" s="208"/>
      <c r="H3313" s="208"/>
      <c r="I3313" s="209"/>
      <c r="J3313" s="209"/>
      <c r="K3313" s="209"/>
      <c r="L3313" s="199"/>
      <c r="M3313" s="203"/>
      <c r="N3313" s="209"/>
    </row>
    <row r="3314" spans="1:14" ht="12" customHeight="1" x14ac:dyDescent="0.2">
      <c r="A3314" s="206"/>
      <c r="B3314" s="207"/>
      <c r="C3314" s="199"/>
      <c r="D3314" s="199"/>
      <c r="E3314" s="201"/>
      <c r="F3314" s="201"/>
      <c r="G3314" s="208"/>
      <c r="H3314" s="208"/>
      <c r="I3314" s="209"/>
      <c r="J3314" s="209"/>
      <c r="K3314" s="209"/>
      <c r="L3314" s="199"/>
      <c r="M3314" s="203"/>
      <c r="N3314" s="209"/>
    </row>
    <row r="3315" spans="1:14" ht="12" customHeight="1" x14ac:dyDescent="0.2">
      <c r="A3315" s="206"/>
      <c r="B3315" s="207"/>
      <c r="C3315" s="199"/>
      <c r="D3315" s="199"/>
      <c r="E3315" s="201"/>
      <c r="F3315" s="201"/>
      <c r="G3315" s="208"/>
      <c r="H3315" s="208"/>
      <c r="I3315" s="209"/>
      <c r="J3315" s="209"/>
      <c r="K3315" s="209"/>
      <c r="L3315" s="199"/>
      <c r="M3315" s="203"/>
      <c r="N3315" s="209"/>
    </row>
    <row r="3316" spans="1:14" ht="12" customHeight="1" x14ac:dyDescent="0.2">
      <c r="A3316" s="206"/>
      <c r="B3316" s="207"/>
      <c r="C3316" s="199"/>
      <c r="D3316" s="199"/>
      <c r="E3316" s="201"/>
      <c r="F3316" s="201"/>
      <c r="G3316" s="208"/>
      <c r="H3316" s="208"/>
      <c r="I3316" s="209"/>
      <c r="J3316" s="209"/>
      <c r="K3316" s="209"/>
      <c r="L3316" s="199"/>
      <c r="M3316" s="203"/>
      <c r="N3316" s="209"/>
    </row>
    <row r="3317" spans="1:14" ht="12" customHeight="1" x14ac:dyDescent="0.2">
      <c r="A3317" s="206"/>
      <c r="B3317" s="207"/>
      <c r="C3317" s="199"/>
      <c r="D3317" s="199"/>
      <c r="E3317" s="201"/>
      <c r="F3317" s="201"/>
      <c r="G3317" s="208"/>
      <c r="H3317" s="208"/>
      <c r="I3317" s="209"/>
      <c r="J3317" s="209"/>
      <c r="K3317" s="209"/>
      <c r="L3317" s="199"/>
      <c r="M3317" s="203"/>
      <c r="N3317" s="209"/>
    </row>
    <row r="3318" spans="1:14" ht="12" customHeight="1" x14ac:dyDescent="0.2">
      <c r="A3318" s="206"/>
      <c r="B3318" s="207"/>
      <c r="C3318" s="199"/>
      <c r="D3318" s="199"/>
      <c r="E3318" s="201"/>
      <c r="F3318" s="201"/>
      <c r="G3318" s="208"/>
      <c r="H3318" s="208"/>
      <c r="I3318" s="209"/>
      <c r="J3318" s="209"/>
      <c r="K3318" s="209"/>
      <c r="L3318" s="199"/>
      <c r="M3318" s="203"/>
      <c r="N3318" s="209"/>
    </row>
    <row r="3319" spans="1:14" ht="12" customHeight="1" x14ac:dyDescent="0.2">
      <c r="A3319" s="206"/>
      <c r="B3319" s="207"/>
      <c r="C3319" s="199"/>
      <c r="D3319" s="199"/>
      <c r="E3319" s="201"/>
      <c r="F3319" s="201"/>
      <c r="G3319" s="208"/>
      <c r="H3319" s="208"/>
      <c r="I3319" s="209"/>
      <c r="J3319" s="209"/>
      <c r="K3319" s="209"/>
      <c r="L3319" s="199"/>
      <c r="M3319" s="203"/>
      <c r="N3319" s="209"/>
    </row>
    <row r="3320" spans="1:14" ht="12" customHeight="1" x14ac:dyDescent="0.2">
      <c r="A3320" s="206"/>
      <c r="B3320" s="207"/>
      <c r="C3320" s="199"/>
      <c r="D3320" s="199"/>
      <c r="E3320" s="201"/>
      <c r="F3320" s="201"/>
      <c r="G3320" s="208"/>
      <c r="H3320" s="208"/>
      <c r="I3320" s="209"/>
      <c r="J3320" s="209"/>
      <c r="K3320" s="209"/>
      <c r="L3320" s="199"/>
      <c r="M3320" s="203"/>
      <c r="N3320" s="209"/>
    </row>
    <row r="3321" spans="1:14" ht="12" customHeight="1" x14ac:dyDescent="0.2">
      <c r="A3321" s="206"/>
      <c r="B3321" s="207"/>
      <c r="C3321" s="199"/>
      <c r="D3321" s="199"/>
      <c r="E3321" s="201"/>
      <c r="F3321" s="201"/>
      <c r="G3321" s="208"/>
      <c r="H3321" s="208"/>
      <c r="I3321" s="209"/>
      <c r="J3321" s="209"/>
      <c r="K3321" s="209"/>
      <c r="L3321" s="199"/>
      <c r="M3321" s="203"/>
      <c r="N3321" s="209"/>
    </row>
    <row r="3322" spans="1:14" ht="12" customHeight="1" x14ac:dyDescent="0.2">
      <c r="A3322" s="206"/>
      <c r="B3322" s="207"/>
      <c r="C3322" s="199"/>
      <c r="D3322" s="199"/>
      <c r="E3322" s="201"/>
      <c r="F3322" s="201"/>
      <c r="G3322" s="208"/>
      <c r="H3322" s="208"/>
      <c r="I3322" s="209"/>
      <c r="J3322" s="209"/>
      <c r="K3322" s="209"/>
      <c r="L3322" s="199"/>
      <c r="M3322" s="203"/>
      <c r="N3322" s="209"/>
    </row>
    <row r="3323" spans="1:14" ht="12" customHeight="1" x14ac:dyDescent="0.2">
      <c r="A3323" s="206"/>
      <c r="B3323" s="207"/>
      <c r="C3323" s="199"/>
      <c r="D3323" s="199"/>
      <c r="E3323" s="201"/>
      <c r="F3323" s="201"/>
      <c r="G3323" s="208"/>
      <c r="H3323" s="208"/>
      <c r="I3323" s="209"/>
      <c r="J3323" s="209"/>
      <c r="K3323" s="209"/>
      <c r="L3323" s="199"/>
      <c r="M3323" s="203"/>
      <c r="N3323" s="209"/>
    </row>
    <row r="3324" spans="1:14" ht="12" customHeight="1" x14ac:dyDescent="0.2">
      <c r="A3324" s="206"/>
      <c r="B3324" s="207"/>
      <c r="C3324" s="199"/>
      <c r="D3324" s="199"/>
      <c r="E3324" s="201"/>
      <c r="F3324" s="201"/>
      <c r="G3324" s="208"/>
      <c r="H3324" s="208"/>
      <c r="I3324" s="209"/>
      <c r="J3324" s="209"/>
      <c r="K3324" s="209"/>
      <c r="L3324" s="199"/>
      <c r="M3324" s="203"/>
      <c r="N3324" s="209"/>
    </row>
    <row r="3325" spans="1:14" ht="12" customHeight="1" x14ac:dyDescent="0.2">
      <c r="A3325" s="206"/>
      <c r="B3325" s="207"/>
      <c r="C3325" s="199"/>
      <c r="D3325" s="199"/>
      <c r="E3325" s="201"/>
      <c r="F3325" s="201"/>
      <c r="G3325" s="208"/>
      <c r="H3325" s="208"/>
      <c r="I3325" s="209"/>
      <c r="J3325" s="209"/>
      <c r="K3325" s="209"/>
      <c r="L3325" s="199"/>
      <c r="M3325" s="203"/>
      <c r="N3325" s="209"/>
    </row>
    <row r="3326" spans="1:14" ht="12" customHeight="1" x14ac:dyDescent="0.2">
      <c r="A3326" s="206"/>
      <c r="B3326" s="207"/>
      <c r="C3326" s="199"/>
      <c r="D3326" s="199"/>
      <c r="E3326" s="201"/>
      <c r="F3326" s="201"/>
      <c r="G3326" s="208"/>
      <c r="H3326" s="208"/>
      <c r="I3326" s="209"/>
      <c r="J3326" s="209"/>
      <c r="K3326" s="209"/>
      <c r="L3326" s="199"/>
      <c r="M3326" s="203"/>
      <c r="N3326" s="209"/>
    </row>
    <row r="3327" spans="1:14" ht="12" customHeight="1" x14ac:dyDescent="0.2">
      <c r="A3327" s="206"/>
      <c r="B3327" s="207"/>
      <c r="C3327" s="199"/>
      <c r="D3327" s="199"/>
      <c r="E3327" s="201"/>
      <c r="F3327" s="201"/>
      <c r="G3327" s="208"/>
      <c r="H3327" s="208"/>
      <c r="I3327" s="209"/>
      <c r="J3327" s="209"/>
      <c r="K3327" s="209"/>
      <c r="L3327" s="199"/>
      <c r="M3327" s="203"/>
      <c r="N3327" s="209"/>
    </row>
    <row r="3328" spans="1:14" ht="12" customHeight="1" x14ac:dyDescent="0.2">
      <c r="A3328" s="206"/>
      <c r="B3328" s="207"/>
      <c r="C3328" s="199"/>
      <c r="D3328" s="199"/>
      <c r="E3328" s="201"/>
      <c r="F3328" s="201"/>
      <c r="G3328" s="208"/>
      <c r="H3328" s="208"/>
      <c r="I3328" s="209"/>
      <c r="J3328" s="209"/>
      <c r="K3328" s="209"/>
      <c r="L3328" s="199"/>
      <c r="M3328" s="203"/>
      <c r="N3328" s="209"/>
    </row>
    <row r="3329" spans="1:14" ht="12" customHeight="1" x14ac:dyDescent="0.2">
      <c r="A3329" s="206"/>
      <c r="B3329" s="207"/>
      <c r="C3329" s="199"/>
      <c r="D3329" s="199"/>
      <c r="E3329" s="201"/>
      <c r="F3329" s="201"/>
      <c r="G3329" s="208"/>
      <c r="H3329" s="208"/>
      <c r="I3329" s="209"/>
      <c r="J3329" s="209"/>
      <c r="K3329" s="209"/>
      <c r="L3329" s="199"/>
      <c r="M3329" s="203"/>
      <c r="N3329" s="209"/>
    </row>
    <row r="3330" spans="1:14" ht="12" customHeight="1" x14ac:dyDescent="0.2">
      <c r="A3330" s="206"/>
      <c r="B3330" s="207"/>
      <c r="C3330" s="199"/>
      <c r="D3330" s="199"/>
      <c r="E3330" s="201"/>
      <c r="F3330" s="201"/>
      <c r="G3330" s="208"/>
      <c r="H3330" s="208"/>
      <c r="I3330" s="209"/>
      <c r="J3330" s="209"/>
      <c r="K3330" s="209"/>
      <c r="L3330" s="199"/>
      <c r="M3330" s="203"/>
      <c r="N3330" s="209"/>
    </row>
    <row r="3331" spans="1:14" ht="12" customHeight="1" x14ac:dyDescent="0.2">
      <c r="A3331" s="206"/>
      <c r="B3331" s="207"/>
      <c r="C3331" s="199"/>
      <c r="D3331" s="199"/>
      <c r="E3331" s="201"/>
      <c r="F3331" s="201"/>
      <c r="G3331" s="208"/>
      <c r="H3331" s="208"/>
      <c r="I3331" s="209"/>
      <c r="J3331" s="209"/>
      <c r="K3331" s="209"/>
      <c r="L3331" s="199"/>
      <c r="M3331" s="203"/>
      <c r="N3331" s="209"/>
    </row>
    <row r="3332" spans="1:14" ht="12" customHeight="1" x14ac:dyDescent="0.2">
      <c r="A3332" s="206"/>
      <c r="B3332" s="207"/>
      <c r="C3332" s="199"/>
      <c r="D3332" s="199"/>
      <c r="E3332" s="201"/>
      <c r="F3332" s="201"/>
      <c r="G3332" s="208"/>
      <c r="H3332" s="208"/>
      <c r="I3332" s="209"/>
      <c r="J3332" s="209"/>
      <c r="K3332" s="209"/>
      <c r="L3332" s="199"/>
      <c r="M3332" s="203"/>
      <c r="N3332" s="209"/>
    </row>
    <row r="3333" spans="1:14" ht="12" customHeight="1" x14ac:dyDescent="0.2">
      <c r="A3333" s="206"/>
      <c r="B3333" s="207"/>
      <c r="C3333" s="199"/>
      <c r="D3333" s="199"/>
      <c r="E3333" s="201"/>
      <c r="F3333" s="201"/>
      <c r="G3333" s="208"/>
      <c r="H3333" s="208"/>
      <c r="I3333" s="209"/>
      <c r="J3333" s="209"/>
      <c r="K3333" s="209"/>
      <c r="L3333" s="199"/>
      <c r="M3333" s="203"/>
      <c r="N3333" s="209"/>
    </row>
    <row r="3334" spans="1:14" ht="12" customHeight="1" x14ac:dyDescent="0.2">
      <c r="A3334" s="206"/>
      <c r="B3334" s="207"/>
      <c r="C3334" s="199"/>
      <c r="D3334" s="199"/>
      <c r="E3334" s="201"/>
      <c r="F3334" s="201"/>
      <c r="G3334" s="208"/>
      <c r="H3334" s="208"/>
      <c r="I3334" s="209"/>
      <c r="J3334" s="209"/>
      <c r="K3334" s="209"/>
      <c r="L3334" s="199"/>
      <c r="M3334" s="203"/>
      <c r="N3334" s="209"/>
    </row>
    <row r="3335" spans="1:14" ht="12" customHeight="1" x14ac:dyDescent="0.2">
      <c r="A3335" s="206"/>
      <c r="B3335" s="207"/>
      <c r="C3335" s="199"/>
      <c r="D3335" s="199"/>
      <c r="E3335" s="201"/>
      <c r="F3335" s="201"/>
      <c r="G3335" s="208"/>
      <c r="H3335" s="208"/>
      <c r="I3335" s="209"/>
      <c r="J3335" s="209"/>
      <c r="K3335" s="209"/>
      <c r="L3335" s="199"/>
      <c r="M3335" s="203"/>
      <c r="N3335" s="209"/>
    </row>
    <row r="3336" spans="1:14" ht="12" customHeight="1" x14ac:dyDescent="0.2">
      <c r="A3336" s="206"/>
      <c r="B3336" s="207"/>
      <c r="C3336" s="199"/>
      <c r="D3336" s="199"/>
      <c r="E3336" s="201"/>
      <c r="F3336" s="201"/>
      <c r="G3336" s="208"/>
      <c r="H3336" s="208"/>
      <c r="I3336" s="209"/>
      <c r="J3336" s="209"/>
      <c r="K3336" s="209"/>
      <c r="L3336" s="199"/>
      <c r="M3336" s="203"/>
      <c r="N3336" s="209"/>
    </row>
    <row r="3337" spans="1:14" ht="12" customHeight="1" x14ac:dyDescent="0.2">
      <c r="A3337" s="206"/>
      <c r="B3337" s="207"/>
      <c r="C3337" s="199"/>
      <c r="D3337" s="199"/>
      <c r="E3337" s="201"/>
      <c r="F3337" s="201"/>
      <c r="G3337" s="208"/>
      <c r="H3337" s="208"/>
      <c r="I3337" s="209"/>
      <c r="J3337" s="209"/>
      <c r="K3337" s="209"/>
      <c r="L3337" s="199"/>
      <c r="M3337" s="203"/>
      <c r="N3337" s="209"/>
    </row>
    <row r="3338" spans="1:14" ht="12" customHeight="1" x14ac:dyDescent="0.2">
      <c r="A3338" s="206"/>
      <c r="B3338" s="207"/>
      <c r="C3338" s="199"/>
      <c r="D3338" s="199"/>
      <c r="E3338" s="201"/>
      <c r="F3338" s="201"/>
      <c r="G3338" s="208"/>
      <c r="H3338" s="208"/>
      <c r="I3338" s="209"/>
      <c r="J3338" s="209"/>
      <c r="K3338" s="209"/>
      <c r="L3338" s="199"/>
      <c r="M3338" s="203"/>
      <c r="N3338" s="209"/>
    </row>
    <row r="3339" spans="1:14" ht="12" customHeight="1" x14ac:dyDescent="0.2">
      <c r="A3339" s="206"/>
      <c r="B3339" s="207"/>
      <c r="C3339" s="199"/>
      <c r="D3339" s="199"/>
      <c r="E3339" s="201"/>
      <c r="F3339" s="201"/>
      <c r="G3339" s="208"/>
      <c r="H3339" s="208"/>
      <c r="I3339" s="209"/>
      <c r="J3339" s="209"/>
      <c r="K3339" s="209"/>
      <c r="L3339" s="199"/>
      <c r="M3339" s="203"/>
      <c r="N3339" s="209"/>
    </row>
    <row r="3340" spans="1:14" ht="12" customHeight="1" x14ac:dyDescent="0.2">
      <c r="A3340" s="206"/>
      <c r="B3340" s="207"/>
      <c r="C3340" s="199"/>
      <c r="D3340" s="199"/>
      <c r="E3340" s="201"/>
      <c r="F3340" s="201"/>
      <c r="G3340" s="208"/>
      <c r="H3340" s="208"/>
      <c r="I3340" s="209"/>
      <c r="J3340" s="209"/>
      <c r="K3340" s="209"/>
      <c r="L3340" s="199"/>
      <c r="M3340" s="203"/>
      <c r="N3340" s="209"/>
    </row>
    <row r="3341" spans="1:14" ht="12" customHeight="1" x14ac:dyDescent="0.2">
      <c r="A3341" s="206"/>
      <c r="B3341" s="207"/>
      <c r="C3341" s="199"/>
      <c r="D3341" s="199"/>
      <c r="E3341" s="201"/>
      <c r="F3341" s="201"/>
      <c r="G3341" s="208"/>
      <c r="H3341" s="208"/>
      <c r="I3341" s="209"/>
      <c r="J3341" s="209"/>
      <c r="K3341" s="209"/>
      <c r="L3341" s="199"/>
      <c r="M3341" s="203"/>
      <c r="N3341" s="209"/>
    </row>
    <row r="3342" spans="1:14" ht="12" customHeight="1" x14ac:dyDescent="0.2">
      <c r="A3342" s="206"/>
      <c r="B3342" s="207"/>
      <c r="C3342" s="199"/>
      <c r="D3342" s="199"/>
      <c r="E3342" s="201"/>
      <c r="F3342" s="201"/>
      <c r="G3342" s="208"/>
      <c r="H3342" s="208"/>
      <c r="I3342" s="209"/>
      <c r="J3342" s="209"/>
      <c r="K3342" s="209"/>
      <c r="L3342" s="199"/>
      <c r="M3342" s="203"/>
      <c r="N3342" s="209"/>
    </row>
    <row r="3343" spans="1:14" ht="12" customHeight="1" x14ac:dyDescent="0.2">
      <c r="A3343" s="206"/>
      <c r="B3343" s="207"/>
      <c r="C3343" s="199"/>
      <c r="D3343" s="199"/>
      <c r="E3343" s="201"/>
      <c r="F3343" s="201"/>
      <c r="G3343" s="208"/>
      <c r="H3343" s="208"/>
      <c r="I3343" s="209"/>
      <c r="J3343" s="209"/>
      <c r="K3343" s="209"/>
      <c r="L3343" s="199"/>
      <c r="M3343" s="203"/>
      <c r="N3343" s="209"/>
    </row>
    <row r="3344" spans="1:14" ht="12" customHeight="1" x14ac:dyDescent="0.2">
      <c r="A3344" s="206"/>
      <c r="B3344" s="207"/>
      <c r="C3344" s="199"/>
      <c r="D3344" s="199"/>
      <c r="E3344" s="201"/>
      <c r="F3344" s="201"/>
      <c r="G3344" s="208"/>
      <c r="H3344" s="208"/>
      <c r="I3344" s="209"/>
      <c r="J3344" s="209"/>
      <c r="K3344" s="209"/>
      <c r="L3344" s="199"/>
      <c r="M3344" s="203"/>
      <c r="N3344" s="209"/>
    </row>
    <row r="3345" spans="1:14" ht="12" customHeight="1" x14ac:dyDescent="0.2">
      <c r="A3345" s="206"/>
      <c r="B3345" s="207"/>
      <c r="C3345" s="199"/>
      <c r="D3345" s="199"/>
      <c r="E3345" s="201"/>
      <c r="F3345" s="201"/>
      <c r="G3345" s="208"/>
      <c r="H3345" s="208"/>
      <c r="I3345" s="209"/>
      <c r="J3345" s="209"/>
      <c r="K3345" s="209"/>
      <c r="L3345" s="199"/>
      <c r="M3345" s="203"/>
      <c r="N3345" s="209"/>
    </row>
    <row r="3346" spans="1:14" ht="12" customHeight="1" x14ac:dyDescent="0.2">
      <c r="A3346" s="206"/>
      <c r="B3346" s="207"/>
      <c r="C3346" s="199"/>
      <c r="D3346" s="199"/>
      <c r="E3346" s="201"/>
      <c r="F3346" s="201"/>
      <c r="G3346" s="208"/>
      <c r="H3346" s="208"/>
      <c r="I3346" s="209"/>
      <c r="J3346" s="209"/>
      <c r="K3346" s="209"/>
      <c r="L3346" s="199"/>
      <c r="M3346" s="203"/>
      <c r="N3346" s="209"/>
    </row>
    <row r="3347" spans="1:14" ht="12" customHeight="1" x14ac:dyDescent="0.2">
      <c r="A3347" s="206"/>
      <c r="B3347" s="207"/>
      <c r="C3347" s="199"/>
      <c r="D3347" s="199"/>
      <c r="E3347" s="201"/>
      <c r="F3347" s="201"/>
      <c r="G3347" s="208"/>
      <c r="H3347" s="208"/>
      <c r="I3347" s="209"/>
      <c r="J3347" s="209"/>
      <c r="K3347" s="209"/>
      <c r="L3347" s="199"/>
      <c r="M3347" s="203"/>
      <c r="N3347" s="209"/>
    </row>
    <row r="3348" spans="1:14" ht="12" customHeight="1" x14ac:dyDescent="0.2">
      <c r="A3348" s="206"/>
      <c r="B3348" s="207"/>
      <c r="C3348" s="199"/>
      <c r="D3348" s="199"/>
      <c r="E3348" s="201"/>
      <c r="F3348" s="201"/>
      <c r="G3348" s="208"/>
      <c r="H3348" s="208"/>
      <c r="I3348" s="209"/>
      <c r="J3348" s="209"/>
      <c r="K3348" s="209"/>
      <c r="L3348" s="199"/>
      <c r="M3348" s="203"/>
      <c r="N3348" s="209"/>
    </row>
    <row r="3349" spans="1:14" ht="12" customHeight="1" x14ac:dyDescent="0.2">
      <c r="A3349" s="206"/>
      <c r="B3349" s="207"/>
      <c r="C3349" s="199"/>
      <c r="D3349" s="199"/>
      <c r="E3349" s="201"/>
      <c r="F3349" s="201"/>
      <c r="G3349" s="208"/>
      <c r="H3349" s="208"/>
      <c r="I3349" s="209"/>
      <c r="J3349" s="209"/>
      <c r="K3349" s="209"/>
      <c r="L3349" s="199"/>
      <c r="M3349" s="203"/>
      <c r="N3349" s="209"/>
    </row>
    <row r="3350" spans="1:14" ht="12" customHeight="1" x14ac:dyDescent="0.2">
      <c r="A3350" s="206"/>
      <c r="B3350" s="207"/>
      <c r="C3350" s="199"/>
      <c r="D3350" s="199"/>
      <c r="E3350" s="201"/>
      <c r="F3350" s="201"/>
      <c r="G3350" s="208"/>
      <c r="H3350" s="208"/>
      <c r="I3350" s="209"/>
      <c r="J3350" s="209"/>
      <c r="K3350" s="209"/>
      <c r="L3350" s="199"/>
      <c r="M3350" s="203"/>
      <c r="N3350" s="209"/>
    </row>
    <row r="3351" spans="1:14" ht="12" customHeight="1" x14ac:dyDescent="0.2">
      <c r="A3351" s="206"/>
      <c r="B3351" s="207"/>
      <c r="C3351" s="199"/>
      <c r="D3351" s="199"/>
      <c r="E3351" s="201"/>
      <c r="F3351" s="201"/>
      <c r="G3351" s="208"/>
      <c r="H3351" s="208"/>
      <c r="I3351" s="209"/>
      <c r="J3351" s="209"/>
      <c r="K3351" s="209"/>
      <c r="L3351" s="199"/>
      <c r="M3351" s="203"/>
      <c r="N3351" s="209"/>
    </row>
    <row r="3352" spans="1:14" ht="12" customHeight="1" x14ac:dyDescent="0.2">
      <c r="A3352" s="206"/>
      <c r="B3352" s="207"/>
      <c r="C3352" s="199"/>
      <c r="D3352" s="199"/>
      <c r="E3352" s="201"/>
      <c r="F3352" s="201"/>
      <c r="G3352" s="208"/>
      <c r="H3352" s="208"/>
      <c r="I3352" s="209"/>
      <c r="J3352" s="209"/>
      <c r="K3352" s="209"/>
      <c r="L3352" s="199"/>
      <c r="M3352" s="203"/>
      <c r="N3352" s="209"/>
    </row>
    <row r="3353" spans="1:14" ht="12" customHeight="1" x14ac:dyDescent="0.2">
      <c r="A3353" s="206"/>
      <c r="B3353" s="207"/>
      <c r="C3353" s="199"/>
      <c r="D3353" s="199"/>
      <c r="E3353" s="201"/>
      <c r="F3353" s="201"/>
      <c r="G3353" s="208"/>
      <c r="H3353" s="208"/>
      <c r="I3353" s="209"/>
      <c r="J3353" s="209"/>
      <c r="K3353" s="209"/>
      <c r="L3353" s="199"/>
      <c r="M3353" s="203"/>
      <c r="N3353" s="209"/>
    </row>
    <row r="3354" spans="1:14" ht="12" customHeight="1" x14ac:dyDescent="0.2">
      <c r="A3354" s="206"/>
      <c r="B3354" s="207"/>
      <c r="C3354" s="199"/>
      <c r="D3354" s="199"/>
      <c r="E3354" s="201"/>
      <c r="F3354" s="201"/>
      <c r="G3354" s="208"/>
      <c r="H3354" s="208"/>
      <c r="I3354" s="209"/>
      <c r="J3354" s="209"/>
      <c r="K3354" s="209"/>
      <c r="L3354" s="199"/>
      <c r="M3354" s="203"/>
      <c r="N3354" s="209"/>
    </row>
    <row r="3355" spans="1:14" ht="12" customHeight="1" x14ac:dyDescent="0.2">
      <c r="A3355" s="206"/>
      <c r="B3355" s="207"/>
      <c r="C3355" s="199"/>
      <c r="D3355" s="199"/>
      <c r="E3355" s="201"/>
      <c r="F3355" s="201"/>
      <c r="G3355" s="208"/>
      <c r="H3355" s="208"/>
      <c r="I3355" s="209"/>
      <c r="J3355" s="209"/>
      <c r="K3355" s="209"/>
      <c r="L3355" s="199"/>
      <c r="M3355" s="203"/>
      <c r="N3355" s="209"/>
    </row>
    <row r="3356" spans="1:14" ht="12" customHeight="1" x14ac:dyDescent="0.2">
      <c r="A3356" s="206"/>
      <c r="B3356" s="207"/>
      <c r="C3356" s="199"/>
      <c r="D3356" s="199"/>
      <c r="E3356" s="201"/>
      <c r="F3356" s="201"/>
      <c r="G3356" s="208"/>
      <c r="H3356" s="208"/>
      <c r="I3356" s="209"/>
      <c r="J3356" s="209"/>
      <c r="K3356" s="209"/>
      <c r="L3356" s="199"/>
      <c r="M3356" s="203"/>
      <c r="N3356" s="209"/>
    </row>
    <row r="3357" spans="1:14" ht="12" customHeight="1" x14ac:dyDescent="0.2">
      <c r="A3357" s="206"/>
      <c r="B3357" s="207"/>
      <c r="C3357" s="199"/>
      <c r="D3357" s="199"/>
      <c r="E3357" s="201"/>
      <c r="F3357" s="201"/>
      <c r="G3357" s="208"/>
      <c r="H3357" s="208"/>
      <c r="I3357" s="209"/>
      <c r="J3357" s="209"/>
      <c r="K3357" s="209"/>
      <c r="L3357" s="199"/>
      <c r="M3357" s="203"/>
      <c r="N3357" s="209"/>
    </row>
    <row r="3358" spans="1:14" ht="12" customHeight="1" x14ac:dyDescent="0.2">
      <c r="A3358" s="206"/>
      <c r="B3358" s="207"/>
      <c r="C3358" s="199"/>
      <c r="D3358" s="199"/>
      <c r="E3358" s="201"/>
      <c r="F3358" s="201"/>
      <c r="G3358" s="208"/>
      <c r="H3358" s="208"/>
      <c r="I3358" s="209"/>
      <c r="J3358" s="209"/>
      <c r="K3358" s="209"/>
      <c r="L3358" s="199"/>
      <c r="M3358" s="203"/>
      <c r="N3358" s="209"/>
    </row>
    <row r="3359" spans="1:14" ht="12" customHeight="1" x14ac:dyDescent="0.2">
      <c r="A3359" s="206"/>
      <c r="B3359" s="207"/>
      <c r="C3359" s="199"/>
      <c r="D3359" s="199"/>
      <c r="E3359" s="201"/>
      <c r="F3359" s="201"/>
      <c r="G3359" s="208"/>
      <c r="H3359" s="208"/>
      <c r="I3359" s="209"/>
      <c r="J3359" s="209"/>
      <c r="K3359" s="209"/>
      <c r="L3359" s="199"/>
      <c r="M3359" s="203"/>
      <c r="N3359" s="209"/>
    </row>
    <row r="3360" spans="1:14" ht="12" customHeight="1" x14ac:dyDescent="0.2">
      <c r="A3360" s="206"/>
      <c r="B3360" s="207"/>
      <c r="C3360" s="199"/>
      <c r="D3360" s="199"/>
      <c r="E3360" s="201"/>
      <c r="F3360" s="201"/>
      <c r="G3360" s="208"/>
      <c r="H3360" s="208"/>
      <c r="I3360" s="209"/>
      <c r="J3360" s="209"/>
      <c r="K3360" s="209"/>
      <c r="L3360" s="199"/>
      <c r="M3360" s="203"/>
      <c r="N3360" s="209"/>
    </row>
    <row r="3361" spans="1:14" ht="12" customHeight="1" x14ac:dyDescent="0.2">
      <c r="A3361" s="206"/>
      <c r="B3361" s="207"/>
      <c r="C3361" s="199"/>
      <c r="D3361" s="199"/>
      <c r="E3361" s="201"/>
      <c r="F3361" s="201"/>
      <c r="G3361" s="208"/>
      <c r="H3361" s="208"/>
      <c r="I3361" s="209"/>
      <c r="J3361" s="209"/>
      <c r="K3361" s="209"/>
      <c r="L3361" s="199"/>
      <c r="M3361" s="203"/>
      <c r="N3361" s="209"/>
    </row>
    <row r="3362" spans="1:14" ht="12" customHeight="1" x14ac:dyDescent="0.2">
      <c r="A3362" s="206"/>
      <c r="B3362" s="207"/>
      <c r="C3362" s="199"/>
      <c r="D3362" s="199"/>
      <c r="E3362" s="201"/>
      <c r="F3362" s="201"/>
      <c r="G3362" s="208"/>
      <c r="H3362" s="208"/>
      <c r="I3362" s="209"/>
      <c r="J3362" s="209"/>
      <c r="K3362" s="209"/>
      <c r="L3362" s="199"/>
      <c r="M3362" s="203"/>
      <c r="N3362" s="209"/>
    </row>
    <row r="3363" spans="1:14" ht="12" customHeight="1" x14ac:dyDescent="0.2">
      <c r="A3363" s="206"/>
      <c r="B3363" s="207"/>
      <c r="C3363" s="199"/>
      <c r="D3363" s="199"/>
      <c r="E3363" s="201"/>
      <c r="F3363" s="201"/>
      <c r="G3363" s="208"/>
      <c r="H3363" s="208"/>
      <c r="I3363" s="209"/>
      <c r="J3363" s="209"/>
      <c r="K3363" s="209"/>
      <c r="L3363" s="199"/>
      <c r="M3363" s="203"/>
      <c r="N3363" s="209"/>
    </row>
    <row r="3364" spans="1:14" ht="12" customHeight="1" x14ac:dyDescent="0.2">
      <c r="A3364" s="206"/>
      <c r="B3364" s="207"/>
      <c r="C3364" s="199"/>
      <c r="D3364" s="199"/>
      <c r="E3364" s="201"/>
      <c r="F3364" s="201"/>
      <c r="G3364" s="208"/>
      <c r="H3364" s="208"/>
      <c r="I3364" s="209"/>
      <c r="J3364" s="209"/>
      <c r="K3364" s="209"/>
      <c r="L3364" s="199"/>
      <c r="M3364" s="203"/>
      <c r="N3364" s="209"/>
    </row>
    <row r="3365" spans="1:14" ht="12" customHeight="1" x14ac:dyDescent="0.2">
      <c r="A3365" s="206"/>
      <c r="B3365" s="207"/>
      <c r="C3365" s="199"/>
      <c r="D3365" s="199"/>
      <c r="E3365" s="201"/>
      <c r="F3365" s="201"/>
      <c r="G3365" s="208"/>
      <c r="H3365" s="208"/>
      <c r="I3365" s="209"/>
      <c r="J3365" s="209"/>
      <c r="K3365" s="209"/>
      <c r="L3365" s="199"/>
      <c r="M3365" s="203"/>
      <c r="N3365" s="209"/>
    </row>
    <row r="3366" spans="1:14" ht="12" customHeight="1" x14ac:dyDescent="0.2">
      <c r="A3366" s="206"/>
      <c r="B3366" s="207"/>
      <c r="C3366" s="199"/>
      <c r="D3366" s="199"/>
      <c r="E3366" s="201"/>
      <c r="F3366" s="201"/>
      <c r="G3366" s="208"/>
      <c r="H3366" s="208"/>
      <c r="I3366" s="209"/>
      <c r="J3366" s="209"/>
      <c r="K3366" s="209"/>
      <c r="L3366" s="199"/>
      <c r="M3366" s="203"/>
      <c r="N3366" s="209"/>
    </row>
    <row r="3367" spans="1:14" ht="12" customHeight="1" x14ac:dyDescent="0.2">
      <c r="A3367" s="206"/>
      <c r="B3367" s="207"/>
      <c r="C3367" s="199"/>
      <c r="D3367" s="199"/>
      <c r="E3367" s="201"/>
      <c r="F3367" s="201"/>
      <c r="G3367" s="208"/>
      <c r="H3367" s="208"/>
      <c r="I3367" s="209"/>
      <c r="J3367" s="209"/>
      <c r="K3367" s="209"/>
      <c r="L3367" s="199"/>
      <c r="M3367" s="203"/>
      <c r="N3367" s="209"/>
    </row>
    <row r="3368" spans="1:14" ht="12" customHeight="1" x14ac:dyDescent="0.2">
      <c r="A3368" s="206"/>
      <c r="B3368" s="207"/>
      <c r="C3368" s="199"/>
      <c r="D3368" s="199"/>
      <c r="E3368" s="201"/>
      <c r="F3368" s="201"/>
      <c r="G3368" s="208"/>
      <c r="H3368" s="208"/>
      <c r="I3368" s="209"/>
      <c r="J3368" s="209"/>
      <c r="K3368" s="209"/>
      <c r="L3368" s="199"/>
      <c r="M3368" s="203"/>
      <c r="N3368" s="209"/>
    </row>
    <row r="3369" spans="1:14" ht="12" customHeight="1" x14ac:dyDescent="0.2">
      <c r="A3369" s="206"/>
      <c r="B3369" s="207"/>
      <c r="C3369" s="199"/>
      <c r="D3369" s="199"/>
      <c r="E3369" s="201"/>
      <c r="F3369" s="201"/>
      <c r="G3369" s="208"/>
      <c r="H3369" s="208"/>
      <c r="I3369" s="209"/>
      <c r="J3369" s="209"/>
      <c r="K3369" s="209"/>
      <c r="L3369" s="199"/>
      <c r="M3369" s="203"/>
      <c r="N3369" s="209"/>
    </row>
    <row r="3370" spans="1:14" ht="12" customHeight="1" x14ac:dyDescent="0.2">
      <c r="A3370" s="206"/>
      <c r="B3370" s="207"/>
      <c r="C3370" s="199"/>
      <c r="D3370" s="199"/>
      <c r="E3370" s="201"/>
      <c r="F3370" s="201"/>
      <c r="G3370" s="208"/>
      <c r="H3370" s="208"/>
      <c r="I3370" s="209"/>
      <c r="J3370" s="209"/>
      <c r="K3370" s="209"/>
      <c r="L3370" s="199"/>
      <c r="M3370" s="203"/>
      <c r="N3370" s="209"/>
    </row>
    <row r="3371" spans="1:14" ht="12" customHeight="1" x14ac:dyDescent="0.2">
      <c r="A3371" s="206"/>
      <c r="B3371" s="207"/>
      <c r="C3371" s="199"/>
      <c r="D3371" s="199"/>
      <c r="E3371" s="201"/>
      <c r="F3371" s="201"/>
      <c r="G3371" s="208"/>
      <c r="H3371" s="208"/>
      <c r="I3371" s="209"/>
      <c r="J3371" s="209"/>
      <c r="K3371" s="209"/>
      <c r="L3371" s="199"/>
      <c r="M3371" s="203"/>
      <c r="N3371" s="209"/>
    </row>
    <row r="3372" spans="1:14" ht="12" customHeight="1" x14ac:dyDescent="0.2">
      <c r="A3372" s="206"/>
      <c r="B3372" s="207"/>
      <c r="C3372" s="199"/>
      <c r="D3372" s="199"/>
      <c r="E3372" s="201"/>
      <c r="F3372" s="201"/>
      <c r="G3372" s="208"/>
      <c r="H3372" s="208"/>
      <c r="I3372" s="209"/>
      <c r="J3372" s="209"/>
      <c r="K3372" s="209"/>
      <c r="L3372" s="199"/>
      <c r="M3372" s="203"/>
      <c r="N3372" s="209"/>
    </row>
    <row r="3373" spans="1:14" ht="12" customHeight="1" x14ac:dyDescent="0.2">
      <c r="A3373" s="206"/>
      <c r="B3373" s="207"/>
      <c r="C3373" s="199"/>
      <c r="D3373" s="199"/>
      <c r="E3373" s="201"/>
      <c r="F3373" s="201"/>
      <c r="G3373" s="208"/>
      <c r="H3373" s="208"/>
      <c r="I3373" s="209"/>
      <c r="J3373" s="209"/>
      <c r="K3373" s="209"/>
      <c r="L3373" s="199"/>
      <c r="M3373" s="203"/>
      <c r="N3373" s="209"/>
    </row>
    <row r="3374" spans="1:14" ht="12" customHeight="1" x14ac:dyDescent="0.2">
      <c r="A3374" s="206"/>
      <c r="B3374" s="207"/>
      <c r="C3374" s="199"/>
      <c r="D3374" s="199"/>
      <c r="E3374" s="201"/>
      <c r="F3374" s="201"/>
      <c r="G3374" s="208"/>
      <c r="H3374" s="208"/>
      <c r="I3374" s="209"/>
      <c r="J3374" s="209"/>
      <c r="K3374" s="209"/>
      <c r="L3374" s="199"/>
      <c r="M3374" s="203"/>
      <c r="N3374" s="209"/>
    </row>
    <row r="3375" spans="1:14" ht="12" customHeight="1" x14ac:dyDescent="0.2">
      <c r="A3375" s="206"/>
      <c r="B3375" s="207"/>
      <c r="C3375" s="199"/>
      <c r="D3375" s="199"/>
      <c r="E3375" s="201"/>
      <c r="F3375" s="201"/>
      <c r="G3375" s="208"/>
      <c r="H3375" s="208"/>
      <c r="I3375" s="209"/>
      <c r="J3375" s="209"/>
      <c r="K3375" s="209"/>
      <c r="L3375" s="199"/>
      <c r="M3375" s="203"/>
      <c r="N3375" s="209"/>
    </row>
    <row r="3376" spans="1:14" ht="12" customHeight="1" x14ac:dyDescent="0.2">
      <c r="A3376" s="206"/>
      <c r="B3376" s="207"/>
      <c r="C3376" s="199"/>
      <c r="D3376" s="199"/>
      <c r="E3376" s="201"/>
      <c r="F3376" s="201"/>
      <c r="G3376" s="208"/>
      <c r="H3376" s="208"/>
      <c r="I3376" s="209"/>
      <c r="J3376" s="209"/>
      <c r="K3376" s="209"/>
      <c r="L3376" s="199"/>
      <c r="M3376" s="203"/>
      <c r="N3376" s="209"/>
    </row>
    <row r="3377" spans="1:14" ht="12" customHeight="1" x14ac:dyDescent="0.2">
      <c r="A3377" s="206"/>
      <c r="B3377" s="207"/>
      <c r="C3377" s="199"/>
      <c r="D3377" s="199"/>
      <c r="E3377" s="201"/>
      <c r="F3377" s="201"/>
      <c r="G3377" s="208"/>
      <c r="H3377" s="208"/>
      <c r="I3377" s="209"/>
      <c r="J3377" s="209"/>
      <c r="K3377" s="209"/>
      <c r="L3377" s="199"/>
      <c r="M3377" s="203"/>
      <c r="N3377" s="209"/>
    </row>
    <row r="3378" spans="1:14" ht="12" customHeight="1" x14ac:dyDescent="0.2">
      <c r="A3378" s="206"/>
      <c r="B3378" s="207"/>
      <c r="C3378" s="199"/>
      <c r="D3378" s="199"/>
      <c r="E3378" s="201"/>
      <c r="F3378" s="201"/>
      <c r="G3378" s="208"/>
      <c r="H3378" s="208"/>
      <c r="I3378" s="209"/>
      <c r="J3378" s="209"/>
      <c r="K3378" s="209"/>
      <c r="L3378" s="199"/>
      <c r="M3378" s="203"/>
      <c r="N3378" s="209"/>
    </row>
    <row r="3379" spans="1:14" ht="12" customHeight="1" x14ac:dyDescent="0.2">
      <c r="A3379" s="206"/>
      <c r="B3379" s="207"/>
      <c r="C3379" s="199"/>
      <c r="D3379" s="199"/>
      <c r="E3379" s="201"/>
      <c r="F3379" s="201"/>
      <c r="G3379" s="208"/>
      <c r="H3379" s="208"/>
      <c r="I3379" s="209"/>
      <c r="J3379" s="209"/>
      <c r="K3379" s="209"/>
      <c r="L3379" s="199"/>
      <c r="M3379" s="203"/>
      <c r="N3379" s="209"/>
    </row>
    <row r="3380" spans="1:14" ht="12" customHeight="1" x14ac:dyDescent="0.2">
      <c r="A3380" s="206"/>
      <c r="B3380" s="207"/>
      <c r="C3380" s="199"/>
      <c r="D3380" s="199"/>
      <c r="E3380" s="201"/>
      <c r="F3380" s="201"/>
      <c r="G3380" s="208"/>
      <c r="H3380" s="208"/>
      <c r="I3380" s="209"/>
      <c r="J3380" s="209"/>
      <c r="K3380" s="209"/>
      <c r="L3380" s="199"/>
      <c r="M3380" s="203"/>
      <c r="N3380" s="209"/>
    </row>
    <row r="3381" spans="1:14" ht="12" customHeight="1" x14ac:dyDescent="0.2">
      <c r="A3381" s="206"/>
      <c r="B3381" s="207"/>
      <c r="C3381" s="199"/>
      <c r="D3381" s="199"/>
      <c r="E3381" s="201"/>
      <c r="F3381" s="201"/>
      <c r="G3381" s="208"/>
      <c r="H3381" s="208"/>
      <c r="I3381" s="209"/>
      <c r="J3381" s="209"/>
      <c r="K3381" s="209"/>
      <c r="L3381" s="199"/>
      <c r="M3381" s="203"/>
      <c r="N3381" s="209"/>
    </row>
    <row r="3382" spans="1:14" ht="12" customHeight="1" x14ac:dyDescent="0.2">
      <c r="A3382" s="206"/>
      <c r="B3382" s="207"/>
      <c r="C3382" s="199"/>
      <c r="D3382" s="199"/>
      <c r="E3382" s="201"/>
      <c r="F3382" s="201"/>
      <c r="G3382" s="208"/>
      <c r="H3382" s="208"/>
      <c r="I3382" s="209"/>
      <c r="J3382" s="209"/>
      <c r="K3382" s="209"/>
      <c r="L3382" s="199"/>
      <c r="M3382" s="203"/>
      <c r="N3382" s="209"/>
    </row>
    <row r="3383" spans="1:14" ht="12" customHeight="1" x14ac:dyDescent="0.2">
      <c r="A3383" s="206"/>
      <c r="B3383" s="207"/>
      <c r="C3383" s="199"/>
      <c r="D3383" s="199"/>
      <c r="E3383" s="201"/>
      <c r="F3383" s="201"/>
      <c r="G3383" s="208"/>
      <c r="H3383" s="208"/>
      <c r="I3383" s="209"/>
      <c r="J3383" s="209"/>
      <c r="K3383" s="209"/>
      <c r="L3383" s="199"/>
      <c r="M3383" s="203"/>
      <c r="N3383" s="209"/>
    </row>
    <row r="3384" spans="1:14" ht="12" customHeight="1" x14ac:dyDescent="0.2">
      <c r="A3384" s="206"/>
      <c r="B3384" s="207"/>
      <c r="C3384" s="199"/>
      <c r="D3384" s="199"/>
      <c r="E3384" s="201"/>
      <c r="F3384" s="201"/>
      <c r="G3384" s="208"/>
      <c r="H3384" s="208"/>
      <c r="I3384" s="209"/>
      <c r="J3384" s="209"/>
      <c r="K3384" s="209"/>
      <c r="L3384" s="199"/>
      <c r="M3384" s="203"/>
      <c r="N3384" s="209"/>
    </row>
    <row r="3385" spans="1:14" ht="12" customHeight="1" x14ac:dyDescent="0.2">
      <c r="A3385" s="206"/>
      <c r="B3385" s="207"/>
      <c r="C3385" s="199"/>
      <c r="D3385" s="199"/>
      <c r="E3385" s="201"/>
      <c r="F3385" s="201"/>
      <c r="G3385" s="208"/>
      <c r="H3385" s="208"/>
      <c r="I3385" s="209"/>
      <c r="J3385" s="209"/>
      <c r="K3385" s="209"/>
      <c r="L3385" s="199"/>
      <c r="M3385" s="203"/>
      <c r="N3385" s="209"/>
    </row>
    <row r="3386" spans="1:14" ht="12" customHeight="1" x14ac:dyDescent="0.2">
      <c r="A3386" s="206"/>
      <c r="B3386" s="207"/>
      <c r="C3386" s="199"/>
      <c r="D3386" s="199"/>
      <c r="E3386" s="201"/>
      <c r="F3386" s="201"/>
      <c r="G3386" s="208"/>
      <c r="H3386" s="208"/>
      <c r="I3386" s="209"/>
      <c r="J3386" s="209"/>
      <c r="K3386" s="209"/>
      <c r="L3386" s="199"/>
      <c r="M3386" s="203"/>
      <c r="N3386" s="209"/>
    </row>
    <row r="3387" spans="1:14" ht="12" customHeight="1" x14ac:dyDescent="0.2">
      <c r="A3387" s="206"/>
      <c r="B3387" s="207"/>
      <c r="C3387" s="199"/>
      <c r="D3387" s="199"/>
      <c r="E3387" s="201"/>
      <c r="F3387" s="201"/>
      <c r="G3387" s="208"/>
      <c r="H3387" s="208"/>
      <c r="I3387" s="209"/>
      <c r="J3387" s="209"/>
      <c r="K3387" s="209"/>
      <c r="L3387" s="199"/>
      <c r="M3387" s="203"/>
      <c r="N3387" s="209"/>
    </row>
    <row r="3388" spans="1:14" ht="12" customHeight="1" x14ac:dyDescent="0.2">
      <c r="A3388" s="206"/>
      <c r="B3388" s="207"/>
      <c r="C3388" s="199"/>
      <c r="D3388" s="199"/>
      <c r="E3388" s="201"/>
      <c r="F3388" s="201"/>
      <c r="G3388" s="208"/>
      <c r="H3388" s="208"/>
      <c r="I3388" s="209"/>
      <c r="J3388" s="209"/>
      <c r="K3388" s="209"/>
      <c r="L3388" s="199"/>
      <c r="M3388" s="203"/>
      <c r="N3388" s="209"/>
    </row>
    <row r="3389" spans="1:14" ht="12" customHeight="1" x14ac:dyDescent="0.2">
      <c r="A3389" s="206"/>
      <c r="B3389" s="207"/>
      <c r="C3389" s="199"/>
      <c r="D3389" s="199"/>
      <c r="E3389" s="201"/>
      <c r="F3389" s="201"/>
      <c r="G3389" s="208"/>
      <c r="H3389" s="208"/>
      <c r="I3389" s="209"/>
      <c r="J3389" s="209"/>
      <c r="K3389" s="209"/>
      <c r="L3389" s="199"/>
      <c r="M3389" s="203"/>
      <c r="N3389" s="209"/>
    </row>
    <row r="3390" spans="1:14" ht="12" customHeight="1" x14ac:dyDescent="0.2">
      <c r="A3390" s="206"/>
      <c r="B3390" s="207"/>
      <c r="C3390" s="199"/>
      <c r="D3390" s="199"/>
      <c r="E3390" s="201"/>
      <c r="F3390" s="201"/>
      <c r="G3390" s="208"/>
      <c r="H3390" s="208"/>
      <c r="I3390" s="209"/>
      <c r="J3390" s="209"/>
      <c r="K3390" s="209"/>
      <c r="L3390" s="199"/>
      <c r="M3390" s="203"/>
      <c r="N3390" s="209"/>
    </row>
    <row r="3391" spans="1:14" ht="12" customHeight="1" x14ac:dyDescent="0.2">
      <c r="A3391" s="206"/>
      <c r="B3391" s="207"/>
      <c r="C3391" s="199"/>
      <c r="D3391" s="199"/>
      <c r="E3391" s="201"/>
      <c r="F3391" s="201"/>
      <c r="G3391" s="208"/>
      <c r="H3391" s="208"/>
      <c r="I3391" s="209"/>
      <c r="J3391" s="209"/>
      <c r="K3391" s="209"/>
      <c r="L3391" s="199"/>
      <c r="M3391" s="203"/>
      <c r="N3391" s="209"/>
    </row>
    <row r="3392" spans="1:14" ht="12" customHeight="1" x14ac:dyDescent="0.2">
      <c r="A3392" s="206"/>
      <c r="B3392" s="207"/>
      <c r="C3392" s="199"/>
      <c r="D3392" s="199"/>
      <c r="E3392" s="201"/>
      <c r="F3392" s="201"/>
      <c r="G3392" s="208"/>
      <c r="H3392" s="208"/>
      <c r="I3392" s="209"/>
      <c r="J3392" s="209"/>
      <c r="K3392" s="209"/>
      <c r="L3392" s="199"/>
      <c r="M3392" s="203"/>
      <c r="N3392" s="209"/>
    </row>
    <row r="3393" spans="1:14" ht="12" customHeight="1" x14ac:dyDescent="0.2">
      <c r="A3393" s="206"/>
      <c r="B3393" s="207"/>
      <c r="C3393" s="199"/>
      <c r="D3393" s="199"/>
      <c r="E3393" s="201"/>
      <c r="F3393" s="201"/>
      <c r="G3393" s="208"/>
      <c r="H3393" s="208"/>
      <c r="I3393" s="209"/>
      <c r="J3393" s="209"/>
      <c r="K3393" s="209"/>
      <c r="L3393" s="199"/>
      <c r="M3393" s="203"/>
      <c r="N3393" s="209"/>
    </row>
    <row r="3394" spans="1:14" ht="12" customHeight="1" x14ac:dyDescent="0.2">
      <c r="A3394" s="206"/>
      <c r="B3394" s="207"/>
      <c r="C3394" s="199"/>
      <c r="D3394" s="199"/>
      <c r="E3394" s="201"/>
      <c r="F3394" s="201"/>
      <c r="G3394" s="208"/>
      <c r="H3394" s="208"/>
      <c r="I3394" s="209"/>
      <c r="J3394" s="209"/>
      <c r="K3394" s="209"/>
      <c r="L3394" s="199"/>
      <c r="M3394" s="203"/>
      <c r="N3394" s="209"/>
    </row>
    <row r="3395" spans="1:14" ht="12" customHeight="1" x14ac:dyDescent="0.2">
      <c r="A3395" s="206"/>
      <c r="B3395" s="207"/>
      <c r="C3395" s="199"/>
      <c r="D3395" s="199"/>
      <c r="E3395" s="201"/>
      <c r="F3395" s="201"/>
      <c r="G3395" s="208"/>
      <c r="H3395" s="208"/>
      <c r="I3395" s="209"/>
      <c r="J3395" s="209"/>
      <c r="K3395" s="209"/>
      <c r="L3395" s="199"/>
      <c r="M3395" s="203"/>
      <c r="N3395" s="209"/>
    </row>
    <row r="3396" spans="1:14" ht="12" customHeight="1" x14ac:dyDescent="0.2">
      <c r="A3396" s="206"/>
      <c r="B3396" s="207"/>
      <c r="C3396" s="199"/>
      <c r="D3396" s="199"/>
      <c r="E3396" s="201"/>
      <c r="F3396" s="201"/>
      <c r="G3396" s="208"/>
      <c r="H3396" s="208"/>
      <c r="I3396" s="209"/>
      <c r="J3396" s="209"/>
      <c r="K3396" s="209"/>
      <c r="L3396" s="199"/>
      <c r="M3396" s="203"/>
      <c r="N3396" s="209"/>
    </row>
    <row r="3397" spans="1:14" ht="12" customHeight="1" x14ac:dyDescent="0.2">
      <c r="A3397" s="206"/>
      <c r="B3397" s="207"/>
      <c r="C3397" s="199"/>
      <c r="D3397" s="199"/>
      <c r="E3397" s="201"/>
      <c r="F3397" s="201"/>
      <c r="G3397" s="208"/>
      <c r="H3397" s="208"/>
      <c r="I3397" s="209"/>
      <c r="J3397" s="209"/>
      <c r="K3397" s="209"/>
      <c r="L3397" s="199"/>
      <c r="M3397" s="203"/>
      <c r="N3397" s="209"/>
    </row>
    <row r="3398" spans="1:14" ht="12" customHeight="1" x14ac:dyDescent="0.2">
      <c r="A3398" s="206"/>
      <c r="B3398" s="207"/>
      <c r="C3398" s="199"/>
      <c r="D3398" s="199"/>
      <c r="E3398" s="201"/>
      <c r="F3398" s="201"/>
      <c r="G3398" s="208"/>
      <c r="H3398" s="208"/>
      <c r="I3398" s="209"/>
      <c r="J3398" s="209"/>
      <c r="K3398" s="209"/>
      <c r="L3398" s="199"/>
      <c r="M3398" s="203"/>
      <c r="N3398" s="209"/>
    </row>
    <row r="3399" spans="1:14" ht="12" customHeight="1" x14ac:dyDescent="0.2">
      <c r="A3399" s="206"/>
      <c r="B3399" s="207"/>
      <c r="C3399" s="199"/>
      <c r="D3399" s="199"/>
      <c r="E3399" s="201"/>
      <c r="F3399" s="201"/>
      <c r="G3399" s="208"/>
      <c r="H3399" s="208"/>
      <c r="I3399" s="209"/>
      <c r="J3399" s="209"/>
      <c r="K3399" s="209"/>
      <c r="L3399" s="199"/>
      <c r="M3399" s="203"/>
      <c r="N3399" s="209"/>
    </row>
    <row r="3400" spans="1:14" ht="12" customHeight="1" x14ac:dyDescent="0.2">
      <c r="A3400" s="206"/>
      <c r="B3400" s="207"/>
      <c r="C3400" s="199"/>
      <c r="D3400" s="199"/>
      <c r="E3400" s="201"/>
      <c r="F3400" s="201"/>
      <c r="G3400" s="208"/>
      <c r="H3400" s="208"/>
      <c r="I3400" s="209"/>
      <c r="J3400" s="209"/>
      <c r="K3400" s="209"/>
      <c r="L3400" s="199"/>
      <c r="M3400" s="203"/>
      <c r="N3400" s="209"/>
    </row>
    <row r="3401" spans="1:14" ht="12" customHeight="1" x14ac:dyDescent="0.2">
      <c r="A3401" s="206"/>
      <c r="B3401" s="207"/>
      <c r="C3401" s="199"/>
      <c r="D3401" s="199"/>
      <c r="E3401" s="201"/>
      <c r="F3401" s="201"/>
      <c r="G3401" s="208"/>
      <c r="H3401" s="208"/>
      <c r="I3401" s="209"/>
      <c r="J3401" s="209"/>
      <c r="K3401" s="209"/>
      <c r="L3401" s="199"/>
      <c r="M3401" s="203"/>
      <c r="N3401" s="209"/>
    </row>
    <row r="3402" spans="1:14" ht="12" customHeight="1" x14ac:dyDescent="0.2">
      <c r="A3402" s="206"/>
      <c r="B3402" s="207"/>
      <c r="C3402" s="199"/>
      <c r="D3402" s="199"/>
      <c r="E3402" s="201"/>
      <c r="F3402" s="201"/>
      <c r="G3402" s="208"/>
      <c r="H3402" s="208"/>
      <c r="I3402" s="209"/>
      <c r="J3402" s="209"/>
      <c r="K3402" s="209"/>
      <c r="L3402" s="199"/>
      <c r="M3402" s="203"/>
      <c r="N3402" s="209"/>
    </row>
    <row r="3403" spans="1:14" ht="12" customHeight="1" x14ac:dyDescent="0.2">
      <c r="A3403" s="206"/>
      <c r="B3403" s="207"/>
      <c r="C3403" s="199"/>
      <c r="D3403" s="199"/>
      <c r="E3403" s="201"/>
      <c r="F3403" s="201"/>
      <c r="G3403" s="208"/>
      <c r="H3403" s="208"/>
      <c r="I3403" s="209"/>
      <c r="J3403" s="209"/>
      <c r="K3403" s="209"/>
      <c r="L3403" s="199"/>
      <c r="M3403" s="203"/>
      <c r="N3403" s="209"/>
    </row>
    <row r="3404" spans="1:14" ht="12" customHeight="1" x14ac:dyDescent="0.2">
      <c r="A3404" s="206"/>
      <c r="B3404" s="207"/>
      <c r="C3404" s="199"/>
      <c r="D3404" s="199"/>
      <c r="E3404" s="201"/>
      <c r="F3404" s="201"/>
      <c r="G3404" s="208"/>
      <c r="H3404" s="208"/>
      <c r="I3404" s="209"/>
      <c r="J3404" s="209"/>
      <c r="K3404" s="209"/>
      <c r="L3404" s="199"/>
      <c r="M3404" s="203"/>
      <c r="N3404" s="209"/>
    </row>
    <row r="3405" spans="1:14" ht="12" customHeight="1" x14ac:dyDescent="0.2">
      <c r="A3405" s="206"/>
      <c r="B3405" s="207"/>
      <c r="C3405" s="199"/>
      <c r="D3405" s="199"/>
      <c r="E3405" s="201"/>
      <c r="F3405" s="201"/>
      <c r="G3405" s="208"/>
      <c r="H3405" s="208"/>
      <c r="I3405" s="209"/>
      <c r="J3405" s="209"/>
      <c r="K3405" s="209"/>
      <c r="L3405" s="199"/>
      <c r="M3405" s="203"/>
      <c r="N3405" s="209"/>
    </row>
    <row r="3406" spans="1:14" ht="12" customHeight="1" x14ac:dyDescent="0.2">
      <c r="A3406" s="206"/>
      <c r="B3406" s="207"/>
      <c r="C3406" s="199"/>
      <c r="D3406" s="199"/>
      <c r="E3406" s="201"/>
      <c r="F3406" s="201"/>
      <c r="G3406" s="208"/>
      <c r="H3406" s="208"/>
      <c r="I3406" s="209"/>
      <c r="J3406" s="209"/>
      <c r="K3406" s="209"/>
      <c r="L3406" s="199"/>
      <c r="M3406" s="203"/>
      <c r="N3406" s="209"/>
    </row>
    <row r="3407" spans="1:14" ht="12" customHeight="1" x14ac:dyDescent="0.2">
      <c r="A3407" s="206"/>
      <c r="B3407" s="207"/>
      <c r="C3407" s="199"/>
      <c r="D3407" s="199"/>
      <c r="E3407" s="201"/>
      <c r="F3407" s="201"/>
      <c r="G3407" s="208"/>
      <c r="H3407" s="208"/>
      <c r="I3407" s="209"/>
      <c r="J3407" s="209"/>
      <c r="K3407" s="209"/>
      <c r="L3407" s="199"/>
      <c r="M3407" s="203"/>
      <c r="N3407" s="209"/>
    </row>
    <row r="3408" spans="1:14" ht="12" customHeight="1" x14ac:dyDescent="0.2">
      <c r="A3408" s="206"/>
      <c r="B3408" s="207"/>
      <c r="C3408" s="199"/>
      <c r="D3408" s="199"/>
      <c r="E3408" s="201"/>
      <c r="F3408" s="201"/>
      <c r="G3408" s="208"/>
      <c r="H3408" s="208"/>
      <c r="I3408" s="209"/>
      <c r="J3408" s="209"/>
      <c r="K3408" s="209"/>
      <c r="L3408" s="199"/>
      <c r="M3408" s="203"/>
      <c r="N3408" s="209"/>
    </row>
    <row r="3409" spans="1:14" ht="12" customHeight="1" x14ac:dyDescent="0.2">
      <c r="A3409" s="206"/>
      <c r="B3409" s="207"/>
      <c r="C3409" s="199"/>
      <c r="D3409" s="199"/>
      <c r="E3409" s="201"/>
      <c r="F3409" s="201"/>
      <c r="G3409" s="208"/>
      <c r="H3409" s="208"/>
      <c r="I3409" s="209"/>
      <c r="J3409" s="209"/>
      <c r="K3409" s="209"/>
      <c r="L3409" s="199"/>
      <c r="M3409" s="203"/>
      <c r="N3409" s="209"/>
    </row>
    <row r="3410" spans="1:14" ht="12" customHeight="1" x14ac:dyDescent="0.2">
      <c r="A3410" s="206"/>
      <c r="B3410" s="207"/>
      <c r="C3410" s="199"/>
      <c r="D3410" s="199"/>
      <c r="E3410" s="201"/>
      <c r="F3410" s="201"/>
      <c r="G3410" s="208"/>
      <c r="H3410" s="208"/>
      <c r="I3410" s="209"/>
      <c r="J3410" s="209"/>
      <c r="K3410" s="209"/>
      <c r="L3410" s="199"/>
      <c r="M3410" s="203"/>
      <c r="N3410" s="209"/>
    </row>
    <row r="3411" spans="1:14" ht="12" customHeight="1" x14ac:dyDescent="0.2">
      <c r="A3411" s="206"/>
      <c r="B3411" s="207"/>
      <c r="C3411" s="199"/>
      <c r="D3411" s="199"/>
      <c r="E3411" s="201"/>
      <c r="F3411" s="201"/>
      <c r="G3411" s="208"/>
      <c r="H3411" s="208"/>
      <c r="I3411" s="209"/>
      <c r="J3411" s="209"/>
      <c r="K3411" s="209"/>
      <c r="L3411" s="199"/>
      <c r="M3411" s="203"/>
      <c r="N3411" s="209"/>
    </row>
    <row r="3412" spans="1:14" ht="12" customHeight="1" x14ac:dyDescent="0.2">
      <c r="A3412" s="206"/>
      <c r="B3412" s="207"/>
      <c r="C3412" s="199"/>
      <c r="D3412" s="199"/>
      <c r="E3412" s="201"/>
      <c r="F3412" s="201"/>
      <c r="G3412" s="208"/>
      <c r="H3412" s="208"/>
      <c r="I3412" s="209"/>
      <c r="J3412" s="209"/>
      <c r="K3412" s="209"/>
      <c r="L3412" s="199"/>
      <c r="M3412" s="203"/>
      <c r="N3412" s="209"/>
    </row>
    <row r="3413" spans="1:14" ht="12" customHeight="1" x14ac:dyDescent="0.2">
      <c r="A3413" s="206"/>
      <c r="B3413" s="207"/>
      <c r="C3413" s="199"/>
      <c r="D3413" s="199"/>
      <c r="E3413" s="201"/>
      <c r="F3413" s="201"/>
      <c r="G3413" s="208"/>
      <c r="H3413" s="208"/>
      <c r="I3413" s="209"/>
      <c r="J3413" s="209"/>
      <c r="K3413" s="209"/>
      <c r="L3413" s="199"/>
      <c r="M3413" s="203"/>
      <c r="N3413" s="209"/>
    </row>
    <row r="3414" spans="1:14" ht="12" customHeight="1" x14ac:dyDescent="0.2">
      <c r="A3414" s="206"/>
      <c r="B3414" s="207"/>
      <c r="C3414" s="199"/>
      <c r="D3414" s="199"/>
      <c r="E3414" s="201"/>
      <c r="F3414" s="201"/>
      <c r="G3414" s="208"/>
      <c r="H3414" s="208"/>
      <c r="I3414" s="209"/>
      <c r="J3414" s="209"/>
      <c r="K3414" s="209"/>
      <c r="L3414" s="199"/>
      <c r="M3414" s="203"/>
      <c r="N3414" s="209"/>
    </row>
    <row r="3415" spans="1:14" ht="12" customHeight="1" x14ac:dyDescent="0.2">
      <c r="A3415" s="206"/>
      <c r="B3415" s="207"/>
      <c r="C3415" s="199"/>
      <c r="D3415" s="199"/>
      <c r="E3415" s="201"/>
      <c r="F3415" s="201"/>
      <c r="G3415" s="208"/>
      <c r="H3415" s="208"/>
      <c r="I3415" s="209"/>
      <c r="J3415" s="209"/>
      <c r="K3415" s="209"/>
      <c r="L3415" s="199"/>
      <c r="M3415" s="203"/>
      <c r="N3415" s="209"/>
    </row>
    <row r="3416" spans="1:14" ht="12" customHeight="1" x14ac:dyDescent="0.2">
      <c r="A3416" s="206"/>
      <c r="B3416" s="207"/>
      <c r="C3416" s="199"/>
      <c r="D3416" s="199"/>
      <c r="E3416" s="201"/>
      <c r="F3416" s="201"/>
      <c r="G3416" s="208"/>
      <c r="H3416" s="208"/>
      <c r="I3416" s="209"/>
      <c r="J3416" s="209"/>
      <c r="K3416" s="209"/>
      <c r="L3416" s="199"/>
      <c r="M3416" s="203"/>
      <c r="N3416" s="209"/>
    </row>
    <row r="3417" spans="1:14" ht="12" customHeight="1" x14ac:dyDescent="0.2">
      <c r="A3417" s="206"/>
      <c r="B3417" s="207"/>
      <c r="C3417" s="199"/>
      <c r="D3417" s="199"/>
      <c r="E3417" s="201"/>
      <c r="F3417" s="201"/>
      <c r="G3417" s="208"/>
      <c r="H3417" s="208"/>
      <c r="I3417" s="209"/>
      <c r="J3417" s="209"/>
      <c r="K3417" s="209"/>
      <c r="L3417" s="199"/>
      <c r="M3417" s="203"/>
      <c r="N3417" s="209"/>
    </row>
    <row r="3418" spans="1:14" ht="12" customHeight="1" x14ac:dyDescent="0.2">
      <c r="A3418" s="206"/>
      <c r="B3418" s="207"/>
      <c r="C3418" s="199"/>
      <c r="D3418" s="199"/>
      <c r="E3418" s="201"/>
      <c r="F3418" s="201"/>
      <c r="G3418" s="208"/>
      <c r="H3418" s="208"/>
      <c r="I3418" s="209"/>
      <c r="J3418" s="209"/>
      <c r="K3418" s="209"/>
      <c r="L3418" s="199"/>
      <c r="M3418" s="203"/>
      <c r="N3418" s="209"/>
    </row>
    <row r="3419" spans="1:14" ht="12" customHeight="1" x14ac:dyDescent="0.2">
      <c r="A3419" s="206"/>
      <c r="B3419" s="207"/>
      <c r="C3419" s="199"/>
      <c r="D3419" s="199"/>
      <c r="E3419" s="201"/>
      <c r="F3419" s="201"/>
      <c r="G3419" s="208"/>
      <c r="H3419" s="208"/>
      <c r="I3419" s="209"/>
      <c r="J3419" s="209"/>
      <c r="K3419" s="209"/>
      <c r="L3419" s="199"/>
      <c r="M3419" s="203"/>
      <c r="N3419" s="209"/>
    </row>
    <row r="3420" spans="1:14" ht="12" customHeight="1" x14ac:dyDescent="0.2">
      <c r="A3420" s="206"/>
      <c r="B3420" s="207"/>
      <c r="C3420" s="199"/>
      <c r="D3420" s="199"/>
      <c r="E3420" s="201"/>
      <c r="F3420" s="201"/>
      <c r="G3420" s="208"/>
      <c r="H3420" s="208"/>
      <c r="I3420" s="209"/>
      <c r="J3420" s="209"/>
      <c r="K3420" s="209"/>
      <c r="L3420" s="199"/>
      <c r="M3420" s="203"/>
      <c r="N3420" s="209"/>
    </row>
    <row r="3421" spans="1:14" ht="12" customHeight="1" x14ac:dyDescent="0.2">
      <c r="A3421" s="206"/>
      <c r="B3421" s="207"/>
      <c r="C3421" s="199"/>
      <c r="D3421" s="199"/>
      <c r="E3421" s="201"/>
      <c r="F3421" s="201"/>
      <c r="G3421" s="208"/>
      <c r="H3421" s="208"/>
      <c r="I3421" s="209"/>
      <c r="J3421" s="209"/>
      <c r="K3421" s="209"/>
      <c r="L3421" s="199"/>
      <c r="M3421" s="203"/>
      <c r="N3421" s="209"/>
    </row>
    <row r="3422" spans="1:14" ht="12" customHeight="1" x14ac:dyDescent="0.2">
      <c r="A3422" s="206"/>
      <c r="B3422" s="207"/>
      <c r="C3422" s="199"/>
      <c r="D3422" s="199"/>
      <c r="E3422" s="201"/>
      <c r="F3422" s="201"/>
      <c r="G3422" s="208"/>
      <c r="H3422" s="208"/>
      <c r="I3422" s="209"/>
      <c r="J3422" s="209"/>
      <c r="K3422" s="209"/>
      <c r="L3422" s="199"/>
      <c r="M3422" s="203"/>
      <c r="N3422" s="209"/>
    </row>
    <row r="3423" spans="1:14" ht="12" customHeight="1" x14ac:dyDescent="0.2">
      <c r="A3423" s="206"/>
      <c r="B3423" s="207"/>
      <c r="C3423" s="199"/>
      <c r="D3423" s="199"/>
      <c r="E3423" s="201"/>
      <c r="F3423" s="201"/>
      <c r="G3423" s="208"/>
      <c r="H3423" s="208"/>
      <c r="I3423" s="209"/>
      <c r="J3423" s="209"/>
      <c r="K3423" s="209"/>
      <c r="L3423" s="199"/>
      <c r="M3423" s="203"/>
      <c r="N3423" s="209"/>
    </row>
    <row r="3424" spans="1:14" ht="12" customHeight="1" x14ac:dyDescent="0.2">
      <c r="A3424" s="206"/>
      <c r="B3424" s="207"/>
      <c r="C3424" s="199"/>
      <c r="D3424" s="199"/>
      <c r="E3424" s="201"/>
      <c r="F3424" s="201"/>
      <c r="G3424" s="208"/>
      <c r="H3424" s="208"/>
      <c r="I3424" s="209"/>
      <c r="J3424" s="209"/>
      <c r="K3424" s="209"/>
      <c r="L3424" s="199"/>
      <c r="M3424" s="203"/>
      <c r="N3424" s="209"/>
    </row>
    <row r="3425" spans="1:14" ht="12" customHeight="1" x14ac:dyDescent="0.2">
      <c r="A3425" s="206"/>
      <c r="B3425" s="207"/>
      <c r="C3425" s="199"/>
      <c r="D3425" s="199"/>
      <c r="E3425" s="201"/>
      <c r="F3425" s="201"/>
      <c r="G3425" s="208"/>
      <c r="H3425" s="208"/>
      <c r="I3425" s="209"/>
      <c r="J3425" s="209"/>
      <c r="K3425" s="209"/>
      <c r="L3425" s="199"/>
      <c r="M3425" s="203"/>
      <c r="N3425" s="209"/>
    </row>
    <row r="3426" spans="1:14" ht="12" customHeight="1" x14ac:dyDescent="0.2">
      <c r="A3426" s="206"/>
      <c r="B3426" s="207"/>
      <c r="C3426" s="199"/>
      <c r="D3426" s="199"/>
      <c r="E3426" s="201"/>
      <c r="F3426" s="201"/>
      <c r="G3426" s="208"/>
      <c r="H3426" s="208"/>
      <c r="I3426" s="209"/>
      <c r="J3426" s="209"/>
      <c r="K3426" s="209"/>
      <c r="L3426" s="199"/>
      <c r="M3426" s="203"/>
      <c r="N3426" s="209"/>
    </row>
    <row r="3427" spans="1:14" ht="12" customHeight="1" x14ac:dyDescent="0.2">
      <c r="A3427" s="206"/>
      <c r="B3427" s="207"/>
      <c r="C3427" s="199"/>
      <c r="D3427" s="199"/>
      <c r="E3427" s="201"/>
      <c r="F3427" s="201"/>
      <c r="G3427" s="208"/>
      <c r="H3427" s="208"/>
      <c r="I3427" s="209"/>
      <c r="J3427" s="209"/>
      <c r="K3427" s="209"/>
      <c r="L3427" s="199"/>
      <c r="M3427" s="203"/>
      <c r="N3427" s="209"/>
    </row>
    <row r="3428" spans="1:14" ht="12" customHeight="1" x14ac:dyDescent="0.2">
      <c r="A3428" s="206"/>
      <c r="B3428" s="207"/>
      <c r="C3428" s="199"/>
      <c r="D3428" s="199"/>
      <c r="E3428" s="201"/>
      <c r="F3428" s="201"/>
      <c r="G3428" s="208"/>
      <c r="H3428" s="208"/>
      <c r="I3428" s="209"/>
      <c r="J3428" s="209"/>
      <c r="K3428" s="209"/>
      <c r="L3428" s="199"/>
      <c r="M3428" s="203"/>
      <c r="N3428" s="209"/>
    </row>
    <row r="3429" spans="1:14" ht="12" customHeight="1" x14ac:dyDescent="0.2">
      <c r="A3429" s="206"/>
      <c r="B3429" s="207"/>
      <c r="C3429" s="199"/>
      <c r="D3429" s="199"/>
      <c r="E3429" s="201"/>
      <c r="F3429" s="201"/>
      <c r="G3429" s="208"/>
      <c r="H3429" s="208"/>
      <c r="I3429" s="209"/>
      <c r="J3429" s="209"/>
      <c r="K3429" s="209"/>
      <c r="L3429" s="199"/>
      <c r="M3429" s="203"/>
      <c r="N3429" s="209"/>
    </row>
    <row r="3430" spans="1:14" ht="12" customHeight="1" x14ac:dyDescent="0.2">
      <c r="A3430" s="206"/>
      <c r="B3430" s="207"/>
      <c r="C3430" s="199"/>
      <c r="D3430" s="199"/>
      <c r="E3430" s="201"/>
      <c r="F3430" s="201"/>
      <c r="G3430" s="208"/>
      <c r="H3430" s="208"/>
      <c r="I3430" s="209"/>
      <c r="J3430" s="209"/>
      <c r="K3430" s="209"/>
      <c r="L3430" s="199"/>
      <c r="M3430" s="203"/>
      <c r="N3430" s="209"/>
    </row>
    <row r="3431" spans="1:14" ht="12" customHeight="1" x14ac:dyDescent="0.2">
      <c r="A3431" s="206"/>
      <c r="B3431" s="207"/>
      <c r="C3431" s="199"/>
      <c r="D3431" s="199"/>
      <c r="E3431" s="201"/>
      <c r="F3431" s="201"/>
      <c r="G3431" s="208"/>
      <c r="H3431" s="208"/>
      <c r="I3431" s="209"/>
      <c r="J3431" s="209"/>
      <c r="K3431" s="209"/>
      <c r="L3431" s="199"/>
      <c r="M3431" s="203"/>
      <c r="N3431" s="209"/>
    </row>
    <row r="3432" spans="1:14" ht="12" customHeight="1" x14ac:dyDescent="0.2">
      <c r="A3432" s="206"/>
      <c r="B3432" s="207"/>
      <c r="C3432" s="199"/>
      <c r="D3432" s="199"/>
      <c r="E3432" s="201"/>
      <c r="F3432" s="201"/>
      <c r="G3432" s="208"/>
      <c r="H3432" s="208"/>
      <c r="I3432" s="209"/>
      <c r="J3432" s="209"/>
      <c r="K3432" s="209"/>
      <c r="L3432" s="199"/>
      <c r="M3432" s="203"/>
      <c r="N3432" s="209"/>
    </row>
    <row r="3433" spans="1:14" ht="12" customHeight="1" x14ac:dyDescent="0.2">
      <c r="A3433" s="206"/>
      <c r="B3433" s="207"/>
      <c r="C3433" s="199"/>
      <c r="D3433" s="199"/>
      <c r="E3433" s="201"/>
      <c r="F3433" s="201"/>
      <c r="G3433" s="208"/>
      <c r="H3433" s="208"/>
      <c r="I3433" s="209"/>
      <c r="J3433" s="209"/>
      <c r="K3433" s="209"/>
      <c r="L3433" s="199"/>
      <c r="M3433" s="203"/>
      <c r="N3433" s="209"/>
    </row>
    <row r="3434" spans="1:14" ht="12" customHeight="1" x14ac:dyDescent="0.2">
      <c r="A3434" s="206"/>
      <c r="B3434" s="207"/>
      <c r="C3434" s="199"/>
      <c r="D3434" s="199"/>
      <c r="E3434" s="201"/>
      <c r="F3434" s="201"/>
      <c r="G3434" s="208"/>
      <c r="H3434" s="208"/>
      <c r="I3434" s="209"/>
      <c r="J3434" s="209"/>
      <c r="K3434" s="209"/>
      <c r="L3434" s="199"/>
      <c r="M3434" s="203"/>
      <c r="N3434" s="209"/>
    </row>
    <row r="3435" spans="1:14" ht="12" customHeight="1" x14ac:dyDescent="0.2">
      <c r="A3435" s="206"/>
      <c r="B3435" s="207"/>
      <c r="C3435" s="199"/>
      <c r="D3435" s="199"/>
      <c r="E3435" s="201"/>
      <c r="F3435" s="201"/>
      <c r="G3435" s="208"/>
      <c r="H3435" s="208"/>
      <c r="I3435" s="209"/>
      <c r="J3435" s="209"/>
      <c r="K3435" s="209"/>
      <c r="L3435" s="199"/>
      <c r="M3435" s="203"/>
      <c r="N3435" s="209"/>
    </row>
    <row r="3436" spans="1:14" ht="12" customHeight="1" x14ac:dyDescent="0.2">
      <c r="A3436" s="206"/>
      <c r="B3436" s="207"/>
      <c r="C3436" s="199"/>
      <c r="D3436" s="199"/>
      <c r="E3436" s="201"/>
      <c r="F3436" s="201"/>
      <c r="G3436" s="208"/>
      <c r="H3436" s="208"/>
      <c r="I3436" s="209"/>
      <c r="J3436" s="209"/>
      <c r="K3436" s="209"/>
      <c r="L3436" s="199"/>
      <c r="M3436" s="203"/>
      <c r="N3436" s="209"/>
    </row>
    <row r="3437" spans="1:14" ht="12" customHeight="1" x14ac:dyDescent="0.2">
      <c r="A3437" s="206"/>
      <c r="B3437" s="207"/>
      <c r="C3437" s="199"/>
      <c r="D3437" s="199"/>
      <c r="E3437" s="201"/>
      <c r="F3437" s="201"/>
      <c r="G3437" s="208"/>
      <c r="H3437" s="208"/>
      <c r="I3437" s="209"/>
      <c r="J3437" s="209"/>
      <c r="K3437" s="209"/>
      <c r="L3437" s="199"/>
      <c r="M3437" s="203"/>
      <c r="N3437" s="209"/>
    </row>
    <row r="3438" spans="1:14" ht="12" customHeight="1" x14ac:dyDescent="0.2">
      <c r="A3438" s="206"/>
      <c r="B3438" s="207"/>
      <c r="C3438" s="199"/>
      <c r="D3438" s="199"/>
      <c r="E3438" s="201"/>
      <c r="F3438" s="201"/>
      <c r="G3438" s="208"/>
      <c r="H3438" s="208"/>
      <c r="I3438" s="209"/>
      <c r="J3438" s="209"/>
      <c r="K3438" s="209"/>
      <c r="L3438" s="199"/>
      <c r="M3438" s="203"/>
      <c r="N3438" s="209"/>
    </row>
    <row r="3439" spans="1:14" ht="12" customHeight="1" x14ac:dyDescent="0.2">
      <c r="A3439" s="206"/>
      <c r="B3439" s="207"/>
      <c r="C3439" s="199"/>
      <c r="D3439" s="199"/>
      <c r="E3439" s="201"/>
      <c r="F3439" s="201"/>
      <c r="G3439" s="208"/>
      <c r="H3439" s="208"/>
      <c r="I3439" s="209"/>
      <c r="J3439" s="209"/>
      <c r="K3439" s="209"/>
      <c r="L3439" s="199"/>
      <c r="M3439" s="203"/>
      <c r="N3439" s="209"/>
    </row>
    <row r="3440" spans="1:14" ht="12" customHeight="1" x14ac:dyDescent="0.2">
      <c r="A3440" s="206"/>
      <c r="B3440" s="207"/>
      <c r="C3440" s="199"/>
      <c r="D3440" s="199"/>
      <c r="E3440" s="201"/>
      <c r="F3440" s="201"/>
      <c r="G3440" s="208"/>
      <c r="H3440" s="208"/>
      <c r="I3440" s="209"/>
      <c r="J3440" s="209"/>
      <c r="K3440" s="209"/>
      <c r="L3440" s="199"/>
      <c r="M3440" s="203"/>
      <c r="N3440" s="209"/>
    </row>
    <row r="3441" spans="1:14" ht="12" customHeight="1" x14ac:dyDescent="0.2">
      <c r="A3441" s="206"/>
      <c r="B3441" s="207"/>
      <c r="C3441" s="199"/>
      <c r="D3441" s="199"/>
      <c r="E3441" s="201"/>
      <c r="F3441" s="201"/>
      <c r="G3441" s="208"/>
      <c r="H3441" s="208"/>
      <c r="I3441" s="209"/>
      <c r="J3441" s="209"/>
      <c r="K3441" s="209"/>
      <c r="L3441" s="199"/>
      <c r="M3441" s="203"/>
      <c r="N3441" s="209"/>
    </row>
    <row r="3442" spans="1:14" ht="12" customHeight="1" x14ac:dyDescent="0.2">
      <c r="A3442" s="206"/>
      <c r="B3442" s="207"/>
      <c r="C3442" s="199"/>
      <c r="D3442" s="199"/>
      <c r="E3442" s="201"/>
      <c r="F3442" s="201"/>
      <c r="G3442" s="208"/>
      <c r="H3442" s="208"/>
      <c r="I3442" s="209"/>
      <c r="J3442" s="209"/>
      <c r="K3442" s="209"/>
      <c r="L3442" s="199"/>
      <c r="M3442" s="203"/>
      <c r="N3442" s="209"/>
    </row>
    <row r="3443" spans="1:14" ht="12" customHeight="1" x14ac:dyDescent="0.2">
      <c r="A3443" s="206"/>
      <c r="B3443" s="207"/>
      <c r="C3443" s="199"/>
      <c r="D3443" s="199"/>
      <c r="E3443" s="201"/>
      <c r="F3443" s="201"/>
      <c r="G3443" s="208"/>
      <c r="H3443" s="208"/>
      <c r="I3443" s="209"/>
      <c r="J3443" s="209"/>
      <c r="K3443" s="209"/>
      <c r="L3443" s="199"/>
      <c r="M3443" s="203"/>
      <c r="N3443" s="209"/>
    </row>
    <row r="3444" spans="1:14" ht="12" customHeight="1" x14ac:dyDescent="0.2">
      <c r="A3444" s="206"/>
      <c r="B3444" s="207"/>
      <c r="C3444" s="199"/>
      <c r="D3444" s="199"/>
      <c r="E3444" s="201"/>
      <c r="F3444" s="201"/>
      <c r="G3444" s="208"/>
      <c r="H3444" s="208"/>
      <c r="I3444" s="209"/>
      <c r="J3444" s="209"/>
      <c r="K3444" s="209"/>
      <c r="L3444" s="199"/>
      <c r="M3444" s="203"/>
      <c r="N3444" s="209"/>
    </row>
    <row r="3445" spans="1:14" ht="12" customHeight="1" x14ac:dyDescent="0.2">
      <c r="A3445" s="206"/>
      <c r="B3445" s="207"/>
      <c r="C3445" s="199"/>
      <c r="D3445" s="199"/>
      <c r="E3445" s="201"/>
      <c r="F3445" s="201"/>
      <c r="G3445" s="208"/>
      <c r="H3445" s="208"/>
      <c r="I3445" s="209"/>
      <c r="J3445" s="209"/>
      <c r="K3445" s="209"/>
      <c r="L3445" s="199"/>
      <c r="M3445" s="203"/>
      <c r="N3445" s="209"/>
    </row>
    <row r="3446" spans="1:14" ht="12" customHeight="1" x14ac:dyDescent="0.2">
      <c r="A3446" s="206"/>
      <c r="B3446" s="207"/>
      <c r="C3446" s="199"/>
      <c r="D3446" s="199"/>
      <c r="E3446" s="201"/>
      <c r="F3446" s="201"/>
      <c r="G3446" s="208"/>
      <c r="H3446" s="208"/>
      <c r="I3446" s="209"/>
      <c r="J3446" s="209"/>
      <c r="K3446" s="209"/>
      <c r="L3446" s="199"/>
      <c r="M3446" s="203"/>
      <c r="N3446" s="209"/>
    </row>
    <row r="3447" spans="1:14" ht="12" customHeight="1" x14ac:dyDescent="0.2">
      <c r="A3447" s="206"/>
      <c r="B3447" s="207"/>
      <c r="C3447" s="199"/>
      <c r="D3447" s="199"/>
      <c r="E3447" s="201"/>
      <c r="F3447" s="201"/>
      <c r="G3447" s="208"/>
      <c r="H3447" s="208"/>
      <c r="I3447" s="209"/>
      <c r="J3447" s="209"/>
      <c r="K3447" s="209"/>
      <c r="L3447" s="199"/>
      <c r="M3447" s="203"/>
      <c r="N3447" s="209"/>
    </row>
    <row r="3448" spans="1:14" ht="12" customHeight="1" x14ac:dyDescent="0.2">
      <c r="A3448" s="206"/>
      <c r="B3448" s="207"/>
      <c r="C3448" s="199"/>
      <c r="D3448" s="199"/>
      <c r="E3448" s="201"/>
      <c r="F3448" s="201"/>
      <c r="G3448" s="208"/>
      <c r="H3448" s="208"/>
      <c r="I3448" s="209"/>
      <c r="J3448" s="209"/>
      <c r="K3448" s="209"/>
      <c r="L3448" s="199"/>
      <c r="M3448" s="203"/>
      <c r="N3448" s="209"/>
    </row>
    <row r="3449" spans="1:14" ht="12" customHeight="1" x14ac:dyDescent="0.2">
      <c r="A3449" s="206"/>
      <c r="B3449" s="207"/>
      <c r="C3449" s="199"/>
      <c r="D3449" s="199"/>
      <c r="E3449" s="201"/>
      <c r="F3449" s="201"/>
      <c r="G3449" s="208"/>
      <c r="H3449" s="208"/>
      <c r="I3449" s="209"/>
      <c r="J3449" s="209"/>
      <c r="K3449" s="209"/>
      <c r="L3449" s="199"/>
      <c r="M3449" s="203"/>
      <c r="N3449" s="209"/>
    </row>
    <row r="3450" spans="1:14" ht="12" customHeight="1" x14ac:dyDescent="0.2">
      <c r="A3450" s="206"/>
      <c r="B3450" s="207"/>
      <c r="C3450" s="199"/>
      <c r="D3450" s="199"/>
      <c r="E3450" s="201"/>
      <c r="F3450" s="201"/>
      <c r="G3450" s="208"/>
      <c r="H3450" s="208"/>
      <c r="I3450" s="209"/>
      <c r="J3450" s="209"/>
      <c r="K3450" s="209"/>
      <c r="L3450" s="199"/>
      <c r="M3450" s="203"/>
      <c r="N3450" s="209"/>
    </row>
    <row r="3451" spans="1:14" ht="12" customHeight="1" x14ac:dyDescent="0.2">
      <c r="A3451" s="206"/>
      <c r="B3451" s="207"/>
      <c r="C3451" s="199"/>
      <c r="D3451" s="199"/>
      <c r="E3451" s="201"/>
      <c r="F3451" s="201"/>
      <c r="G3451" s="208"/>
      <c r="H3451" s="208"/>
      <c r="I3451" s="209"/>
      <c r="J3451" s="209"/>
      <c r="K3451" s="209"/>
      <c r="L3451" s="199"/>
      <c r="M3451" s="203"/>
      <c r="N3451" s="209"/>
    </row>
    <row r="3452" spans="1:14" ht="12" customHeight="1" x14ac:dyDescent="0.2">
      <c r="A3452" s="206"/>
      <c r="B3452" s="207"/>
      <c r="C3452" s="199"/>
      <c r="D3452" s="199"/>
      <c r="E3452" s="201"/>
      <c r="F3452" s="201"/>
      <c r="G3452" s="208"/>
      <c r="H3452" s="208"/>
      <c r="I3452" s="209"/>
      <c r="J3452" s="209"/>
      <c r="K3452" s="209"/>
      <c r="L3452" s="199"/>
      <c r="M3452" s="203"/>
      <c r="N3452" s="209"/>
    </row>
    <row r="3453" spans="1:14" ht="12" customHeight="1" x14ac:dyDescent="0.2">
      <c r="A3453" s="206"/>
      <c r="B3453" s="207"/>
      <c r="C3453" s="199"/>
      <c r="D3453" s="199"/>
      <c r="E3453" s="201"/>
      <c r="F3453" s="201"/>
      <c r="G3453" s="208"/>
      <c r="H3453" s="208"/>
      <c r="I3453" s="209"/>
      <c r="J3453" s="209"/>
      <c r="K3453" s="209"/>
      <c r="L3453" s="199"/>
      <c r="M3453" s="203"/>
      <c r="N3453" s="209"/>
    </row>
    <row r="3454" spans="1:14" ht="12" customHeight="1" x14ac:dyDescent="0.2">
      <c r="A3454" s="206"/>
      <c r="B3454" s="207"/>
      <c r="C3454" s="199"/>
      <c r="D3454" s="199"/>
      <c r="E3454" s="201"/>
      <c r="F3454" s="201"/>
      <c r="G3454" s="208"/>
      <c r="H3454" s="208"/>
      <c r="I3454" s="209"/>
      <c r="J3454" s="209"/>
      <c r="K3454" s="209"/>
      <c r="L3454" s="199"/>
      <c r="M3454" s="203"/>
      <c r="N3454" s="209"/>
    </row>
    <row r="3455" spans="1:14" ht="12" customHeight="1" x14ac:dyDescent="0.2">
      <c r="A3455" s="206"/>
      <c r="B3455" s="207"/>
      <c r="C3455" s="199"/>
      <c r="D3455" s="199"/>
      <c r="E3455" s="201"/>
      <c r="F3455" s="201"/>
      <c r="G3455" s="208"/>
      <c r="H3455" s="208"/>
      <c r="I3455" s="209"/>
      <c r="J3455" s="209"/>
      <c r="K3455" s="209"/>
      <c r="L3455" s="199"/>
      <c r="M3455" s="203"/>
      <c r="N3455" s="209"/>
    </row>
    <row r="3456" spans="1:14" ht="12" customHeight="1" x14ac:dyDescent="0.2">
      <c r="A3456" s="206"/>
      <c r="B3456" s="207"/>
      <c r="C3456" s="199"/>
      <c r="D3456" s="199"/>
      <c r="E3456" s="201"/>
      <c r="F3456" s="201"/>
      <c r="G3456" s="208"/>
      <c r="H3456" s="208"/>
      <c r="I3456" s="209"/>
      <c r="J3456" s="209"/>
      <c r="K3456" s="209"/>
      <c r="L3456" s="199"/>
      <c r="M3456" s="203"/>
      <c r="N3456" s="209"/>
    </row>
    <row r="3457" spans="1:14" ht="12" customHeight="1" x14ac:dyDescent="0.2">
      <c r="A3457" s="206"/>
      <c r="B3457" s="207"/>
      <c r="C3457" s="199"/>
      <c r="D3457" s="199"/>
      <c r="E3457" s="201"/>
      <c r="F3457" s="201"/>
      <c r="G3457" s="208"/>
      <c r="H3457" s="208"/>
      <c r="I3457" s="209"/>
      <c r="J3457" s="209"/>
      <c r="K3457" s="209"/>
      <c r="L3457" s="199"/>
      <c r="M3457" s="203"/>
      <c r="N3457" s="209"/>
    </row>
    <row r="3458" spans="1:14" ht="12" customHeight="1" x14ac:dyDescent="0.2">
      <c r="A3458" s="206"/>
      <c r="B3458" s="207"/>
      <c r="C3458" s="199"/>
      <c r="D3458" s="199"/>
      <c r="E3458" s="201"/>
      <c r="F3458" s="201"/>
      <c r="G3458" s="208"/>
      <c r="H3458" s="208"/>
      <c r="I3458" s="209"/>
      <c r="J3458" s="209"/>
      <c r="K3458" s="209"/>
      <c r="L3458" s="199"/>
      <c r="M3458" s="203"/>
      <c r="N3458" s="209"/>
    </row>
    <row r="3459" spans="1:14" ht="12" customHeight="1" x14ac:dyDescent="0.2">
      <c r="A3459" s="206"/>
      <c r="B3459" s="207"/>
      <c r="C3459" s="199"/>
      <c r="D3459" s="199"/>
      <c r="E3459" s="201"/>
      <c r="F3459" s="201"/>
      <c r="G3459" s="208"/>
      <c r="H3459" s="208"/>
      <c r="I3459" s="209"/>
      <c r="J3459" s="209"/>
      <c r="K3459" s="209"/>
      <c r="L3459" s="199"/>
      <c r="M3459" s="203"/>
      <c r="N3459" s="209"/>
    </row>
    <row r="3460" spans="1:14" ht="12" customHeight="1" x14ac:dyDescent="0.2">
      <c r="A3460" s="206"/>
      <c r="B3460" s="207"/>
      <c r="C3460" s="199"/>
      <c r="D3460" s="199"/>
      <c r="E3460" s="201"/>
      <c r="F3460" s="201"/>
      <c r="G3460" s="208"/>
      <c r="H3460" s="208"/>
      <c r="I3460" s="209"/>
      <c r="J3460" s="209"/>
      <c r="K3460" s="209"/>
      <c r="L3460" s="199"/>
      <c r="M3460" s="203"/>
      <c r="N3460" s="209"/>
    </row>
    <row r="3461" spans="1:14" ht="12" customHeight="1" x14ac:dyDescent="0.2">
      <c r="A3461" s="206"/>
      <c r="B3461" s="207"/>
      <c r="C3461" s="199"/>
      <c r="D3461" s="199"/>
      <c r="E3461" s="201"/>
      <c r="F3461" s="201"/>
      <c r="G3461" s="208"/>
      <c r="H3461" s="208"/>
      <c r="I3461" s="209"/>
      <c r="J3461" s="209"/>
      <c r="K3461" s="209"/>
      <c r="L3461" s="199"/>
      <c r="M3461" s="203"/>
      <c r="N3461" s="209"/>
    </row>
    <row r="3462" spans="1:14" ht="12" customHeight="1" x14ac:dyDescent="0.2">
      <c r="A3462" s="206"/>
      <c r="B3462" s="207"/>
      <c r="C3462" s="199"/>
      <c r="D3462" s="199"/>
      <c r="E3462" s="201"/>
      <c r="F3462" s="201"/>
      <c r="G3462" s="208"/>
      <c r="H3462" s="208"/>
      <c r="I3462" s="209"/>
      <c r="J3462" s="209"/>
      <c r="K3462" s="209"/>
      <c r="L3462" s="199"/>
      <c r="M3462" s="203"/>
      <c r="N3462" s="209"/>
    </row>
    <row r="3463" spans="1:14" ht="12" customHeight="1" x14ac:dyDescent="0.2">
      <c r="A3463" s="206"/>
      <c r="B3463" s="207"/>
      <c r="C3463" s="199"/>
      <c r="D3463" s="199"/>
      <c r="E3463" s="201"/>
      <c r="F3463" s="201"/>
      <c r="G3463" s="208"/>
      <c r="H3463" s="208"/>
      <c r="I3463" s="209"/>
      <c r="J3463" s="209"/>
      <c r="K3463" s="209"/>
      <c r="L3463" s="199"/>
      <c r="M3463" s="203"/>
      <c r="N3463" s="209"/>
    </row>
    <row r="3464" spans="1:14" ht="12" customHeight="1" x14ac:dyDescent="0.2">
      <c r="A3464" s="206"/>
      <c r="B3464" s="207"/>
      <c r="C3464" s="199"/>
      <c r="D3464" s="199"/>
      <c r="E3464" s="201"/>
      <c r="F3464" s="201"/>
      <c r="G3464" s="208"/>
      <c r="H3464" s="208"/>
      <c r="I3464" s="209"/>
      <c r="J3464" s="209"/>
      <c r="K3464" s="209"/>
      <c r="L3464" s="199"/>
      <c r="M3464" s="203"/>
      <c r="N3464" s="209"/>
    </row>
    <row r="3465" spans="1:14" ht="12" customHeight="1" x14ac:dyDescent="0.2">
      <c r="A3465" s="206"/>
      <c r="B3465" s="207"/>
      <c r="C3465" s="199"/>
      <c r="D3465" s="199"/>
      <c r="E3465" s="201"/>
      <c r="F3465" s="201"/>
      <c r="G3465" s="208"/>
      <c r="H3465" s="208"/>
      <c r="I3465" s="209"/>
      <c r="J3465" s="209"/>
      <c r="K3465" s="209"/>
      <c r="L3465" s="199"/>
      <c r="M3465" s="203"/>
      <c r="N3465" s="209"/>
    </row>
    <row r="3466" spans="1:14" ht="12" customHeight="1" x14ac:dyDescent="0.2">
      <c r="A3466" s="206"/>
      <c r="B3466" s="207"/>
      <c r="C3466" s="199"/>
      <c r="D3466" s="199"/>
      <c r="E3466" s="201"/>
      <c r="F3466" s="201"/>
      <c r="G3466" s="208"/>
      <c r="H3466" s="208"/>
      <c r="I3466" s="209"/>
      <c r="J3466" s="209"/>
      <c r="K3466" s="209"/>
      <c r="L3466" s="199"/>
      <c r="M3466" s="203"/>
      <c r="N3466" s="209"/>
    </row>
    <row r="3467" spans="1:14" ht="12" customHeight="1" x14ac:dyDescent="0.2">
      <c r="A3467" s="206"/>
      <c r="B3467" s="207"/>
      <c r="C3467" s="199"/>
      <c r="D3467" s="199"/>
      <c r="E3467" s="201"/>
      <c r="F3467" s="201"/>
      <c r="G3467" s="208"/>
      <c r="H3467" s="208"/>
      <c r="I3467" s="209"/>
      <c r="J3467" s="209"/>
      <c r="K3467" s="209"/>
      <c r="L3467" s="199"/>
      <c r="M3467" s="203"/>
      <c r="N3467" s="209"/>
    </row>
    <row r="3468" spans="1:14" ht="12" customHeight="1" x14ac:dyDescent="0.2">
      <c r="A3468" s="206"/>
      <c r="B3468" s="207"/>
      <c r="C3468" s="199"/>
      <c r="D3468" s="199"/>
      <c r="E3468" s="201"/>
      <c r="F3468" s="201"/>
      <c r="G3468" s="208"/>
      <c r="H3468" s="208"/>
      <c r="I3468" s="209"/>
      <c r="J3468" s="209"/>
      <c r="K3468" s="209"/>
      <c r="L3468" s="199"/>
      <c r="M3468" s="203"/>
      <c r="N3468" s="209"/>
    </row>
    <row r="3469" spans="1:14" ht="12" customHeight="1" x14ac:dyDescent="0.2">
      <c r="A3469" s="206"/>
      <c r="B3469" s="207"/>
      <c r="C3469" s="199"/>
      <c r="D3469" s="199"/>
      <c r="E3469" s="201"/>
      <c r="F3469" s="201"/>
      <c r="G3469" s="208"/>
      <c r="H3469" s="208"/>
      <c r="I3469" s="209"/>
      <c r="J3469" s="209"/>
      <c r="K3469" s="209"/>
      <c r="L3469" s="199"/>
      <c r="M3469" s="203"/>
      <c r="N3469" s="209"/>
    </row>
    <row r="3470" spans="1:14" ht="12" customHeight="1" x14ac:dyDescent="0.2">
      <c r="A3470" s="206"/>
      <c r="B3470" s="207"/>
      <c r="C3470" s="199"/>
      <c r="D3470" s="199"/>
      <c r="E3470" s="201"/>
      <c r="F3470" s="201"/>
      <c r="G3470" s="208"/>
      <c r="H3470" s="208"/>
      <c r="I3470" s="209"/>
      <c r="J3470" s="209"/>
      <c r="K3470" s="209"/>
      <c r="L3470" s="199"/>
      <c r="M3470" s="203"/>
      <c r="N3470" s="209"/>
    </row>
    <row r="3471" spans="1:14" ht="12" customHeight="1" x14ac:dyDescent="0.2">
      <c r="A3471" s="206"/>
      <c r="B3471" s="207"/>
      <c r="C3471" s="199"/>
      <c r="D3471" s="199"/>
      <c r="E3471" s="201"/>
      <c r="F3471" s="201"/>
      <c r="G3471" s="208"/>
      <c r="H3471" s="208"/>
      <c r="I3471" s="209"/>
      <c r="J3471" s="209"/>
      <c r="K3471" s="209"/>
      <c r="L3471" s="199"/>
      <c r="M3471" s="203"/>
      <c r="N3471" s="209"/>
    </row>
    <row r="3472" spans="1:14" ht="12" customHeight="1" x14ac:dyDescent="0.2">
      <c r="A3472" s="206"/>
      <c r="B3472" s="207"/>
      <c r="C3472" s="199"/>
      <c r="D3472" s="199"/>
      <c r="E3472" s="201"/>
      <c r="F3472" s="201"/>
      <c r="G3472" s="208"/>
      <c r="H3472" s="208"/>
      <c r="I3472" s="209"/>
      <c r="J3472" s="209"/>
      <c r="K3472" s="209"/>
      <c r="L3472" s="199"/>
      <c r="M3472" s="203"/>
      <c r="N3472" s="209"/>
    </row>
    <row r="3473" spans="1:14" ht="12" customHeight="1" x14ac:dyDescent="0.2">
      <c r="A3473" s="206"/>
      <c r="B3473" s="207"/>
      <c r="C3473" s="199"/>
      <c r="D3473" s="199"/>
      <c r="E3473" s="201"/>
      <c r="F3473" s="201"/>
      <c r="G3473" s="208"/>
      <c r="H3473" s="208"/>
      <c r="I3473" s="209"/>
      <c r="J3473" s="209"/>
      <c r="K3473" s="209"/>
      <c r="L3473" s="199"/>
      <c r="M3473" s="203"/>
      <c r="N3473" s="209"/>
    </row>
    <row r="3474" spans="1:14" ht="12" customHeight="1" x14ac:dyDescent="0.2">
      <c r="A3474" s="206"/>
      <c r="B3474" s="207"/>
      <c r="C3474" s="199"/>
      <c r="D3474" s="199"/>
      <c r="E3474" s="201"/>
      <c r="F3474" s="201"/>
      <c r="G3474" s="208"/>
      <c r="H3474" s="208"/>
      <c r="I3474" s="209"/>
      <c r="J3474" s="209"/>
      <c r="K3474" s="209"/>
      <c r="L3474" s="199"/>
      <c r="M3474" s="203"/>
      <c r="N3474" s="209"/>
    </row>
    <row r="3475" spans="1:14" ht="12" customHeight="1" x14ac:dyDescent="0.2">
      <c r="A3475" s="206"/>
      <c r="B3475" s="207"/>
      <c r="C3475" s="199"/>
      <c r="D3475" s="199"/>
      <c r="E3475" s="201"/>
      <c r="F3475" s="201"/>
      <c r="G3475" s="208"/>
      <c r="H3475" s="208"/>
      <c r="I3475" s="209"/>
      <c r="J3475" s="209"/>
      <c r="K3475" s="209"/>
      <c r="L3475" s="199"/>
      <c r="M3475" s="203"/>
      <c r="N3475" s="209"/>
    </row>
    <row r="3476" spans="1:14" ht="12" customHeight="1" x14ac:dyDescent="0.2">
      <c r="A3476" s="206"/>
      <c r="B3476" s="207"/>
      <c r="C3476" s="199"/>
      <c r="D3476" s="199"/>
      <c r="E3476" s="201"/>
      <c r="F3476" s="201"/>
      <c r="G3476" s="208"/>
      <c r="H3476" s="208"/>
      <c r="I3476" s="209"/>
      <c r="J3476" s="209"/>
      <c r="K3476" s="209"/>
      <c r="L3476" s="199"/>
      <c r="M3476" s="203"/>
      <c r="N3476" s="209"/>
    </row>
    <row r="3477" spans="1:14" ht="12" customHeight="1" x14ac:dyDescent="0.2">
      <c r="A3477" s="206"/>
      <c r="B3477" s="207"/>
      <c r="C3477" s="199"/>
      <c r="D3477" s="199"/>
      <c r="E3477" s="201"/>
      <c r="F3477" s="201"/>
      <c r="G3477" s="208"/>
      <c r="H3477" s="208"/>
      <c r="I3477" s="209"/>
      <c r="J3477" s="209"/>
      <c r="K3477" s="209"/>
      <c r="L3477" s="199"/>
      <c r="M3477" s="203"/>
      <c r="N3477" s="209"/>
    </row>
    <row r="3478" spans="1:14" ht="12" customHeight="1" x14ac:dyDescent="0.2">
      <c r="A3478" s="206"/>
      <c r="B3478" s="207"/>
      <c r="C3478" s="199"/>
      <c r="D3478" s="199"/>
      <c r="E3478" s="201"/>
      <c r="F3478" s="201"/>
      <c r="G3478" s="208"/>
      <c r="H3478" s="208"/>
      <c r="I3478" s="209"/>
      <c r="J3478" s="209"/>
      <c r="K3478" s="209"/>
      <c r="L3478" s="199"/>
      <c r="M3478" s="203"/>
      <c r="N3478" s="209"/>
    </row>
    <row r="3479" spans="1:14" ht="12" customHeight="1" x14ac:dyDescent="0.2">
      <c r="A3479" s="206"/>
      <c r="B3479" s="207"/>
      <c r="C3479" s="199"/>
      <c r="D3479" s="199"/>
      <c r="E3479" s="201"/>
      <c r="F3479" s="201"/>
      <c r="G3479" s="208"/>
      <c r="H3479" s="208"/>
      <c r="I3479" s="209"/>
      <c r="J3479" s="209"/>
      <c r="K3479" s="209"/>
      <c r="L3479" s="199"/>
      <c r="M3479" s="203"/>
      <c r="N3479" s="209"/>
    </row>
    <row r="3480" spans="1:14" ht="12" customHeight="1" x14ac:dyDescent="0.2">
      <c r="A3480" s="206"/>
      <c r="B3480" s="207"/>
      <c r="C3480" s="199"/>
      <c r="D3480" s="199"/>
      <c r="E3480" s="201"/>
      <c r="F3480" s="201"/>
      <c r="G3480" s="208"/>
      <c r="H3480" s="208"/>
      <c r="I3480" s="209"/>
      <c r="J3480" s="209"/>
      <c r="K3480" s="209"/>
      <c r="L3480" s="199"/>
      <c r="M3480" s="203"/>
      <c r="N3480" s="209"/>
    </row>
    <row r="3481" spans="1:14" ht="12" customHeight="1" x14ac:dyDescent="0.2">
      <c r="A3481" s="206"/>
      <c r="B3481" s="207"/>
      <c r="C3481" s="199"/>
      <c r="D3481" s="199"/>
      <c r="E3481" s="201"/>
      <c r="F3481" s="201"/>
      <c r="G3481" s="208"/>
      <c r="H3481" s="208"/>
      <c r="I3481" s="209"/>
      <c r="J3481" s="209"/>
      <c r="K3481" s="209"/>
      <c r="L3481" s="199"/>
      <c r="M3481" s="203"/>
      <c r="N3481" s="209"/>
    </row>
    <row r="3482" spans="1:14" ht="12" customHeight="1" x14ac:dyDescent="0.2">
      <c r="A3482" s="206"/>
      <c r="B3482" s="207"/>
      <c r="C3482" s="199"/>
      <c r="D3482" s="199"/>
      <c r="E3482" s="201"/>
      <c r="F3482" s="201"/>
      <c r="G3482" s="208"/>
      <c r="H3482" s="208"/>
      <c r="I3482" s="209"/>
      <c r="J3482" s="209"/>
      <c r="K3482" s="209"/>
      <c r="L3482" s="199"/>
      <c r="M3482" s="203"/>
      <c r="N3482" s="209"/>
    </row>
    <row r="3483" spans="1:14" ht="12" customHeight="1" x14ac:dyDescent="0.2">
      <c r="A3483" s="206"/>
      <c r="B3483" s="207"/>
      <c r="C3483" s="199"/>
      <c r="D3483" s="199"/>
      <c r="E3483" s="201"/>
      <c r="F3483" s="201"/>
      <c r="G3483" s="208"/>
      <c r="H3483" s="208"/>
      <c r="I3483" s="209"/>
      <c r="J3483" s="209"/>
      <c r="K3483" s="209"/>
      <c r="L3483" s="199"/>
      <c r="M3483" s="203"/>
      <c r="N3483" s="209"/>
    </row>
    <row r="3484" spans="1:14" ht="12" customHeight="1" x14ac:dyDescent="0.2">
      <c r="A3484" s="206"/>
      <c r="B3484" s="207"/>
      <c r="C3484" s="199"/>
      <c r="D3484" s="199"/>
      <c r="E3484" s="201"/>
      <c r="F3484" s="201"/>
      <c r="G3484" s="208"/>
      <c r="H3484" s="208"/>
      <c r="I3484" s="209"/>
      <c r="J3484" s="209"/>
      <c r="K3484" s="209"/>
      <c r="L3484" s="199"/>
      <c r="M3484" s="203"/>
      <c r="N3484" s="209"/>
    </row>
    <row r="3485" spans="1:14" ht="12" customHeight="1" x14ac:dyDescent="0.2">
      <c r="A3485" s="206"/>
      <c r="B3485" s="207"/>
      <c r="C3485" s="199"/>
      <c r="D3485" s="199"/>
      <c r="E3485" s="201"/>
      <c r="F3485" s="201"/>
      <c r="G3485" s="208"/>
      <c r="H3485" s="208"/>
      <c r="I3485" s="209"/>
      <c r="J3485" s="209"/>
      <c r="K3485" s="209"/>
      <c r="L3485" s="199"/>
      <c r="M3485" s="203"/>
      <c r="N3485" s="209"/>
    </row>
    <row r="3486" spans="1:14" ht="12" customHeight="1" x14ac:dyDescent="0.2">
      <c r="A3486" s="206"/>
      <c r="B3486" s="207"/>
      <c r="C3486" s="199"/>
      <c r="D3486" s="199"/>
      <c r="E3486" s="201"/>
      <c r="F3486" s="201"/>
      <c r="G3486" s="208"/>
      <c r="H3486" s="208"/>
      <c r="I3486" s="209"/>
      <c r="J3486" s="209"/>
      <c r="K3486" s="209"/>
      <c r="L3486" s="199"/>
      <c r="M3486" s="203"/>
      <c r="N3486" s="209"/>
    </row>
    <row r="3487" spans="1:14" ht="12" customHeight="1" x14ac:dyDescent="0.2">
      <c r="A3487" s="206"/>
      <c r="B3487" s="207"/>
      <c r="C3487" s="199"/>
      <c r="D3487" s="199"/>
      <c r="E3487" s="201"/>
      <c r="F3487" s="201"/>
      <c r="G3487" s="208"/>
      <c r="H3487" s="208"/>
      <c r="I3487" s="209"/>
      <c r="J3487" s="209"/>
      <c r="K3487" s="209"/>
      <c r="L3487" s="199"/>
      <c r="M3487" s="203"/>
      <c r="N3487" s="209"/>
    </row>
    <row r="3488" spans="1:14" ht="12" customHeight="1" x14ac:dyDescent="0.2">
      <c r="A3488" s="206"/>
      <c r="B3488" s="207"/>
      <c r="C3488" s="199"/>
      <c r="D3488" s="199"/>
      <c r="E3488" s="201"/>
      <c r="F3488" s="201"/>
      <c r="G3488" s="208"/>
      <c r="H3488" s="208"/>
      <c r="I3488" s="209"/>
      <c r="J3488" s="209"/>
      <c r="K3488" s="209"/>
      <c r="L3488" s="199"/>
      <c r="M3488" s="203"/>
      <c r="N3488" s="209"/>
    </row>
    <row r="3489" spans="1:14" ht="12" customHeight="1" x14ac:dyDescent="0.2">
      <c r="A3489" s="206"/>
      <c r="B3489" s="207"/>
      <c r="C3489" s="199"/>
      <c r="D3489" s="199"/>
      <c r="E3489" s="201"/>
      <c r="F3489" s="201"/>
      <c r="G3489" s="208"/>
      <c r="H3489" s="208"/>
      <c r="I3489" s="209"/>
      <c r="J3489" s="209"/>
      <c r="K3489" s="209"/>
      <c r="L3489" s="199"/>
      <c r="M3489" s="203"/>
      <c r="N3489" s="209"/>
    </row>
    <row r="3490" spans="1:14" ht="12" customHeight="1" x14ac:dyDescent="0.2">
      <c r="A3490" s="206"/>
      <c r="B3490" s="207"/>
      <c r="C3490" s="199"/>
      <c r="D3490" s="199"/>
      <c r="E3490" s="201"/>
      <c r="F3490" s="201"/>
      <c r="G3490" s="208"/>
      <c r="H3490" s="208"/>
      <c r="I3490" s="209"/>
      <c r="J3490" s="209"/>
      <c r="K3490" s="209"/>
      <c r="L3490" s="199"/>
      <c r="M3490" s="203"/>
      <c r="N3490" s="209"/>
    </row>
    <row r="3491" spans="1:14" ht="12" customHeight="1" x14ac:dyDescent="0.2">
      <c r="A3491" s="206"/>
      <c r="B3491" s="207"/>
      <c r="C3491" s="199"/>
      <c r="D3491" s="199"/>
      <c r="E3491" s="201"/>
      <c r="F3491" s="201"/>
      <c r="G3491" s="208"/>
      <c r="H3491" s="208"/>
      <c r="I3491" s="209"/>
      <c r="J3491" s="209"/>
      <c r="K3491" s="209"/>
      <c r="L3491" s="199"/>
      <c r="M3491" s="203"/>
      <c r="N3491" s="209"/>
    </row>
    <row r="3492" spans="1:14" ht="12" customHeight="1" x14ac:dyDescent="0.2">
      <c r="A3492" s="206"/>
      <c r="B3492" s="207"/>
      <c r="C3492" s="199"/>
      <c r="D3492" s="199"/>
      <c r="E3492" s="201"/>
      <c r="F3492" s="201"/>
      <c r="G3492" s="208"/>
      <c r="H3492" s="208"/>
      <c r="I3492" s="209"/>
      <c r="J3492" s="209"/>
      <c r="K3492" s="209"/>
      <c r="L3492" s="199"/>
      <c r="M3492" s="203"/>
      <c r="N3492" s="209"/>
    </row>
    <row r="3493" spans="1:14" ht="12" customHeight="1" x14ac:dyDescent="0.2">
      <c r="A3493" s="206"/>
      <c r="B3493" s="207"/>
      <c r="C3493" s="199"/>
      <c r="D3493" s="199"/>
      <c r="E3493" s="201"/>
      <c r="F3493" s="201"/>
      <c r="G3493" s="208"/>
      <c r="H3493" s="208"/>
      <c r="I3493" s="209"/>
      <c r="J3493" s="209"/>
      <c r="K3493" s="209"/>
      <c r="L3493" s="199"/>
      <c r="M3493" s="203"/>
      <c r="N3493" s="209"/>
    </row>
    <row r="3494" spans="1:14" ht="12" customHeight="1" x14ac:dyDescent="0.2">
      <c r="A3494" s="206"/>
      <c r="B3494" s="207"/>
      <c r="C3494" s="199"/>
      <c r="D3494" s="199"/>
      <c r="E3494" s="201"/>
      <c r="F3494" s="201"/>
      <c r="G3494" s="208"/>
      <c r="H3494" s="208"/>
      <c r="I3494" s="209"/>
      <c r="J3494" s="209"/>
      <c r="K3494" s="209"/>
      <c r="L3494" s="199"/>
      <c r="M3494" s="203"/>
      <c r="N3494" s="209"/>
    </row>
    <row r="3495" spans="1:14" ht="12" customHeight="1" x14ac:dyDescent="0.2">
      <c r="A3495" s="206"/>
      <c r="B3495" s="207"/>
      <c r="C3495" s="199"/>
      <c r="D3495" s="199"/>
      <c r="E3495" s="201"/>
      <c r="F3495" s="201"/>
      <c r="G3495" s="208"/>
      <c r="H3495" s="208"/>
      <c r="I3495" s="209"/>
      <c r="J3495" s="209"/>
      <c r="K3495" s="209"/>
      <c r="L3495" s="199"/>
      <c r="M3495" s="203"/>
      <c r="N3495" s="209"/>
    </row>
    <row r="3496" spans="1:14" ht="12" customHeight="1" x14ac:dyDescent="0.2">
      <c r="A3496" s="206"/>
      <c r="B3496" s="207"/>
      <c r="C3496" s="199"/>
      <c r="D3496" s="199"/>
      <c r="E3496" s="201"/>
      <c r="F3496" s="201"/>
      <c r="G3496" s="208"/>
      <c r="H3496" s="208"/>
      <c r="I3496" s="209"/>
      <c r="J3496" s="209"/>
      <c r="K3496" s="209"/>
      <c r="L3496" s="199"/>
      <c r="M3496" s="203"/>
      <c r="N3496" s="209"/>
    </row>
    <row r="3497" spans="1:14" ht="12" customHeight="1" x14ac:dyDescent="0.2">
      <c r="A3497" s="206"/>
      <c r="B3497" s="207"/>
      <c r="C3497" s="199"/>
      <c r="D3497" s="199"/>
      <c r="E3497" s="201"/>
      <c r="F3497" s="201"/>
      <c r="G3497" s="208"/>
      <c r="H3497" s="208"/>
      <c r="I3497" s="209"/>
      <c r="J3497" s="209"/>
      <c r="K3497" s="209"/>
      <c r="L3497" s="199"/>
      <c r="M3497" s="203"/>
      <c r="N3497" s="209"/>
    </row>
    <row r="3498" spans="1:14" ht="12" customHeight="1" x14ac:dyDescent="0.2">
      <c r="A3498" s="206"/>
      <c r="B3498" s="207"/>
      <c r="C3498" s="199"/>
      <c r="D3498" s="199"/>
      <c r="E3498" s="201"/>
      <c r="F3498" s="201"/>
      <c r="G3498" s="208"/>
      <c r="H3498" s="208"/>
      <c r="I3498" s="209"/>
      <c r="J3498" s="209"/>
      <c r="K3498" s="209"/>
      <c r="L3498" s="199"/>
      <c r="M3498" s="203"/>
      <c r="N3498" s="209"/>
    </row>
    <row r="3499" spans="1:14" ht="12" customHeight="1" x14ac:dyDescent="0.2">
      <c r="A3499" s="206"/>
      <c r="B3499" s="207"/>
      <c r="C3499" s="199"/>
      <c r="D3499" s="199"/>
      <c r="E3499" s="201"/>
      <c r="F3499" s="201"/>
      <c r="G3499" s="208"/>
      <c r="H3499" s="208"/>
      <c r="I3499" s="209"/>
      <c r="J3499" s="209"/>
      <c r="K3499" s="209"/>
      <c r="L3499" s="199"/>
      <c r="M3499" s="203"/>
      <c r="N3499" s="209"/>
    </row>
    <row r="3500" spans="1:14" ht="12" customHeight="1" x14ac:dyDescent="0.2">
      <c r="A3500" s="206"/>
      <c r="B3500" s="207"/>
      <c r="C3500" s="199"/>
      <c r="D3500" s="199"/>
      <c r="E3500" s="201"/>
      <c r="F3500" s="201"/>
      <c r="G3500" s="208"/>
      <c r="H3500" s="208"/>
      <c r="I3500" s="209"/>
      <c r="J3500" s="209"/>
      <c r="K3500" s="209"/>
      <c r="L3500" s="199"/>
      <c r="M3500" s="203"/>
      <c r="N3500" s="209"/>
    </row>
    <row r="3501" spans="1:14" ht="12" customHeight="1" x14ac:dyDescent="0.2">
      <c r="A3501" s="206"/>
      <c r="B3501" s="207"/>
      <c r="C3501" s="199"/>
      <c r="D3501" s="199"/>
      <c r="E3501" s="201"/>
      <c r="F3501" s="201"/>
      <c r="G3501" s="208"/>
      <c r="H3501" s="208"/>
      <c r="I3501" s="209"/>
      <c r="J3501" s="209"/>
      <c r="K3501" s="209"/>
      <c r="L3501" s="199"/>
      <c r="M3501" s="203"/>
      <c r="N3501" s="209"/>
    </row>
    <row r="3502" spans="1:14" ht="12" customHeight="1" x14ac:dyDescent="0.2">
      <c r="A3502" s="206"/>
      <c r="B3502" s="207"/>
      <c r="C3502" s="199"/>
      <c r="D3502" s="199"/>
      <c r="E3502" s="201"/>
      <c r="F3502" s="201"/>
      <c r="G3502" s="208"/>
      <c r="H3502" s="208"/>
      <c r="I3502" s="209"/>
      <c r="J3502" s="209"/>
      <c r="K3502" s="209"/>
      <c r="L3502" s="199"/>
      <c r="M3502" s="203"/>
      <c r="N3502" s="209"/>
    </row>
    <row r="3503" spans="1:14" ht="12" customHeight="1" x14ac:dyDescent="0.2">
      <c r="A3503" s="206"/>
      <c r="B3503" s="207"/>
      <c r="C3503" s="199"/>
      <c r="D3503" s="199"/>
      <c r="E3503" s="201"/>
      <c r="F3503" s="201"/>
      <c r="G3503" s="208"/>
      <c r="H3503" s="208"/>
      <c r="I3503" s="209"/>
      <c r="J3503" s="209"/>
      <c r="K3503" s="209"/>
      <c r="L3503" s="199"/>
      <c r="M3503" s="203"/>
      <c r="N3503" s="209"/>
    </row>
    <row r="3504" spans="1:14" ht="12" customHeight="1" x14ac:dyDescent="0.2">
      <c r="A3504" s="206"/>
      <c r="B3504" s="207"/>
      <c r="C3504" s="199"/>
      <c r="D3504" s="199"/>
      <c r="E3504" s="201"/>
      <c r="F3504" s="201"/>
      <c r="G3504" s="208"/>
      <c r="H3504" s="208"/>
      <c r="I3504" s="209"/>
      <c r="J3504" s="209"/>
      <c r="K3504" s="209"/>
      <c r="L3504" s="199"/>
      <c r="M3504" s="203"/>
      <c r="N3504" s="209"/>
    </row>
    <row r="3505" spans="1:14" ht="12" customHeight="1" x14ac:dyDescent="0.2">
      <c r="A3505" s="206"/>
      <c r="B3505" s="207"/>
      <c r="C3505" s="199"/>
      <c r="D3505" s="199"/>
      <c r="E3505" s="201"/>
      <c r="F3505" s="201"/>
      <c r="G3505" s="208"/>
      <c r="H3505" s="208"/>
      <c r="I3505" s="209"/>
      <c r="J3505" s="209"/>
      <c r="K3505" s="209"/>
      <c r="L3505" s="199"/>
      <c r="M3505" s="203"/>
      <c r="N3505" s="209"/>
    </row>
    <row r="3506" spans="1:14" ht="12" customHeight="1" x14ac:dyDescent="0.2">
      <c r="A3506" s="206"/>
      <c r="B3506" s="207"/>
      <c r="C3506" s="199"/>
      <c r="D3506" s="199"/>
      <c r="E3506" s="201"/>
      <c r="F3506" s="201"/>
      <c r="G3506" s="208"/>
      <c r="H3506" s="208"/>
      <c r="I3506" s="209"/>
      <c r="J3506" s="209"/>
      <c r="K3506" s="209"/>
      <c r="L3506" s="199"/>
      <c r="M3506" s="203"/>
      <c r="N3506" s="209"/>
    </row>
    <row r="3507" spans="1:14" ht="12" customHeight="1" x14ac:dyDescent="0.2">
      <c r="A3507" s="206"/>
      <c r="B3507" s="207"/>
      <c r="C3507" s="199"/>
      <c r="D3507" s="199"/>
      <c r="E3507" s="201"/>
      <c r="F3507" s="201"/>
      <c r="G3507" s="208"/>
      <c r="H3507" s="208"/>
      <c r="I3507" s="209"/>
      <c r="J3507" s="209"/>
      <c r="K3507" s="209"/>
      <c r="L3507" s="199"/>
      <c r="M3507" s="203"/>
      <c r="N3507" s="209"/>
    </row>
    <row r="3508" spans="1:14" ht="12" customHeight="1" x14ac:dyDescent="0.2">
      <c r="A3508" s="206"/>
      <c r="B3508" s="207"/>
      <c r="C3508" s="199"/>
      <c r="D3508" s="199"/>
      <c r="E3508" s="201"/>
      <c r="F3508" s="201"/>
      <c r="G3508" s="208"/>
      <c r="H3508" s="208"/>
      <c r="I3508" s="209"/>
      <c r="J3508" s="209"/>
      <c r="K3508" s="209"/>
      <c r="L3508" s="199"/>
      <c r="M3508" s="203"/>
      <c r="N3508" s="209"/>
    </row>
    <row r="3509" spans="1:14" ht="12" customHeight="1" x14ac:dyDescent="0.2">
      <c r="A3509" s="206"/>
      <c r="B3509" s="207"/>
      <c r="C3509" s="199"/>
      <c r="D3509" s="199"/>
      <c r="E3509" s="201"/>
      <c r="F3509" s="201"/>
      <c r="G3509" s="208"/>
      <c r="H3509" s="208"/>
      <c r="I3509" s="209"/>
      <c r="J3509" s="209"/>
      <c r="K3509" s="209"/>
      <c r="L3509" s="199"/>
      <c r="M3509" s="203"/>
      <c r="N3509" s="209"/>
    </row>
    <row r="3510" spans="1:14" ht="12" customHeight="1" x14ac:dyDescent="0.2">
      <c r="A3510" s="206"/>
      <c r="B3510" s="207"/>
      <c r="C3510" s="199"/>
      <c r="D3510" s="199"/>
      <c r="E3510" s="201"/>
      <c r="F3510" s="201"/>
      <c r="G3510" s="208"/>
      <c r="H3510" s="208"/>
      <c r="I3510" s="209"/>
      <c r="J3510" s="209"/>
      <c r="K3510" s="209"/>
      <c r="L3510" s="199"/>
      <c r="M3510" s="203"/>
      <c r="N3510" s="209"/>
    </row>
    <row r="3511" spans="1:14" ht="12" customHeight="1" x14ac:dyDescent="0.2">
      <c r="A3511" s="206"/>
      <c r="B3511" s="207"/>
      <c r="C3511" s="199"/>
      <c r="D3511" s="199"/>
      <c r="E3511" s="201"/>
      <c r="F3511" s="201"/>
      <c r="G3511" s="208"/>
      <c r="H3511" s="208"/>
      <c r="I3511" s="209"/>
      <c r="J3511" s="209"/>
      <c r="K3511" s="209"/>
      <c r="L3511" s="199"/>
      <c r="M3511" s="203"/>
      <c r="N3511" s="209"/>
    </row>
    <row r="3512" spans="1:14" ht="12" customHeight="1" x14ac:dyDescent="0.2">
      <c r="A3512" s="206"/>
      <c r="B3512" s="207"/>
      <c r="C3512" s="199"/>
      <c r="D3512" s="199"/>
      <c r="E3512" s="201"/>
      <c r="F3512" s="201"/>
      <c r="G3512" s="208"/>
      <c r="H3512" s="208"/>
      <c r="I3512" s="209"/>
      <c r="J3512" s="209"/>
      <c r="K3512" s="209"/>
      <c r="L3512" s="199"/>
      <c r="M3512" s="203"/>
      <c r="N3512" s="209"/>
    </row>
    <row r="3513" spans="1:14" ht="12" customHeight="1" x14ac:dyDescent="0.2">
      <c r="A3513" s="206"/>
      <c r="B3513" s="207"/>
      <c r="C3513" s="199"/>
      <c r="D3513" s="199"/>
      <c r="E3513" s="201"/>
      <c r="F3513" s="201"/>
      <c r="G3513" s="208"/>
      <c r="H3513" s="208"/>
      <c r="I3513" s="209"/>
      <c r="J3513" s="209"/>
      <c r="K3513" s="209"/>
      <c r="L3513" s="199"/>
      <c r="M3513" s="203"/>
      <c r="N3513" s="209"/>
    </row>
    <row r="3514" spans="1:14" ht="12" customHeight="1" x14ac:dyDescent="0.2">
      <c r="A3514" s="206"/>
      <c r="B3514" s="207"/>
      <c r="C3514" s="199"/>
      <c r="D3514" s="199"/>
      <c r="E3514" s="201"/>
      <c r="F3514" s="201"/>
      <c r="G3514" s="208"/>
      <c r="H3514" s="208"/>
      <c r="I3514" s="209"/>
      <c r="J3514" s="209"/>
      <c r="K3514" s="209"/>
      <c r="L3514" s="199"/>
      <c r="M3514" s="203"/>
      <c r="N3514" s="209"/>
    </row>
    <row r="3515" spans="1:14" ht="12" customHeight="1" x14ac:dyDescent="0.2">
      <c r="A3515" s="206"/>
      <c r="B3515" s="207"/>
      <c r="C3515" s="199"/>
      <c r="D3515" s="199"/>
      <c r="E3515" s="201"/>
      <c r="F3515" s="201"/>
      <c r="G3515" s="208"/>
      <c r="H3515" s="208"/>
      <c r="I3515" s="209"/>
      <c r="J3515" s="209"/>
      <c r="K3515" s="209"/>
      <c r="L3515" s="199"/>
      <c r="M3515" s="203"/>
      <c r="N3515" s="209"/>
    </row>
    <row r="3516" spans="1:14" ht="12" customHeight="1" x14ac:dyDescent="0.2">
      <c r="A3516" s="206"/>
      <c r="B3516" s="207"/>
      <c r="C3516" s="199"/>
      <c r="D3516" s="199"/>
      <c r="E3516" s="201"/>
      <c r="F3516" s="201"/>
      <c r="G3516" s="208"/>
      <c r="H3516" s="208"/>
      <c r="I3516" s="209"/>
      <c r="J3516" s="209"/>
      <c r="K3516" s="209"/>
      <c r="L3516" s="199"/>
      <c r="M3516" s="203"/>
      <c r="N3516" s="209"/>
    </row>
    <row r="3517" spans="1:14" ht="12" customHeight="1" x14ac:dyDescent="0.2">
      <c r="A3517" s="206"/>
      <c r="B3517" s="207"/>
      <c r="C3517" s="199"/>
      <c r="D3517" s="199"/>
      <c r="E3517" s="201"/>
      <c r="F3517" s="201"/>
      <c r="G3517" s="208"/>
      <c r="H3517" s="208"/>
      <c r="I3517" s="209"/>
      <c r="J3517" s="209"/>
      <c r="K3517" s="209"/>
      <c r="L3517" s="199"/>
      <c r="M3517" s="203"/>
      <c r="N3517" s="209"/>
    </row>
    <row r="3518" spans="1:14" ht="12" customHeight="1" x14ac:dyDescent="0.2">
      <c r="A3518" s="206"/>
      <c r="B3518" s="207"/>
      <c r="C3518" s="199"/>
      <c r="D3518" s="199"/>
      <c r="E3518" s="201"/>
      <c r="F3518" s="201"/>
      <c r="G3518" s="208"/>
      <c r="H3518" s="208"/>
      <c r="I3518" s="209"/>
      <c r="J3518" s="209"/>
      <c r="K3518" s="209"/>
      <c r="L3518" s="199"/>
      <c r="M3518" s="203"/>
      <c r="N3518" s="209"/>
    </row>
    <row r="3519" spans="1:14" ht="12" customHeight="1" x14ac:dyDescent="0.2">
      <c r="A3519" s="206"/>
      <c r="B3519" s="207"/>
      <c r="C3519" s="199"/>
      <c r="D3519" s="199"/>
      <c r="E3519" s="201"/>
      <c r="F3519" s="201"/>
      <c r="G3519" s="208"/>
      <c r="H3519" s="208"/>
      <c r="I3519" s="209"/>
      <c r="J3519" s="209"/>
      <c r="K3519" s="209"/>
      <c r="L3519" s="199"/>
      <c r="M3519" s="203"/>
      <c r="N3519" s="209"/>
    </row>
    <row r="3520" spans="1:14" ht="12" customHeight="1" x14ac:dyDescent="0.2">
      <c r="A3520" s="206"/>
      <c r="B3520" s="207"/>
      <c r="C3520" s="199"/>
      <c r="D3520" s="199"/>
      <c r="E3520" s="201"/>
      <c r="F3520" s="201"/>
      <c r="G3520" s="208"/>
      <c r="H3520" s="208"/>
      <c r="I3520" s="209"/>
      <c r="J3520" s="209"/>
      <c r="K3520" s="209"/>
      <c r="L3520" s="199"/>
      <c r="M3520" s="203"/>
      <c r="N3520" s="209"/>
    </row>
    <row r="3521" spans="1:14" ht="12" customHeight="1" x14ac:dyDescent="0.2">
      <c r="A3521" s="206"/>
      <c r="B3521" s="207"/>
      <c r="C3521" s="199"/>
      <c r="D3521" s="199"/>
      <c r="E3521" s="201"/>
      <c r="F3521" s="201"/>
      <c r="G3521" s="208"/>
      <c r="H3521" s="208"/>
      <c r="I3521" s="209"/>
      <c r="J3521" s="209"/>
      <c r="K3521" s="209"/>
      <c r="L3521" s="199"/>
      <c r="M3521" s="203"/>
      <c r="N3521" s="209"/>
    </row>
    <row r="3522" spans="1:14" ht="12" customHeight="1" x14ac:dyDescent="0.2">
      <c r="A3522" s="206"/>
      <c r="B3522" s="207"/>
      <c r="C3522" s="199"/>
      <c r="D3522" s="199"/>
      <c r="E3522" s="201"/>
      <c r="F3522" s="201"/>
      <c r="G3522" s="208"/>
      <c r="H3522" s="208"/>
      <c r="I3522" s="209"/>
      <c r="J3522" s="209"/>
      <c r="K3522" s="209"/>
      <c r="L3522" s="199"/>
      <c r="M3522" s="203"/>
      <c r="N3522" s="209"/>
    </row>
    <row r="3523" spans="1:14" ht="12" customHeight="1" x14ac:dyDescent="0.2">
      <c r="A3523" s="206"/>
      <c r="B3523" s="207"/>
      <c r="C3523" s="199"/>
      <c r="D3523" s="199"/>
      <c r="E3523" s="201"/>
      <c r="F3523" s="201"/>
      <c r="G3523" s="208"/>
      <c r="H3523" s="208"/>
      <c r="I3523" s="209"/>
      <c r="J3523" s="209"/>
      <c r="K3523" s="209"/>
      <c r="L3523" s="199"/>
      <c r="M3523" s="203"/>
      <c r="N3523" s="209"/>
    </row>
    <row r="3524" spans="1:14" ht="12" customHeight="1" x14ac:dyDescent="0.2">
      <c r="A3524" s="206"/>
      <c r="B3524" s="207"/>
      <c r="C3524" s="199"/>
      <c r="D3524" s="199"/>
      <c r="E3524" s="201"/>
      <c r="F3524" s="201"/>
      <c r="G3524" s="208"/>
      <c r="H3524" s="208"/>
      <c r="I3524" s="209"/>
      <c r="J3524" s="209"/>
      <c r="K3524" s="209"/>
      <c r="L3524" s="199"/>
      <c r="M3524" s="203"/>
      <c r="N3524" s="209"/>
    </row>
    <row r="3525" spans="1:14" ht="12" customHeight="1" x14ac:dyDescent="0.2">
      <c r="A3525" s="206"/>
      <c r="B3525" s="207"/>
      <c r="C3525" s="199"/>
      <c r="D3525" s="199"/>
      <c r="E3525" s="201"/>
      <c r="F3525" s="201"/>
      <c r="G3525" s="208"/>
      <c r="H3525" s="208"/>
      <c r="I3525" s="209"/>
      <c r="J3525" s="209"/>
      <c r="K3525" s="209"/>
      <c r="L3525" s="199"/>
      <c r="M3525" s="203"/>
      <c r="N3525" s="209"/>
    </row>
    <row r="3526" spans="1:14" ht="12" customHeight="1" x14ac:dyDescent="0.2">
      <c r="A3526" s="206"/>
      <c r="B3526" s="207"/>
      <c r="C3526" s="199"/>
      <c r="D3526" s="199"/>
      <c r="E3526" s="201"/>
      <c r="F3526" s="201"/>
      <c r="G3526" s="208"/>
      <c r="H3526" s="208"/>
      <c r="I3526" s="209"/>
      <c r="J3526" s="209"/>
      <c r="K3526" s="209"/>
      <c r="L3526" s="199"/>
      <c r="M3526" s="203"/>
      <c r="N3526" s="209"/>
    </row>
    <row r="3527" spans="1:14" ht="12" customHeight="1" x14ac:dyDescent="0.2">
      <c r="A3527" s="206"/>
      <c r="B3527" s="207"/>
      <c r="C3527" s="199"/>
      <c r="D3527" s="199"/>
      <c r="E3527" s="201"/>
      <c r="F3527" s="201"/>
      <c r="G3527" s="208"/>
      <c r="H3527" s="208"/>
      <c r="I3527" s="209"/>
      <c r="J3527" s="209"/>
      <c r="K3527" s="209"/>
      <c r="L3527" s="199"/>
      <c r="M3527" s="203"/>
      <c r="N3527" s="209"/>
    </row>
    <row r="3528" spans="1:14" ht="12" customHeight="1" x14ac:dyDescent="0.2">
      <c r="A3528" s="206"/>
      <c r="B3528" s="207"/>
      <c r="C3528" s="199"/>
      <c r="D3528" s="199"/>
      <c r="E3528" s="201"/>
      <c r="F3528" s="201"/>
      <c r="G3528" s="208"/>
      <c r="H3528" s="208"/>
      <c r="I3528" s="209"/>
      <c r="J3528" s="209"/>
      <c r="K3528" s="209"/>
      <c r="L3528" s="199"/>
      <c r="M3528" s="203"/>
      <c r="N3528" s="209"/>
    </row>
    <row r="3529" spans="1:14" ht="12" customHeight="1" x14ac:dyDescent="0.2">
      <c r="A3529" s="206"/>
      <c r="B3529" s="207"/>
      <c r="C3529" s="199"/>
      <c r="D3529" s="199"/>
      <c r="E3529" s="201"/>
      <c r="F3529" s="201"/>
      <c r="G3529" s="208"/>
      <c r="H3529" s="208"/>
      <c r="I3529" s="209"/>
      <c r="J3529" s="209"/>
      <c r="K3529" s="209"/>
      <c r="L3529" s="199"/>
      <c r="M3529" s="203"/>
      <c r="N3529" s="209"/>
    </row>
    <row r="3530" spans="1:14" ht="12" customHeight="1" x14ac:dyDescent="0.2">
      <c r="A3530" s="206"/>
      <c r="B3530" s="207"/>
      <c r="C3530" s="199"/>
      <c r="D3530" s="199"/>
      <c r="E3530" s="201"/>
      <c r="F3530" s="201"/>
      <c r="G3530" s="208"/>
      <c r="H3530" s="208"/>
      <c r="I3530" s="209"/>
      <c r="J3530" s="209"/>
      <c r="K3530" s="209"/>
      <c r="L3530" s="199"/>
      <c r="M3530" s="203"/>
      <c r="N3530" s="209"/>
    </row>
    <row r="3531" spans="1:14" ht="12" customHeight="1" x14ac:dyDescent="0.2">
      <c r="A3531" s="206"/>
      <c r="B3531" s="207"/>
      <c r="C3531" s="199"/>
      <c r="D3531" s="199"/>
      <c r="E3531" s="201"/>
      <c r="F3531" s="201"/>
      <c r="G3531" s="208"/>
      <c r="H3531" s="208"/>
      <c r="I3531" s="209"/>
      <c r="J3531" s="209"/>
      <c r="K3531" s="209"/>
      <c r="L3531" s="199"/>
      <c r="M3531" s="203"/>
      <c r="N3531" s="209"/>
    </row>
    <row r="3532" spans="1:14" ht="12" customHeight="1" x14ac:dyDescent="0.2">
      <c r="A3532" s="206"/>
      <c r="B3532" s="207"/>
      <c r="C3532" s="199"/>
      <c r="D3532" s="199"/>
      <c r="E3532" s="201"/>
      <c r="F3532" s="201"/>
      <c r="G3532" s="208"/>
      <c r="H3532" s="208"/>
      <c r="I3532" s="209"/>
      <c r="J3532" s="209"/>
      <c r="K3532" s="209"/>
      <c r="L3532" s="199"/>
      <c r="M3532" s="203"/>
      <c r="N3532" s="209"/>
    </row>
    <row r="3533" spans="1:14" ht="12" customHeight="1" x14ac:dyDescent="0.2">
      <c r="A3533" s="206"/>
      <c r="B3533" s="207"/>
      <c r="C3533" s="199"/>
      <c r="D3533" s="199"/>
      <c r="E3533" s="201"/>
      <c r="F3533" s="201"/>
      <c r="G3533" s="208"/>
      <c r="H3533" s="208"/>
      <c r="I3533" s="209"/>
      <c r="J3533" s="209"/>
      <c r="K3533" s="209"/>
      <c r="L3533" s="199"/>
      <c r="M3533" s="203"/>
      <c r="N3533" s="209"/>
    </row>
    <row r="3534" spans="1:14" ht="12" customHeight="1" x14ac:dyDescent="0.2">
      <c r="A3534" s="206"/>
      <c r="B3534" s="207"/>
      <c r="C3534" s="199"/>
      <c r="D3534" s="199"/>
      <c r="E3534" s="201"/>
      <c r="F3534" s="201"/>
      <c r="G3534" s="208"/>
      <c r="H3534" s="208"/>
      <c r="I3534" s="209"/>
      <c r="J3534" s="209"/>
      <c r="K3534" s="209"/>
      <c r="L3534" s="199"/>
      <c r="M3534" s="203"/>
      <c r="N3534" s="209"/>
    </row>
    <row r="3535" spans="1:14" ht="12" customHeight="1" x14ac:dyDescent="0.2">
      <c r="A3535" s="206"/>
      <c r="B3535" s="207"/>
      <c r="C3535" s="199"/>
      <c r="D3535" s="199"/>
      <c r="E3535" s="201"/>
      <c r="F3535" s="201"/>
      <c r="G3535" s="208"/>
      <c r="H3535" s="208"/>
      <c r="I3535" s="209"/>
      <c r="J3535" s="209"/>
      <c r="K3535" s="209"/>
      <c r="L3535" s="199"/>
      <c r="M3535" s="203"/>
      <c r="N3535" s="209"/>
    </row>
    <row r="3536" spans="1:14" ht="12" customHeight="1" x14ac:dyDescent="0.2">
      <c r="A3536" s="206"/>
      <c r="B3536" s="207"/>
      <c r="C3536" s="199"/>
      <c r="D3536" s="199"/>
      <c r="E3536" s="201"/>
      <c r="F3536" s="201"/>
      <c r="G3536" s="208"/>
      <c r="H3536" s="208"/>
      <c r="I3536" s="209"/>
      <c r="J3536" s="209"/>
      <c r="K3536" s="209"/>
      <c r="L3536" s="199"/>
      <c r="M3536" s="203"/>
      <c r="N3536" s="209"/>
    </row>
    <row r="3537" spans="1:14" ht="12" customHeight="1" x14ac:dyDescent="0.2">
      <c r="A3537" s="206"/>
      <c r="B3537" s="207"/>
      <c r="C3537" s="199"/>
      <c r="D3537" s="199"/>
      <c r="E3537" s="201"/>
      <c r="F3537" s="201"/>
      <c r="G3537" s="208"/>
      <c r="H3537" s="208"/>
      <c r="I3537" s="209"/>
      <c r="J3537" s="209"/>
      <c r="K3537" s="209"/>
      <c r="L3537" s="199"/>
      <c r="M3537" s="203"/>
      <c r="N3537" s="209"/>
    </row>
    <row r="3538" spans="1:14" ht="12" customHeight="1" x14ac:dyDescent="0.2">
      <c r="A3538" s="206"/>
      <c r="B3538" s="207"/>
      <c r="C3538" s="199"/>
      <c r="D3538" s="199"/>
      <c r="E3538" s="201"/>
      <c r="F3538" s="201"/>
      <c r="G3538" s="208"/>
      <c r="H3538" s="208"/>
      <c r="I3538" s="209"/>
      <c r="J3538" s="209"/>
      <c r="K3538" s="209"/>
      <c r="L3538" s="199"/>
      <c r="M3538" s="203"/>
      <c r="N3538" s="209"/>
    </row>
    <row r="3539" spans="1:14" ht="12" customHeight="1" x14ac:dyDescent="0.2">
      <c r="A3539" s="206"/>
      <c r="B3539" s="207"/>
      <c r="C3539" s="199"/>
      <c r="D3539" s="199"/>
      <c r="E3539" s="201"/>
      <c r="F3539" s="201"/>
      <c r="G3539" s="208"/>
      <c r="H3539" s="208"/>
      <c r="I3539" s="209"/>
      <c r="J3539" s="209"/>
      <c r="K3539" s="209"/>
      <c r="L3539" s="199"/>
      <c r="M3539" s="203"/>
      <c r="N3539" s="209"/>
    </row>
    <row r="3540" spans="1:14" ht="12" customHeight="1" x14ac:dyDescent="0.2">
      <c r="A3540" s="206"/>
      <c r="B3540" s="207"/>
      <c r="C3540" s="199"/>
      <c r="D3540" s="199"/>
      <c r="E3540" s="201"/>
      <c r="F3540" s="201"/>
      <c r="G3540" s="208"/>
      <c r="H3540" s="208"/>
      <c r="I3540" s="209"/>
      <c r="J3540" s="209"/>
      <c r="K3540" s="209"/>
      <c r="L3540" s="199"/>
      <c r="M3540" s="203"/>
      <c r="N3540" s="209"/>
    </row>
    <row r="3541" spans="1:14" ht="12" customHeight="1" x14ac:dyDescent="0.2">
      <c r="A3541" s="206"/>
      <c r="B3541" s="207"/>
      <c r="C3541" s="199"/>
      <c r="D3541" s="199"/>
      <c r="E3541" s="201"/>
      <c r="F3541" s="201"/>
      <c r="G3541" s="208"/>
      <c r="H3541" s="208"/>
      <c r="I3541" s="209"/>
      <c r="J3541" s="209"/>
      <c r="K3541" s="209"/>
      <c r="L3541" s="199"/>
      <c r="M3541" s="203"/>
      <c r="N3541" s="209"/>
    </row>
    <row r="3542" spans="1:14" ht="12" customHeight="1" x14ac:dyDescent="0.2">
      <c r="A3542" s="206"/>
      <c r="B3542" s="207"/>
      <c r="C3542" s="199"/>
      <c r="D3542" s="199"/>
      <c r="E3542" s="201"/>
      <c r="F3542" s="201"/>
      <c r="G3542" s="208"/>
      <c r="H3542" s="208"/>
      <c r="I3542" s="209"/>
      <c r="J3542" s="209"/>
      <c r="K3542" s="209"/>
      <c r="L3542" s="199"/>
      <c r="M3542" s="203"/>
      <c r="N3542" s="209"/>
    </row>
    <row r="3543" spans="1:14" ht="12" customHeight="1" x14ac:dyDescent="0.2">
      <c r="A3543" s="206"/>
      <c r="B3543" s="207"/>
      <c r="C3543" s="199"/>
      <c r="D3543" s="199"/>
      <c r="E3543" s="201"/>
      <c r="F3543" s="201"/>
      <c r="G3543" s="208"/>
      <c r="H3543" s="208"/>
      <c r="I3543" s="209"/>
      <c r="J3543" s="209"/>
      <c r="K3543" s="209"/>
      <c r="L3543" s="199"/>
      <c r="M3543" s="203"/>
      <c r="N3543" s="209"/>
    </row>
    <row r="3544" spans="1:14" ht="12" customHeight="1" x14ac:dyDescent="0.2">
      <c r="A3544" s="206"/>
      <c r="B3544" s="207"/>
      <c r="C3544" s="199"/>
      <c r="D3544" s="199"/>
      <c r="E3544" s="201"/>
      <c r="F3544" s="201"/>
      <c r="G3544" s="208"/>
      <c r="H3544" s="208"/>
      <c r="I3544" s="209"/>
      <c r="J3544" s="209"/>
      <c r="K3544" s="209"/>
      <c r="L3544" s="199"/>
      <c r="M3544" s="203"/>
      <c r="N3544" s="209"/>
    </row>
    <row r="3545" spans="1:14" ht="12" customHeight="1" x14ac:dyDescent="0.2">
      <c r="A3545" s="206"/>
      <c r="B3545" s="207"/>
      <c r="C3545" s="199"/>
      <c r="D3545" s="199"/>
      <c r="E3545" s="201"/>
      <c r="F3545" s="201"/>
      <c r="G3545" s="208"/>
      <c r="H3545" s="208"/>
      <c r="I3545" s="209"/>
      <c r="J3545" s="209"/>
      <c r="K3545" s="209"/>
      <c r="L3545" s="199"/>
      <c r="M3545" s="203"/>
      <c r="N3545" s="209"/>
    </row>
    <row r="3546" spans="1:14" ht="12" customHeight="1" x14ac:dyDescent="0.2">
      <c r="A3546" s="206"/>
      <c r="B3546" s="207"/>
      <c r="C3546" s="199"/>
      <c r="D3546" s="199"/>
      <c r="E3546" s="201"/>
      <c r="F3546" s="201"/>
      <c r="G3546" s="208"/>
      <c r="H3546" s="208"/>
      <c r="I3546" s="209"/>
      <c r="J3546" s="209"/>
      <c r="K3546" s="209"/>
      <c r="L3546" s="199"/>
      <c r="M3546" s="203"/>
      <c r="N3546" s="209"/>
    </row>
    <row r="3547" spans="1:14" ht="12" customHeight="1" x14ac:dyDescent="0.2">
      <c r="A3547" s="206"/>
      <c r="B3547" s="207"/>
      <c r="C3547" s="199"/>
      <c r="D3547" s="199"/>
      <c r="E3547" s="201"/>
      <c r="F3547" s="201"/>
      <c r="G3547" s="208"/>
      <c r="H3547" s="208"/>
      <c r="I3547" s="209"/>
      <c r="J3547" s="209"/>
      <c r="K3547" s="209"/>
      <c r="L3547" s="199"/>
      <c r="M3547" s="203"/>
      <c r="N3547" s="209"/>
    </row>
    <row r="3548" spans="1:14" ht="12" customHeight="1" x14ac:dyDescent="0.2">
      <c r="A3548" s="206"/>
      <c r="B3548" s="207"/>
      <c r="C3548" s="199"/>
      <c r="D3548" s="199"/>
      <c r="E3548" s="201"/>
      <c r="F3548" s="201"/>
      <c r="G3548" s="208"/>
      <c r="H3548" s="208"/>
      <c r="I3548" s="209"/>
      <c r="J3548" s="209"/>
      <c r="K3548" s="209"/>
      <c r="L3548" s="199"/>
      <c r="M3548" s="203"/>
      <c r="N3548" s="209"/>
    </row>
    <row r="3549" spans="1:14" ht="12" customHeight="1" x14ac:dyDescent="0.2">
      <c r="A3549" s="206"/>
      <c r="B3549" s="207"/>
      <c r="C3549" s="199"/>
      <c r="D3549" s="199"/>
      <c r="E3549" s="201"/>
      <c r="F3549" s="201"/>
      <c r="G3549" s="208"/>
      <c r="H3549" s="208"/>
      <c r="I3549" s="209"/>
      <c r="J3549" s="209"/>
      <c r="K3549" s="209"/>
      <c r="L3549" s="199"/>
      <c r="M3549" s="203"/>
      <c r="N3549" s="209"/>
    </row>
    <row r="3550" spans="1:14" ht="12" customHeight="1" x14ac:dyDescent="0.2">
      <c r="A3550" s="206"/>
      <c r="B3550" s="207"/>
      <c r="C3550" s="199"/>
      <c r="D3550" s="199"/>
      <c r="E3550" s="201"/>
      <c r="F3550" s="201"/>
      <c r="G3550" s="208"/>
      <c r="H3550" s="208"/>
      <c r="I3550" s="209"/>
      <c r="J3550" s="209"/>
      <c r="K3550" s="209"/>
      <c r="L3550" s="199"/>
      <c r="M3550" s="203"/>
      <c r="N3550" s="209"/>
    </row>
    <row r="3551" spans="1:14" ht="12" customHeight="1" x14ac:dyDescent="0.2">
      <c r="A3551" s="206"/>
      <c r="B3551" s="207"/>
      <c r="C3551" s="199"/>
      <c r="D3551" s="199"/>
      <c r="E3551" s="201"/>
      <c r="F3551" s="201"/>
      <c r="G3551" s="208"/>
      <c r="H3551" s="208"/>
      <c r="I3551" s="209"/>
      <c r="J3551" s="209"/>
      <c r="K3551" s="209"/>
      <c r="L3551" s="199"/>
      <c r="M3551" s="203"/>
      <c r="N3551" s="209"/>
    </row>
    <row r="3552" spans="1:14" ht="12" customHeight="1" x14ac:dyDescent="0.2">
      <c r="A3552" s="206"/>
      <c r="B3552" s="207"/>
      <c r="C3552" s="199"/>
      <c r="D3552" s="199"/>
      <c r="E3552" s="201"/>
      <c r="F3552" s="201"/>
      <c r="G3552" s="208"/>
      <c r="H3552" s="208"/>
      <c r="I3552" s="209"/>
      <c r="J3552" s="209"/>
      <c r="K3552" s="209"/>
      <c r="L3552" s="199"/>
      <c r="M3552" s="203"/>
      <c r="N3552" s="209"/>
    </row>
    <row r="3553" spans="1:14" ht="12" customHeight="1" x14ac:dyDescent="0.2">
      <c r="A3553" s="206"/>
      <c r="B3553" s="207"/>
      <c r="C3553" s="199"/>
      <c r="D3553" s="199"/>
      <c r="E3553" s="201"/>
      <c r="F3553" s="201"/>
      <c r="G3553" s="208"/>
      <c r="H3553" s="208"/>
      <c r="I3553" s="209"/>
      <c r="J3553" s="209"/>
      <c r="K3553" s="209"/>
      <c r="L3553" s="199"/>
      <c r="M3553" s="203"/>
      <c r="N3553" s="209"/>
    </row>
    <row r="3554" spans="1:14" ht="12" customHeight="1" x14ac:dyDescent="0.2">
      <c r="A3554" s="206"/>
      <c r="B3554" s="207"/>
      <c r="C3554" s="199"/>
      <c r="D3554" s="199"/>
      <c r="E3554" s="201"/>
      <c r="F3554" s="201"/>
      <c r="G3554" s="208"/>
      <c r="H3554" s="208"/>
      <c r="I3554" s="209"/>
      <c r="J3554" s="209"/>
      <c r="K3554" s="209"/>
      <c r="L3554" s="199"/>
      <c r="M3554" s="203"/>
      <c r="N3554" s="209"/>
    </row>
    <row r="3555" spans="1:14" ht="12" customHeight="1" x14ac:dyDescent="0.2">
      <c r="A3555" s="206"/>
      <c r="B3555" s="207"/>
      <c r="C3555" s="199"/>
      <c r="D3555" s="199"/>
      <c r="E3555" s="201"/>
      <c r="F3555" s="201"/>
      <c r="G3555" s="208"/>
      <c r="H3555" s="208"/>
      <c r="I3555" s="209"/>
      <c r="J3555" s="209"/>
      <c r="K3555" s="209"/>
      <c r="L3555" s="199"/>
      <c r="M3555" s="203"/>
      <c r="N3555" s="209"/>
    </row>
    <row r="3556" spans="1:14" ht="12" customHeight="1" x14ac:dyDescent="0.2">
      <c r="A3556" s="206"/>
      <c r="B3556" s="207"/>
      <c r="C3556" s="199"/>
      <c r="D3556" s="199"/>
      <c r="E3556" s="201"/>
      <c r="F3556" s="201"/>
      <c r="G3556" s="208"/>
      <c r="H3556" s="208"/>
      <c r="I3556" s="209"/>
      <c r="J3556" s="209"/>
      <c r="K3556" s="209"/>
      <c r="L3556" s="199"/>
      <c r="M3556" s="203"/>
      <c r="N3556" s="209"/>
    </row>
    <row r="3557" spans="1:14" ht="12" customHeight="1" x14ac:dyDescent="0.2">
      <c r="A3557" s="206"/>
      <c r="B3557" s="207"/>
      <c r="C3557" s="199"/>
      <c r="D3557" s="199"/>
      <c r="E3557" s="201"/>
      <c r="F3557" s="201"/>
      <c r="G3557" s="208"/>
      <c r="H3557" s="208"/>
      <c r="I3557" s="209"/>
      <c r="J3557" s="209"/>
      <c r="K3557" s="209"/>
      <c r="L3557" s="199"/>
      <c r="M3557" s="203"/>
      <c r="N3557" s="209"/>
    </row>
    <row r="3558" spans="1:14" ht="12" customHeight="1" x14ac:dyDescent="0.2">
      <c r="A3558" s="206"/>
      <c r="B3558" s="207"/>
      <c r="C3558" s="199"/>
      <c r="D3558" s="199"/>
      <c r="E3558" s="201"/>
      <c r="F3558" s="201"/>
      <c r="G3558" s="208"/>
      <c r="H3558" s="208"/>
      <c r="I3558" s="209"/>
      <c r="J3558" s="209"/>
      <c r="K3558" s="209"/>
      <c r="L3558" s="199"/>
      <c r="M3558" s="203"/>
      <c r="N3558" s="209"/>
    </row>
    <row r="3559" spans="1:14" ht="12" customHeight="1" x14ac:dyDescent="0.2">
      <c r="A3559" s="206"/>
      <c r="B3559" s="207"/>
      <c r="C3559" s="199"/>
      <c r="D3559" s="199"/>
      <c r="E3559" s="201"/>
      <c r="F3559" s="201"/>
      <c r="G3559" s="208"/>
      <c r="H3559" s="208"/>
      <c r="I3559" s="209"/>
      <c r="J3559" s="209"/>
      <c r="K3559" s="209"/>
      <c r="L3559" s="199"/>
      <c r="M3559" s="203"/>
      <c r="N3559" s="209"/>
    </row>
    <row r="3560" spans="1:14" ht="12" customHeight="1" x14ac:dyDescent="0.2">
      <c r="A3560" s="206"/>
      <c r="B3560" s="207"/>
      <c r="C3560" s="199"/>
      <c r="D3560" s="199"/>
      <c r="E3560" s="201"/>
      <c r="F3560" s="201"/>
      <c r="G3560" s="208"/>
      <c r="H3560" s="208"/>
      <c r="I3560" s="209"/>
      <c r="J3560" s="209"/>
      <c r="K3560" s="209"/>
      <c r="L3560" s="199"/>
      <c r="M3560" s="203"/>
      <c r="N3560" s="209"/>
    </row>
    <row r="3561" spans="1:14" ht="12" customHeight="1" x14ac:dyDescent="0.2">
      <c r="A3561" s="206"/>
      <c r="B3561" s="207"/>
      <c r="C3561" s="199"/>
      <c r="D3561" s="199"/>
      <c r="E3561" s="201"/>
      <c r="F3561" s="201"/>
      <c r="G3561" s="208"/>
      <c r="H3561" s="208"/>
      <c r="I3561" s="209"/>
      <c r="J3561" s="209"/>
      <c r="K3561" s="209"/>
      <c r="L3561" s="199"/>
      <c r="M3561" s="203"/>
      <c r="N3561" s="209"/>
    </row>
    <row r="3562" spans="1:14" ht="12" customHeight="1" x14ac:dyDescent="0.2">
      <c r="A3562" s="206"/>
      <c r="B3562" s="207"/>
      <c r="C3562" s="199"/>
      <c r="D3562" s="199"/>
      <c r="E3562" s="201"/>
      <c r="F3562" s="201"/>
      <c r="G3562" s="208"/>
      <c r="H3562" s="208"/>
      <c r="I3562" s="209"/>
      <c r="J3562" s="209"/>
      <c r="K3562" s="209"/>
      <c r="L3562" s="199"/>
      <c r="M3562" s="203"/>
      <c r="N3562" s="209"/>
    </row>
    <row r="3563" spans="1:14" ht="12" customHeight="1" x14ac:dyDescent="0.2">
      <c r="A3563" s="206"/>
      <c r="B3563" s="207"/>
      <c r="C3563" s="199"/>
      <c r="D3563" s="199"/>
      <c r="E3563" s="201"/>
      <c r="F3563" s="201"/>
      <c r="G3563" s="208"/>
      <c r="H3563" s="208"/>
      <c r="I3563" s="209"/>
      <c r="J3563" s="209"/>
      <c r="K3563" s="209"/>
      <c r="L3563" s="199"/>
      <c r="M3563" s="203"/>
      <c r="N3563" s="209"/>
    </row>
    <row r="3564" spans="1:14" ht="12" customHeight="1" x14ac:dyDescent="0.2">
      <c r="A3564" s="206"/>
      <c r="B3564" s="207"/>
      <c r="C3564" s="199"/>
      <c r="D3564" s="199"/>
      <c r="E3564" s="201"/>
      <c r="F3564" s="201"/>
      <c r="G3564" s="208"/>
      <c r="H3564" s="208"/>
      <c r="I3564" s="209"/>
      <c r="J3564" s="209"/>
      <c r="K3564" s="209"/>
      <c r="L3564" s="199"/>
      <c r="M3564" s="203"/>
      <c r="N3564" s="209"/>
    </row>
    <row r="3565" spans="1:14" ht="12" customHeight="1" x14ac:dyDescent="0.2">
      <c r="A3565" s="206"/>
      <c r="B3565" s="207"/>
      <c r="C3565" s="199"/>
      <c r="D3565" s="199"/>
      <c r="E3565" s="201"/>
      <c r="F3565" s="201"/>
      <c r="G3565" s="208"/>
      <c r="H3565" s="208"/>
      <c r="I3565" s="209"/>
      <c r="J3565" s="209"/>
      <c r="K3565" s="209"/>
      <c r="L3565" s="199"/>
      <c r="M3565" s="203"/>
      <c r="N3565" s="209"/>
    </row>
    <row r="3566" spans="1:14" ht="12" customHeight="1" x14ac:dyDescent="0.2">
      <c r="A3566" s="206"/>
      <c r="B3566" s="207"/>
      <c r="C3566" s="199"/>
      <c r="D3566" s="199"/>
      <c r="E3566" s="201"/>
      <c r="F3566" s="201"/>
      <c r="G3566" s="208"/>
      <c r="H3566" s="208"/>
      <c r="I3566" s="209"/>
      <c r="J3566" s="209"/>
      <c r="K3566" s="209"/>
      <c r="L3566" s="199"/>
      <c r="M3566" s="203"/>
      <c r="N3566" s="209"/>
    </row>
    <row r="3567" spans="1:14" ht="12" customHeight="1" x14ac:dyDescent="0.2">
      <c r="A3567" s="206"/>
      <c r="B3567" s="207"/>
      <c r="C3567" s="199"/>
      <c r="D3567" s="199"/>
      <c r="E3567" s="201"/>
      <c r="F3567" s="201"/>
      <c r="G3567" s="208"/>
      <c r="H3567" s="208"/>
      <c r="I3567" s="209"/>
      <c r="J3567" s="209"/>
      <c r="K3567" s="209"/>
      <c r="L3567" s="199"/>
      <c r="M3567" s="203"/>
      <c r="N3567" s="209"/>
    </row>
    <row r="3568" spans="1:14" ht="12" customHeight="1" x14ac:dyDescent="0.2">
      <c r="A3568" s="206"/>
      <c r="B3568" s="207"/>
      <c r="C3568" s="199"/>
      <c r="D3568" s="199"/>
      <c r="E3568" s="201"/>
      <c r="F3568" s="201"/>
      <c r="G3568" s="208"/>
      <c r="H3568" s="208"/>
      <c r="I3568" s="209"/>
      <c r="J3568" s="209"/>
      <c r="K3568" s="209"/>
      <c r="L3568" s="199"/>
      <c r="M3568" s="203"/>
      <c r="N3568" s="209"/>
    </row>
    <row r="3569" spans="1:14" ht="12" customHeight="1" x14ac:dyDescent="0.2">
      <c r="A3569" s="206"/>
      <c r="B3569" s="207"/>
      <c r="C3569" s="199"/>
      <c r="D3569" s="199"/>
      <c r="E3569" s="201"/>
      <c r="F3569" s="201"/>
      <c r="G3569" s="208"/>
      <c r="H3569" s="208"/>
      <c r="I3569" s="209"/>
      <c r="J3569" s="209"/>
      <c r="K3569" s="209"/>
      <c r="L3569" s="199"/>
      <c r="M3569" s="203"/>
      <c r="N3569" s="209"/>
    </row>
    <row r="3570" spans="1:14" ht="12" customHeight="1" x14ac:dyDescent="0.2">
      <c r="A3570" s="206"/>
      <c r="B3570" s="207"/>
      <c r="C3570" s="199"/>
      <c r="D3570" s="199"/>
      <c r="E3570" s="201"/>
      <c r="F3570" s="201"/>
      <c r="G3570" s="208"/>
      <c r="H3570" s="208"/>
      <c r="I3570" s="209"/>
      <c r="J3570" s="209"/>
      <c r="K3570" s="209"/>
      <c r="L3570" s="199"/>
      <c r="M3570" s="203"/>
      <c r="N3570" s="209"/>
    </row>
    <row r="3571" spans="1:14" ht="12" customHeight="1" x14ac:dyDescent="0.2">
      <c r="A3571" s="206"/>
      <c r="B3571" s="207"/>
      <c r="C3571" s="199"/>
      <c r="D3571" s="199"/>
      <c r="E3571" s="201"/>
      <c r="F3571" s="201"/>
      <c r="G3571" s="208"/>
      <c r="H3571" s="208"/>
      <c r="I3571" s="209"/>
      <c r="J3571" s="209"/>
      <c r="K3571" s="209"/>
      <c r="L3571" s="199"/>
      <c r="M3571" s="203"/>
      <c r="N3571" s="209"/>
    </row>
    <row r="3572" spans="1:14" ht="12" customHeight="1" x14ac:dyDescent="0.2">
      <c r="A3572" s="206"/>
      <c r="B3572" s="207"/>
      <c r="C3572" s="199"/>
      <c r="D3572" s="199"/>
      <c r="E3572" s="201"/>
      <c r="F3572" s="201"/>
      <c r="G3572" s="208"/>
      <c r="H3572" s="208"/>
      <c r="I3572" s="209"/>
      <c r="J3572" s="209"/>
      <c r="K3572" s="209"/>
      <c r="L3572" s="199"/>
      <c r="M3572" s="203"/>
      <c r="N3572" s="209"/>
    </row>
    <row r="3573" spans="1:14" ht="12" customHeight="1" x14ac:dyDescent="0.2">
      <c r="A3573" s="206"/>
      <c r="B3573" s="207"/>
      <c r="C3573" s="199"/>
      <c r="D3573" s="199"/>
      <c r="E3573" s="201"/>
      <c r="F3573" s="201"/>
      <c r="G3573" s="208"/>
      <c r="H3573" s="208"/>
      <c r="I3573" s="209"/>
      <c r="J3573" s="209"/>
      <c r="K3573" s="209"/>
      <c r="L3573" s="199"/>
      <c r="M3573" s="203"/>
      <c r="N3573" s="209"/>
    </row>
    <row r="3574" spans="1:14" ht="12" customHeight="1" x14ac:dyDescent="0.2">
      <c r="A3574" s="206"/>
      <c r="B3574" s="207"/>
      <c r="C3574" s="199"/>
      <c r="D3574" s="199"/>
      <c r="E3574" s="201"/>
      <c r="F3574" s="201"/>
      <c r="G3574" s="208"/>
      <c r="H3574" s="208"/>
      <c r="I3574" s="209"/>
      <c r="J3574" s="209"/>
      <c r="K3574" s="209"/>
      <c r="L3574" s="199"/>
      <c r="M3574" s="203"/>
      <c r="N3574" s="209"/>
    </row>
    <row r="3575" spans="1:14" ht="12" customHeight="1" x14ac:dyDescent="0.2">
      <c r="A3575" s="206"/>
      <c r="B3575" s="207"/>
      <c r="C3575" s="199"/>
      <c r="D3575" s="199"/>
      <c r="E3575" s="201"/>
      <c r="F3575" s="201"/>
      <c r="G3575" s="208"/>
      <c r="H3575" s="208"/>
      <c r="I3575" s="209"/>
      <c r="J3575" s="209"/>
      <c r="K3575" s="209"/>
      <c r="L3575" s="199"/>
      <c r="M3575" s="203"/>
      <c r="N3575" s="209"/>
    </row>
    <row r="3576" spans="1:14" ht="12" customHeight="1" x14ac:dyDescent="0.2">
      <c r="A3576" s="206"/>
      <c r="B3576" s="207"/>
      <c r="C3576" s="199"/>
      <c r="D3576" s="199"/>
      <c r="E3576" s="201"/>
      <c r="F3576" s="201"/>
      <c r="G3576" s="208"/>
      <c r="H3576" s="208"/>
      <c r="I3576" s="209"/>
      <c r="J3576" s="209"/>
      <c r="K3576" s="209"/>
      <c r="L3576" s="199"/>
      <c r="M3576" s="203"/>
      <c r="N3576" s="209"/>
    </row>
    <row r="3577" spans="1:14" ht="12" customHeight="1" x14ac:dyDescent="0.2">
      <c r="A3577" s="206"/>
      <c r="B3577" s="207"/>
      <c r="C3577" s="199"/>
      <c r="D3577" s="199"/>
      <c r="E3577" s="201"/>
      <c r="F3577" s="201"/>
      <c r="G3577" s="208"/>
      <c r="H3577" s="208"/>
      <c r="I3577" s="209"/>
      <c r="J3577" s="209"/>
      <c r="K3577" s="209"/>
      <c r="L3577" s="199"/>
      <c r="M3577" s="203"/>
      <c r="N3577" s="209"/>
    </row>
    <row r="3578" spans="1:14" ht="12" customHeight="1" x14ac:dyDescent="0.2">
      <c r="A3578" s="206"/>
      <c r="B3578" s="207"/>
      <c r="C3578" s="199"/>
      <c r="D3578" s="199"/>
      <c r="E3578" s="201"/>
      <c r="F3578" s="201"/>
      <c r="G3578" s="208"/>
      <c r="H3578" s="208"/>
      <c r="I3578" s="209"/>
      <c r="J3578" s="209"/>
      <c r="K3578" s="209"/>
      <c r="L3578" s="199"/>
      <c r="M3578" s="203"/>
      <c r="N3578" s="209"/>
    </row>
    <row r="3579" spans="1:14" ht="12" customHeight="1" x14ac:dyDescent="0.2">
      <c r="A3579" s="206"/>
      <c r="B3579" s="207"/>
      <c r="C3579" s="199"/>
      <c r="D3579" s="199"/>
      <c r="E3579" s="201"/>
      <c r="F3579" s="201"/>
      <c r="G3579" s="208"/>
      <c r="H3579" s="208"/>
      <c r="I3579" s="209"/>
      <c r="J3579" s="209"/>
      <c r="K3579" s="209"/>
      <c r="L3579" s="199"/>
      <c r="M3579" s="203"/>
      <c r="N3579" s="209"/>
    </row>
    <row r="3580" spans="1:14" ht="12" customHeight="1" x14ac:dyDescent="0.2">
      <c r="A3580" s="206"/>
      <c r="B3580" s="207"/>
      <c r="C3580" s="199"/>
      <c r="D3580" s="199"/>
      <c r="E3580" s="201"/>
      <c r="F3580" s="201"/>
      <c r="G3580" s="208"/>
      <c r="H3580" s="208"/>
      <c r="I3580" s="209"/>
      <c r="J3580" s="209"/>
      <c r="K3580" s="209"/>
      <c r="L3580" s="199"/>
      <c r="M3580" s="203"/>
      <c r="N3580" s="209"/>
    </row>
    <row r="3581" spans="1:14" ht="12" customHeight="1" x14ac:dyDescent="0.2">
      <c r="A3581" s="206"/>
      <c r="B3581" s="207"/>
      <c r="C3581" s="199"/>
      <c r="D3581" s="199"/>
      <c r="E3581" s="201"/>
      <c r="F3581" s="201"/>
      <c r="G3581" s="208"/>
      <c r="H3581" s="208"/>
      <c r="I3581" s="209"/>
      <c r="J3581" s="209"/>
      <c r="K3581" s="209"/>
      <c r="L3581" s="199"/>
      <c r="M3581" s="203"/>
      <c r="N3581" s="209"/>
    </row>
    <row r="3582" spans="1:14" ht="12" customHeight="1" x14ac:dyDescent="0.2">
      <c r="A3582" s="206"/>
      <c r="B3582" s="207"/>
      <c r="C3582" s="199"/>
      <c r="D3582" s="199"/>
      <c r="E3582" s="201"/>
      <c r="F3582" s="201"/>
      <c r="G3582" s="208"/>
      <c r="H3582" s="208"/>
      <c r="I3582" s="209"/>
      <c r="J3582" s="209"/>
      <c r="K3582" s="209"/>
      <c r="L3582" s="199"/>
      <c r="M3582" s="203"/>
      <c r="N3582" s="209"/>
    </row>
    <row r="3583" spans="1:14" ht="12" customHeight="1" x14ac:dyDescent="0.2">
      <c r="A3583" s="206"/>
      <c r="B3583" s="207"/>
      <c r="C3583" s="199"/>
      <c r="D3583" s="199"/>
      <c r="E3583" s="201"/>
      <c r="F3583" s="201"/>
      <c r="G3583" s="208"/>
      <c r="H3583" s="208"/>
      <c r="I3583" s="209"/>
      <c r="J3583" s="209"/>
      <c r="K3583" s="209"/>
      <c r="L3583" s="199"/>
      <c r="M3583" s="203"/>
      <c r="N3583" s="209"/>
    </row>
    <row r="3584" spans="1:14" ht="12" customHeight="1" x14ac:dyDescent="0.2">
      <c r="A3584" s="206"/>
      <c r="B3584" s="207"/>
      <c r="C3584" s="199"/>
      <c r="D3584" s="199"/>
      <c r="E3584" s="201"/>
      <c r="F3584" s="201"/>
      <c r="G3584" s="208"/>
      <c r="H3584" s="208"/>
      <c r="I3584" s="209"/>
      <c r="J3584" s="209"/>
      <c r="K3584" s="209"/>
      <c r="L3584" s="199"/>
      <c r="M3584" s="203"/>
      <c r="N3584" s="209"/>
    </row>
    <row r="3585" spans="1:14" ht="12" customHeight="1" x14ac:dyDescent="0.2">
      <c r="A3585" s="206"/>
      <c r="B3585" s="207"/>
      <c r="C3585" s="199"/>
      <c r="D3585" s="199"/>
      <c r="E3585" s="201"/>
      <c r="F3585" s="201"/>
      <c r="G3585" s="208"/>
      <c r="H3585" s="208"/>
      <c r="I3585" s="209"/>
      <c r="J3585" s="209"/>
      <c r="K3585" s="209"/>
      <c r="L3585" s="199"/>
      <c r="M3585" s="203"/>
      <c r="N3585" s="209"/>
    </row>
    <row r="3586" spans="1:14" ht="12" customHeight="1" x14ac:dyDescent="0.2">
      <c r="A3586" s="206"/>
      <c r="B3586" s="207"/>
      <c r="C3586" s="199"/>
      <c r="D3586" s="199"/>
      <c r="E3586" s="201"/>
      <c r="F3586" s="201"/>
      <c r="G3586" s="208"/>
      <c r="H3586" s="208"/>
      <c r="I3586" s="209"/>
      <c r="J3586" s="209"/>
      <c r="K3586" s="209"/>
      <c r="L3586" s="199"/>
      <c r="M3586" s="203"/>
      <c r="N3586" s="209"/>
    </row>
    <row r="3587" spans="1:14" ht="12" customHeight="1" x14ac:dyDescent="0.2">
      <c r="A3587" s="206"/>
      <c r="B3587" s="207"/>
      <c r="C3587" s="199"/>
      <c r="D3587" s="199"/>
      <c r="E3587" s="201"/>
      <c r="F3587" s="201"/>
      <c r="G3587" s="208"/>
      <c r="H3587" s="208"/>
      <c r="I3587" s="209"/>
      <c r="J3587" s="209"/>
      <c r="K3587" s="209"/>
      <c r="L3587" s="199"/>
      <c r="M3587" s="203"/>
      <c r="N3587" s="209"/>
    </row>
    <row r="3588" spans="1:14" ht="12" customHeight="1" x14ac:dyDescent="0.2">
      <c r="A3588" s="206"/>
      <c r="B3588" s="207"/>
      <c r="C3588" s="199"/>
      <c r="D3588" s="199"/>
      <c r="E3588" s="201"/>
      <c r="F3588" s="201"/>
      <c r="G3588" s="208"/>
      <c r="H3588" s="208"/>
      <c r="I3588" s="209"/>
      <c r="J3588" s="209"/>
      <c r="K3588" s="209"/>
      <c r="L3588" s="199"/>
      <c r="M3588" s="203"/>
      <c r="N3588" s="209"/>
    </row>
    <row r="3589" spans="1:14" ht="12" customHeight="1" x14ac:dyDescent="0.2">
      <c r="A3589" s="206"/>
      <c r="B3589" s="207"/>
      <c r="C3589" s="199"/>
      <c r="D3589" s="199"/>
      <c r="E3589" s="201"/>
      <c r="F3589" s="201"/>
      <c r="G3589" s="208"/>
      <c r="H3589" s="208"/>
      <c r="I3589" s="209"/>
      <c r="J3589" s="209"/>
      <c r="K3589" s="209"/>
      <c r="L3589" s="199"/>
      <c r="M3589" s="203"/>
      <c r="N3589" s="209"/>
    </row>
    <row r="3590" spans="1:14" ht="12" customHeight="1" x14ac:dyDescent="0.2">
      <c r="A3590" s="206"/>
      <c r="B3590" s="207"/>
      <c r="C3590" s="199"/>
      <c r="D3590" s="199"/>
      <c r="E3590" s="201"/>
      <c r="F3590" s="201"/>
      <c r="G3590" s="208"/>
      <c r="H3590" s="208"/>
      <c r="I3590" s="209"/>
      <c r="J3590" s="209"/>
      <c r="K3590" s="209"/>
      <c r="L3590" s="199"/>
      <c r="M3590" s="203"/>
      <c r="N3590" s="209"/>
    </row>
    <row r="3591" spans="1:14" ht="12" customHeight="1" x14ac:dyDescent="0.2">
      <c r="A3591" s="206"/>
      <c r="B3591" s="207"/>
      <c r="C3591" s="199"/>
      <c r="D3591" s="199"/>
      <c r="E3591" s="201"/>
      <c r="F3591" s="201"/>
      <c r="G3591" s="208"/>
      <c r="H3591" s="208"/>
      <c r="I3591" s="209"/>
      <c r="J3591" s="209"/>
      <c r="K3591" s="209"/>
      <c r="L3591" s="199"/>
      <c r="M3591" s="203"/>
      <c r="N3591" s="209"/>
    </row>
    <row r="3592" spans="1:14" ht="12" customHeight="1" x14ac:dyDescent="0.2">
      <c r="A3592" s="206"/>
      <c r="B3592" s="207"/>
      <c r="C3592" s="199"/>
      <c r="D3592" s="199"/>
      <c r="E3592" s="201"/>
      <c r="F3592" s="201"/>
      <c r="G3592" s="208"/>
      <c r="H3592" s="208"/>
      <c r="I3592" s="209"/>
      <c r="J3592" s="209"/>
      <c r="K3592" s="209"/>
      <c r="L3592" s="199"/>
      <c r="M3592" s="203"/>
      <c r="N3592" s="209"/>
    </row>
    <row r="3593" spans="1:14" ht="12" customHeight="1" x14ac:dyDescent="0.2">
      <c r="A3593" s="206"/>
      <c r="B3593" s="207"/>
      <c r="C3593" s="199"/>
      <c r="D3593" s="199"/>
      <c r="E3593" s="201"/>
      <c r="F3593" s="201"/>
      <c r="G3593" s="208"/>
      <c r="H3593" s="208"/>
      <c r="I3593" s="209"/>
      <c r="J3593" s="209"/>
      <c r="K3593" s="209"/>
      <c r="L3593" s="199"/>
      <c r="M3593" s="203"/>
      <c r="N3593" s="209"/>
    </row>
    <row r="3594" spans="1:14" ht="12" customHeight="1" x14ac:dyDescent="0.2">
      <c r="A3594" s="206"/>
      <c r="B3594" s="207"/>
      <c r="C3594" s="199"/>
      <c r="D3594" s="199"/>
      <c r="E3594" s="201"/>
      <c r="F3594" s="201"/>
      <c r="G3594" s="208"/>
      <c r="H3594" s="208"/>
      <c r="I3594" s="209"/>
      <c r="J3594" s="209"/>
      <c r="K3594" s="209"/>
      <c r="L3594" s="199"/>
      <c r="M3594" s="203"/>
      <c r="N3594" s="209"/>
    </row>
    <row r="3595" spans="1:14" ht="12" customHeight="1" x14ac:dyDescent="0.2">
      <c r="A3595" s="206"/>
      <c r="B3595" s="207"/>
      <c r="C3595" s="199"/>
      <c r="D3595" s="199"/>
      <c r="E3595" s="201"/>
      <c r="F3595" s="201"/>
      <c r="G3595" s="208"/>
      <c r="H3595" s="208"/>
      <c r="I3595" s="209"/>
      <c r="J3595" s="209"/>
      <c r="K3595" s="209"/>
      <c r="L3595" s="199"/>
      <c r="M3595" s="203"/>
      <c r="N3595" s="209"/>
    </row>
    <row r="3596" spans="1:14" ht="12" customHeight="1" x14ac:dyDescent="0.2">
      <c r="A3596" s="206"/>
      <c r="B3596" s="207"/>
      <c r="C3596" s="199"/>
      <c r="D3596" s="199"/>
      <c r="E3596" s="201"/>
      <c r="F3596" s="201"/>
      <c r="G3596" s="208"/>
      <c r="H3596" s="208"/>
      <c r="I3596" s="209"/>
      <c r="J3596" s="209"/>
      <c r="K3596" s="209"/>
      <c r="L3596" s="199"/>
      <c r="M3596" s="203"/>
      <c r="N3596" s="209"/>
    </row>
    <row r="3597" spans="1:14" ht="12" customHeight="1" x14ac:dyDescent="0.2">
      <c r="A3597" s="206"/>
      <c r="B3597" s="207"/>
      <c r="C3597" s="199"/>
      <c r="D3597" s="199"/>
      <c r="E3597" s="201"/>
      <c r="F3597" s="201"/>
      <c r="G3597" s="208"/>
      <c r="H3597" s="208"/>
      <c r="I3597" s="209"/>
      <c r="J3597" s="209"/>
      <c r="K3597" s="209"/>
      <c r="L3597" s="199"/>
      <c r="M3597" s="203"/>
      <c r="N3597" s="209"/>
    </row>
    <row r="3598" spans="1:14" ht="12" customHeight="1" x14ac:dyDescent="0.2">
      <c r="A3598" s="206"/>
      <c r="B3598" s="207"/>
      <c r="C3598" s="199"/>
      <c r="D3598" s="199"/>
      <c r="E3598" s="201"/>
      <c r="F3598" s="201"/>
      <c r="G3598" s="208"/>
      <c r="H3598" s="208"/>
      <c r="I3598" s="209"/>
      <c r="J3598" s="209"/>
      <c r="K3598" s="209"/>
      <c r="L3598" s="199"/>
      <c r="M3598" s="203"/>
      <c r="N3598" s="209"/>
    </row>
    <row r="3599" spans="1:14" ht="12" customHeight="1" x14ac:dyDescent="0.2">
      <c r="A3599" s="206"/>
      <c r="B3599" s="207"/>
      <c r="C3599" s="199"/>
      <c r="D3599" s="199"/>
      <c r="E3599" s="201"/>
      <c r="F3599" s="201"/>
      <c r="G3599" s="208"/>
      <c r="H3599" s="208"/>
      <c r="I3599" s="209"/>
      <c r="J3599" s="209"/>
      <c r="K3599" s="209"/>
      <c r="L3599" s="199"/>
      <c r="M3599" s="203"/>
      <c r="N3599" s="209"/>
    </row>
    <row r="3600" spans="1:14" ht="12" customHeight="1" x14ac:dyDescent="0.2">
      <c r="A3600" s="206"/>
      <c r="B3600" s="207"/>
      <c r="C3600" s="199"/>
      <c r="D3600" s="199"/>
      <c r="E3600" s="201"/>
      <c r="F3600" s="201"/>
      <c r="G3600" s="208"/>
      <c r="H3600" s="208"/>
      <c r="I3600" s="209"/>
      <c r="J3600" s="209"/>
      <c r="K3600" s="209"/>
      <c r="L3600" s="199"/>
      <c r="M3600" s="203"/>
      <c r="N3600" s="209"/>
    </row>
    <row r="3601" spans="1:14" ht="12" customHeight="1" x14ac:dyDescent="0.2">
      <c r="A3601" s="206"/>
      <c r="B3601" s="207"/>
      <c r="C3601" s="199"/>
      <c r="D3601" s="199"/>
      <c r="E3601" s="201"/>
      <c r="F3601" s="201"/>
      <c r="G3601" s="208"/>
      <c r="H3601" s="208"/>
      <c r="I3601" s="209"/>
      <c r="J3601" s="209"/>
      <c r="K3601" s="209"/>
      <c r="L3601" s="199"/>
      <c r="M3601" s="203"/>
      <c r="N3601" s="209"/>
    </row>
    <row r="3602" spans="1:14" ht="12" customHeight="1" x14ac:dyDescent="0.2">
      <c r="A3602" s="206"/>
      <c r="B3602" s="207"/>
      <c r="C3602" s="199"/>
      <c r="D3602" s="199"/>
      <c r="E3602" s="201"/>
      <c r="F3602" s="201"/>
      <c r="G3602" s="208"/>
      <c r="H3602" s="208"/>
      <c r="I3602" s="209"/>
      <c r="J3602" s="209"/>
      <c r="K3602" s="209"/>
      <c r="L3602" s="199"/>
      <c r="M3602" s="203"/>
      <c r="N3602" s="209"/>
    </row>
    <row r="3603" spans="1:14" ht="12" customHeight="1" x14ac:dyDescent="0.2">
      <c r="A3603" s="206"/>
      <c r="B3603" s="207"/>
      <c r="C3603" s="199"/>
      <c r="D3603" s="199"/>
      <c r="E3603" s="201"/>
      <c r="F3603" s="201"/>
      <c r="G3603" s="208"/>
      <c r="H3603" s="208"/>
      <c r="I3603" s="209"/>
      <c r="J3603" s="209"/>
      <c r="K3603" s="209"/>
      <c r="L3603" s="199"/>
      <c r="M3603" s="203"/>
      <c r="N3603" s="209"/>
    </row>
    <row r="3604" spans="1:14" ht="12" customHeight="1" x14ac:dyDescent="0.2">
      <c r="A3604" s="206"/>
      <c r="B3604" s="207"/>
      <c r="C3604" s="199"/>
      <c r="D3604" s="199"/>
      <c r="E3604" s="201"/>
      <c r="F3604" s="201"/>
      <c r="G3604" s="208"/>
      <c r="H3604" s="208"/>
      <c r="I3604" s="209"/>
      <c r="J3604" s="209"/>
      <c r="K3604" s="209"/>
      <c r="L3604" s="199"/>
      <c r="M3604" s="203"/>
      <c r="N3604" s="209"/>
    </row>
    <row r="3605" spans="1:14" ht="12" customHeight="1" x14ac:dyDescent="0.2">
      <c r="A3605" s="206"/>
      <c r="B3605" s="207"/>
      <c r="C3605" s="199"/>
      <c r="D3605" s="199"/>
      <c r="E3605" s="201"/>
      <c r="F3605" s="201"/>
      <c r="G3605" s="208"/>
      <c r="H3605" s="208"/>
      <c r="I3605" s="209"/>
      <c r="J3605" s="209"/>
      <c r="K3605" s="209"/>
      <c r="L3605" s="199"/>
      <c r="M3605" s="203"/>
      <c r="N3605" s="209"/>
    </row>
    <row r="3606" spans="1:14" ht="12" customHeight="1" x14ac:dyDescent="0.2">
      <c r="A3606" s="206"/>
      <c r="B3606" s="207"/>
      <c r="C3606" s="199"/>
      <c r="D3606" s="199"/>
      <c r="E3606" s="201"/>
      <c r="F3606" s="201"/>
      <c r="G3606" s="208"/>
      <c r="H3606" s="208"/>
      <c r="I3606" s="209"/>
      <c r="J3606" s="209"/>
      <c r="K3606" s="209"/>
      <c r="L3606" s="199"/>
      <c r="M3606" s="203"/>
      <c r="N3606" s="209"/>
    </row>
    <row r="3607" spans="1:14" ht="12" customHeight="1" x14ac:dyDescent="0.2">
      <c r="A3607" s="206"/>
      <c r="B3607" s="207"/>
      <c r="C3607" s="199"/>
      <c r="D3607" s="199"/>
      <c r="E3607" s="201"/>
      <c r="F3607" s="201"/>
      <c r="G3607" s="208"/>
      <c r="H3607" s="208"/>
      <c r="I3607" s="209"/>
      <c r="J3607" s="209"/>
      <c r="K3607" s="209"/>
      <c r="L3607" s="199"/>
      <c r="M3607" s="203"/>
      <c r="N3607" s="209"/>
    </row>
    <row r="3608" spans="1:14" ht="12" customHeight="1" x14ac:dyDescent="0.2">
      <c r="A3608" s="206"/>
      <c r="B3608" s="207"/>
      <c r="C3608" s="199"/>
      <c r="D3608" s="199"/>
      <c r="E3608" s="201"/>
      <c r="F3608" s="201"/>
      <c r="G3608" s="208"/>
      <c r="H3608" s="208"/>
      <c r="I3608" s="209"/>
      <c r="J3608" s="209"/>
      <c r="K3608" s="209"/>
      <c r="L3608" s="199"/>
      <c r="M3608" s="203"/>
      <c r="N3608" s="209"/>
    </row>
    <row r="3609" spans="1:14" ht="12" customHeight="1" x14ac:dyDescent="0.2">
      <c r="A3609" s="206"/>
      <c r="B3609" s="207"/>
      <c r="C3609" s="199"/>
      <c r="D3609" s="199"/>
      <c r="E3609" s="201"/>
      <c r="F3609" s="201"/>
      <c r="G3609" s="208"/>
      <c r="H3609" s="208"/>
      <c r="I3609" s="209"/>
      <c r="J3609" s="209"/>
      <c r="K3609" s="209"/>
      <c r="L3609" s="199"/>
      <c r="M3609" s="203"/>
      <c r="N3609" s="209"/>
    </row>
    <row r="3610" spans="1:14" ht="12" customHeight="1" x14ac:dyDescent="0.2">
      <c r="A3610" s="206"/>
      <c r="B3610" s="207"/>
      <c r="C3610" s="199"/>
      <c r="D3610" s="199"/>
      <c r="E3610" s="201"/>
      <c r="F3610" s="201"/>
      <c r="G3610" s="208"/>
      <c r="H3610" s="208"/>
      <c r="I3610" s="209"/>
      <c r="J3610" s="209"/>
      <c r="K3610" s="209"/>
      <c r="L3610" s="199"/>
      <c r="M3610" s="203"/>
      <c r="N3610" s="209"/>
    </row>
    <row r="3611" spans="1:14" ht="12" customHeight="1" x14ac:dyDescent="0.2">
      <c r="A3611" s="206"/>
      <c r="B3611" s="207"/>
      <c r="C3611" s="199"/>
      <c r="D3611" s="199"/>
      <c r="E3611" s="201"/>
      <c r="F3611" s="201"/>
      <c r="G3611" s="208"/>
      <c r="H3611" s="208"/>
      <c r="I3611" s="209"/>
      <c r="J3611" s="209"/>
      <c r="K3611" s="209"/>
      <c r="L3611" s="199"/>
      <c r="M3611" s="203"/>
      <c r="N3611" s="209"/>
    </row>
    <row r="3612" spans="1:14" ht="12" customHeight="1" x14ac:dyDescent="0.2">
      <c r="A3612" s="206"/>
      <c r="B3612" s="207"/>
      <c r="C3612" s="199"/>
      <c r="D3612" s="199"/>
      <c r="E3612" s="201"/>
      <c r="F3612" s="201"/>
      <c r="G3612" s="208"/>
      <c r="H3612" s="208"/>
      <c r="I3612" s="209"/>
      <c r="J3612" s="209"/>
      <c r="K3612" s="209"/>
      <c r="L3612" s="199"/>
      <c r="M3612" s="203"/>
      <c r="N3612" s="209"/>
    </row>
    <row r="3613" spans="1:14" ht="12" customHeight="1" x14ac:dyDescent="0.2">
      <c r="A3613" s="206"/>
      <c r="B3613" s="207"/>
      <c r="C3613" s="199"/>
      <c r="D3613" s="199"/>
      <c r="E3613" s="201"/>
      <c r="F3613" s="201"/>
      <c r="G3613" s="208"/>
      <c r="H3613" s="208"/>
      <c r="I3613" s="209"/>
      <c r="J3613" s="209"/>
      <c r="K3613" s="209"/>
      <c r="L3613" s="199"/>
      <c r="M3613" s="203"/>
      <c r="N3613" s="209"/>
    </row>
    <row r="3614" spans="1:14" ht="12" customHeight="1" x14ac:dyDescent="0.2">
      <c r="A3614" s="206"/>
      <c r="B3614" s="207"/>
      <c r="C3614" s="199"/>
      <c r="D3614" s="199"/>
      <c r="E3614" s="201"/>
      <c r="F3614" s="201"/>
      <c r="G3614" s="208"/>
      <c r="H3614" s="208"/>
      <c r="I3614" s="209"/>
      <c r="J3614" s="209"/>
      <c r="K3614" s="209"/>
      <c r="L3614" s="199"/>
      <c r="M3614" s="203"/>
      <c r="N3614" s="209"/>
    </row>
    <row r="3615" spans="1:14" ht="12" customHeight="1" x14ac:dyDescent="0.2">
      <c r="A3615" s="206"/>
      <c r="B3615" s="207"/>
      <c r="C3615" s="199"/>
      <c r="D3615" s="199"/>
      <c r="E3615" s="201"/>
      <c r="F3615" s="201"/>
      <c r="G3615" s="208"/>
      <c r="H3615" s="208"/>
      <c r="I3615" s="209"/>
      <c r="J3615" s="209"/>
      <c r="K3615" s="209"/>
      <c r="L3615" s="199"/>
      <c r="M3615" s="203"/>
      <c r="N3615" s="209"/>
    </row>
    <row r="3616" spans="1:14" ht="12" customHeight="1" x14ac:dyDescent="0.2">
      <c r="A3616" s="206"/>
      <c r="B3616" s="207"/>
      <c r="C3616" s="199"/>
      <c r="D3616" s="199"/>
      <c r="E3616" s="201"/>
      <c r="F3616" s="201"/>
      <c r="G3616" s="208"/>
      <c r="H3616" s="208"/>
      <c r="I3616" s="209"/>
      <c r="J3616" s="209"/>
      <c r="K3616" s="209"/>
      <c r="L3616" s="199"/>
      <c r="M3616" s="203"/>
      <c r="N3616" s="209"/>
    </row>
    <row r="3617" spans="1:14" ht="12" customHeight="1" x14ac:dyDescent="0.2">
      <c r="A3617" s="206"/>
      <c r="B3617" s="207"/>
      <c r="C3617" s="199"/>
      <c r="D3617" s="199"/>
      <c r="E3617" s="201"/>
      <c r="F3617" s="201"/>
      <c r="G3617" s="208"/>
      <c r="H3617" s="208"/>
      <c r="I3617" s="209"/>
      <c r="J3617" s="209"/>
      <c r="K3617" s="209"/>
      <c r="L3617" s="199"/>
      <c r="M3617" s="203"/>
      <c r="N3617" s="209"/>
    </row>
    <row r="3618" spans="1:14" ht="12" customHeight="1" x14ac:dyDescent="0.2">
      <c r="A3618" s="206"/>
      <c r="B3618" s="207"/>
      <c r="C3618" s="199"/>
      <c r="D3618" s="199"/>
      <c r="E3618" s="201"/>
      <c r="F3618" s="201"/>
      <c r="G3618" s="208"/>
      <c r="H3618" s="208"/>
      <c r="I3618" s="209"/>
      <c r="J3618" s="209"/>
      <c r="K3618" s="209"/>
      <c r="L3618" s="199"/>
      <c r="M3618" s="203"/>
      <c r="N3618" s="209"/>
    </row>
    <row r="3619" spans="1:14" ht="12" customHeight="1" x14ac:dyDescent="0.2">
      <c r="A3619" s="206"/>
      <c r="B3619" s="207"/>
      <c r="C3619" s="199"/>
      <c r="D3619" s="199"/>
      <c r="E3619" s="201"/>
      <c r="F3619" s="201"/>
      <c r="G3619" s="208"/>
      <c r="H3619" s="208"/>
      <c r="I3619" s="209"/>
      <c r="J3619" s="209"/>
      <c r="K3619" s="209"/>
      <c r="L3619" s="199"/>
      <c r="M3619" s="203"/>
      <c r="N3619" s="209"/>
    </row>
    <row r="3620" spans="1:14" ht="12" customHeight="1" x14ac:dyDescent="0.2">
      <c r="A3620" s="206"/>
      <c r="B3620" s="207"/>
      <c r="C3620" s="199"/>
      <c r="D3620" s="199"/>
      <c r="E3620" s="201"/>
      <c r="F3620" s="201"/>
      <c r="G3620" s="208"/>
      <c r="H3620" s="208"/>
      <c r="I3620" s="209"/>
      <c r="J3620" s="209"/>
      <c r="K3620" s="209"/>
      <c r="L3620" s="199"/>
      <c r="M3620" s="203"/>
      <c r="N3620" s="209"/>
    </row>
    <row r="3621" spans="1:14" ht="12" customHeight="1" x14ac:dyDescent="0.2">
      <c r="A3621" s="206"/>
      <c r="B3621" s="207"/>
      <c r="C3621" s="199"/>
      <c r="D3621" s="199"/>
      <c r="E3621" s="201"/>
      <c r="F3621" s="201"/>
      <c r="G3621" s="208"/>
      <c r="H3621" s="208"/>
      <c r="I3621" s="209"/>
      <c r="J3621" s="209"/>
      <c r="K3621" s="209"/>
      <c r="L3621" s="199"/>
      <c r="M3621" s="203"/>
      <c r="N3621" s="209"/>
    </row>
    <row r="3622" spans="1:14" ht="12" customHeight="1" x14ac:dyDescent="0.2">
      <c r="A3622" s="206"/>
      <c r="B3622" s="207"/>
      <c r="C3622" s="199"/>
      <c r="D3622" s="199"/>
      <c r="E3622" s="201"/>
      <c r="F3622" s="201"/>
      <c r="G3622" s="208"/>
      <c r="H3622" s="208"/>
      <c r="I3622" s="209"/>
      <c r="J3622" s="209"/>
      <c r="K3622" s="209"/>
      <c r="L3622" s="199"/>
      <c r="M3622" s="203"/>
      <c r="N3622" s="209"/>
    </row>
    <row r="3623" spans="1:14" ht="12" customHeight="1" x14ac:dyDescent="0.2">
      <c r="A3623" s="206"/>
      <c r="B3623" s="207"/>
      <c r="C3623" s="199"/>
      <c r="D3623" s="199"/>
      <c r="E3623" s="201"/>
      <c r="F3623" s="201"/>
      <c r="G3623" s="208"/>
      <c r="H3623" s="208"/>
      <c r="I3623" s="209"/>
      <c r="J3623" s="209"/>
      <c r="K3623" s="209"/>
      <c r="L3623" s="199"/>
      <c r="M3623" s="203"/>
      <c r="N3623" s="209"/>
    </row>
    <row r="3624" spans="1:14" ht="12" customHeight="1" x14ac:dyDescent="0.2">
      <c r="A3624" s="206"/>
      <c r="B3624" s="207"/>
      <c r="C3624" s="199"/>
      <c r="D3624" s="199"/>
      <c r="E3624" s="201"/>
      <c r="F3624" s="201"/>
      <c r="G3624" s="208"/>
      <c r="H3624" s="208"/>
      <c r="I3624" s="209"/>
      <c r="J3624" s="209"/>
      <c r="K3624" s="209"/>
      <c r="L3624" s="199"/>
      <c r="M3624" s="203"/>
      <c r="N3624" s="209"/>
    </row>
    <row r="3625" spans="1:14" ht="12" customHeight="1" x14ac:dyDescent="0.2">
      <c r="A3625" s="206"/>
      <c r="B3625" s="207"/>
      <c r="C3625" s="199"/>
      <c r="D3625" s="199"/>
      <c r="E3625" s="201"/>
      <c r="F3625" s="201"/>
      <c r="G3625" s="208"/>
      <c r="H3625" s="208"/>
      <c r="I3625" s="209"/>
      <c r="J3625" s="209"/>
      <c r="K3625" s="209"/>
      <c r="L3625" s="199"/>
      <c r="M3625" s="203"/>
      <c r="N3625" s="209"/>
    </row>
    <row r="3626" spans="1:14" ht="12" customHeight="1" x14ac:dyDescent="0.2">
      <c r="A3626" s="206"/>
      <c r="B3626" s="207"/>
      <c r="C3626" s="199"/>
      <c r="D3626" s="199"/>
      <c r="E3626" s="201"/>
      <c r="F3626" s="201"/>
      <c r="G3626" s="208"/>
      <c r="H3626" s="208"/>
      <c r="I3626" s="209"/>
      <c r="J3626" s="209"/>
      <c r="K3626" s="209"/>
      <c r="L3626" s="199"/>
      <c r="M3626" s="203"/>
      <c r="N3626" s="209"/>
    </row>
    <row r="3627" spans="1:14" ht="12" customHeight="1" x14ac:dyDescent="0.2">
      <c r="A3627" s="206"/>
      <c r="B3627" s="207"/>
      <c r="C3627" s="199"/>
      <c r="D3627" s="199"/>
      <c r="E3627" s="201"/>
      <c r="F3627" s="201"/>
      <c r="G3627" s="208"/>
      <c r="H3627" s="208"/>
      <c r="I3627" s="209"/>
      <c r="J3627" s="209"/>
      <c r="K3627" s="209"/>
      <c r="L3627" s="199"/>
      <c r="M3627" s="203"/>
      <c r="N3627" s="209"/>
    </row>
    <row r="3628" spans="1:14" ht="12" customHeight="1" x14ac:dyDescent="0.2">
      <c r="A3628" s="206"/>
      <c r="B3628" s="207"/>
      <c r="C3628" s="199"/>
      <c r="D3628" s="199"/>
      <c r="E3628" s="201"/>
      <c r="F3628" s="201"/>
      <c r="G3628" s="208"/>
      <c r="H3628" s="208"/>
      <c r="I3628" s="209"/>
      <c r="J3628" s="209"/>
      <c r="K3628" s="209"/>
      <c r="L3628" s="199"/>
      <c r="M3628" s="203"/>
      <c r="N3628" s="209"/>
    </row>
    <row r="3629" spans="1:14" ht="12" customHeight="1" x14ac:dyDescent="0.2">
      <c r="A3629" s="206"/>
      <c r="B3629" s="207"/>
      <c r="C3629" s="199"/>
      <c r="D3629" s="199"/>
      <c r="E3629" s="201"/>
      <c r="F3629" s="201"/>
      <c r="G3629" s="208"/>
      <c r="H3629" s="208"/>
      <c r="I3629" s="209"/>
      <c r="J3629" s="209"/>
      <c r="K3629" s="209"/>
      <c r="L3629" s="199"/>
      <c r="M3629" s="203"/>
      <c r="N3629" s="209"/>
    </row>
    <row r="3630" spans="1:14" ht="12" customHeight="1" x14ac:dyDescent="0.2">
      <c r="A3630" s="206"/>
      <c r="B3630" s="207"/>
      <c r="C3630" s="199"/>
      <c r="D3630" s="199"/>
      <c r="E3630" s="201"/>
      <c r="F3630" s="201"/>
      <c r="G3630" s="208"/>
      <c r="H3630" s="208"/>
      <c r="I3630" s="209"/>
      <c r="J3630" s="209"/>
      <c r="K3630" s="209"/>
      <c r="L3630" s="199"/>
      <c r="M3630" s="203"/>
      <c r="N3630" s="209"/>
    </row>
    <row r="3631" spans="1:14" ht="12" customHeight="1" x14ac:dyDescent="0.2">
      <c r="A3631" s="206"/>
      <c r="B3631" s="207"/>
      <c r="C3631" s="199"/>
      <c r="D3631" s="199"/>
      <c r="E3631" s="201"/>
      <c r="F3631" s="201"/>
      <c r="G3631" s="208"/>
      <c r="H3631" s="208"/>
      <c r="I3631" s="209"/>
      <c r="J3631" s="209"/>
      <c r="K3631" s="209"/>
      <c r="L3631" s="199"/>
      <c r="M3631" s="203"/>
      <c r="N3631" s="209"/>
    </row>
    <row r="3632" spans="1:14" ht="12" customHeight="1" x14ac:dyDescent="0.2">
      <c r="A3632" s="206"/>
      <c r="B3632" s="207"/>
      <c r="C3632" s="199"/>
      <c r="D3632" s="199"/>
      <c r="E3632" s="201"/>
      <c r="F3632" s="201"/>
      <c r="G3632" s="208"/>
      <c r="H3632" s="208"/>
      <c r="I3632" s="209"/>
      <c r="J3632" s="209"/>
      <c r="K3632" s="209"/>
      <c r="L3632" s="199"/>
      <c r="M3632" s="203"/>
      <c r="N3632" s="209"/>
    </row>
    <row r="3633" spans="1:14" ht="12" customHeight="1" x14ac:dyDescent="0.2">
      <c r="A3633" s="206"/>
      <c r="B3633" s="207"/>
      <c r="C3633" s="199"/>
      <c r="D3633" s="199"/>
      <c r="E3633" s="201"/>
      <c r="F3633" s="201"/>
      <c r="G3633" s="208"/>
      <c r="H3633" s="208"/>
      <c r="I3633" s="209"/>
      <c r="J3633" s="209"/>
      <c r="K3633" s="209"/>
      <c r="L3633" s="199"/>
      <c r="M3633" s="203"/>
      <c r="N3633" s="209"/>
    </row>
    <row r="3634" spans="1:14" ht="12" customHeight="1" x14ac:dyDescent="0.2">
      <c r="A3634" s="206"/>
      <c r="B3634" s="207"/>
      <c r="C3634" s="199"/>
      <c r="D3634" s="199"/>
      <c r="E3634" s="201"/>
      <c r="F3634" s="201"/>
      <c r="G3634" s="208"/>
      <c r="H3634" s="208"/>
      <c r="I3634" s="209"/>
      <c r="J3634" s="209"/>
      <c r="K3634" s="209"/>
      <c r="L3634" s="199"/>
      <c r="M3634" s="203"/>
      <c r="N3634" s="209"/>
    </row>
    <row r="3635" spans="1:14" ht="12" customHeight="1" x14ac:dyDescent="0.2">
      <c r="A3635" s="206"/>
      <c r="B3635" s="207"/>
      <c r="C3635" s="199"/>
      <c r="D3635" s="199"/>
      <c r="E3635" s="201"/>
      <c r="F3635" s="201"/>
      <c r="G3635" s="208"/>
      <c r="H3635" s="208"/>
      <c r="I3635" s="209"/>
      <c r="J3635" s="209"/>
      <c r="K3635" s="209"/>
      <c r="L3635" s="199"/>
      <c r="M3635" s="203"/>
      <c r="N3635" s="209"/>
    </row>
    <row r="3636" spans="1:14" ht="12" customHeight="1" x14ac:dyDescent="0.2">
      <c r="A3636" s="206"/>
      <c r="B3636" s="207"/>
      <c r="C3636" s="199"/>
      <c r="D3636" s="199"/>
      <c r="E3636" s="201"/>
      <c r="F3636" s="201"/>
      <c r="G3636" s="208"/>
      <c r="H3636" s="208"/>
      <c r="I3636" s="209"/>
      <c r="J3636" s="209"/>
      <c r="K3636" s="209"/>
      <c r="L3636" s="199"/>
      <c r="M3636" s="203"/>
      <c r="N3636" s="209"/>
    </row>
    <row r="3637" spans="1:14" ht="12" customHeight="1" x14ac:dyDescent="0.2">
      <c r="A3637" s="206"/>
      <c r="B3637" s="207"/>
      <c r="C3637" s="199"/>
      <c r="D3637" s="199"/>
      <c r="E3637" s="201"/>
      <c r="F3637" s="201"/>
      <c r="G3637" s="208"/>
      <c r="H3637" s="208"/>
      <c r="I3637" s="209"/>
      <c r="J3637" s="209"/>
      <c r="K3637" s="209"/>
      <c r="L3637" s="199"/>
      <c r="M3637" s="203"/>
      <c r="N3637" s="209"/>
    </row>
    <row r="3638" spans="1:14" ht="12" customHeight="1" x14ac:dyDescent="0.2">
      <c r="A3638" s="206"/>
      <c r="B3638" s="207"/>
      <c r="C3638" s="199"/>
      <c r="D3638" s="199"/>
      <c r="E3638" s="201"/>
      <c r="F3638" s="201"/>
      <c r="G3638" s="208"/>
      <c r="H3638" s="208"/>
      <c r="I3638" s="209"/>
      <c r="J3638" s="209"/>
      <c r="K3638" s="209"/>
      <c r="L3638" s="199"/>
      <c r="M3638" s="203"/>
      <c r="N3638" s="209"/>
    </row>
    <row r="3639" spans="1:14" ht="12" customHeight="1" x14ac:dyDescent="0.2">
      <c r="A3639" s="206"/>
      <c r="B3639" s="207"/>
      <c r="C3639" s="199"/>
      <c r="D3639" s="199"/>
      <c r="E3639" s="201"/>
      <c r="F3639" s="201"/>
      <c r="G3639" s="208"/>
      <c r="H3639" s="208"/>
      <c r="I3639" s="209"/>
      <c r="J3639" s="209"/>
      <c r="K3639" s="209"/>
      <c r="L3639" s="199"/>
      <c r="M3639" s="203"/>
      <c r="N3639" s="209"/>
    </row>
    <row r="3640" spans="1:14" ht="12" customHeight="1" x14ac:dyDescent="0.2">
      <c r="A3640" s="206"/>
      <c r="B3640" s="207"/>
      <c r="C3640" s="199"/>
      <c r="D3640" s="199"/>
      <c r="E3640" s="201"/>
      <c r="F3640" s="201"/>
      <c r="G3640" s="208"/>
      <c r="H3640" s="208"/>
      <c r="I3640" s="209"/>
      <c r="J3640" s="209"/>
      <c r="K3640" s="209"/>
      <c r="L3640" s="199"/>
      <c r="M3640" s="203"/>
      <c r="N3640" s="209"/>
    </row>
    <row r="3641" spans="1:14" ht="12" customHeight="1" x14ac:dyDescent="0.2">
      <c r="A3641" s="206"/>
      <c r="B3641" s="207"/>
      <c r="C3641" s="199"/>
      <c r="D3641" s="199"/>
      <c r="E3641" s="201"/>
      <c r="F3641" s="201"/>
      <c r="G3641" s="208"/>
      <c r="H3641" s="208"/>
      <c r="I3641" s="209"/>
      <c r="J3641" s="209"/>
      <c r="K3641" s="209"/>
      <c r="L3641" s="199"/>
      <c r="M3641" s="203"/>
      <c r="N3641" s="209"/>
    </row>
    <row r="3642" spans="1:14" ht="12" customHeight="1" x14ac:dyDescent="0.2">
      <c r="A3642" s="206"/>
      <c r="B3642" s="207"/>
      <c r="C3642" s="199"/>
      <c r="D3642" s="199"/>
      <c r="E3642" s="201"/>
      <c r="F3642" s="201"/>
      <c r="G3642" s="208"/>
      <c r="H3642" s="208"/>
      <c r="I3642" s="209"/>
      <c r="J3642" s="209"/>
      <c r="K3642" s="209"/>
      <c r="L3642" s="199"/>
      <c r="M3642" s="203"/>
      <c r="N3642" s="209"/>
    </row>
    <row r="3643" spans="1:14" ht="12" customHeight="1" x14ac:dyDescent="0.2">
      <c r="A3643" s="206"/>
      <c r="B3643" s="207"/>
      <c r="C3643" s="199"/>
      <c r="D3643" s="199"/>
      <c r="E3643" s="201"/>
      <c r="F3643" s="201"/>
      <c r="G3643" s="208"/>
      <c r="H3643" s="208"/>
      <c r="I3643" s="209"/>
      <c r="J3643" s="209"/>
      <c r="K3643" s="209"/>
      <c r="L3643" s="199"/>
      <c r="M3643" s="203"/>
      <c r="N3643" s="209"/>
    </row>
    <row r="3644" spans="1:14" ht="12" customHeight="1" x14ac:dyDescent="0.2">
      <c r="A3644" s="206"/>
      <c r="B3644" s="207"/>
      <c r="C3644" s="199"/>
      <c r="D3644" s="199"/>
      <c r="E3644" s="201"/>
      <c r="F3644" s="201"/>
      <c r="G3644" s="208"/>
      <c r="H3644" s="208"/>
      <c r="I3644" s="209"/>
      <c r="J3644" s="209"/>
      <c r="K3644" s="209"/>
      <c r="L3644" s="199"/>
      <c r="M3644" s="203"/>
      <c r="N3644" s="209"/>
    </row>
    <row r="3645" spans="1:14" ht="12" customHeight="1" x14ac:dyDescent="0.2">
      <c r="A3645" s="206"/>
      <c r="B3645" s="207"/>
      <c r="C3645" s="199"/>
      <c r="D3645" s="199"/>
      <c r="E3645" s="201"/>
      <c r="F3645" s="201"/>
      <c r="G3645" s="208"/>
      <c r="H3645" s="208"/>
      <c r="I3645" s="209"/>
      <c r="J3645" s="209"/>
      <c r="K3645" s="209"/>
      <c r="L3645" s="199"/>
      <c r="M3645" s="203"/>
      <c r="N3645" s="209"/>
    </row>
    <row r="3646" spans="1:14" ht="12" customHeight="1" x14ac:dyDescent="0.2">
      <c r="A3646" s="206"/>
      <c r="B3646" s="207"/>
      <c r="C3646" s="199"/>
      <c r="D3646" s="199"/>
      <c r="E3646" s="201"/>
      <c r="F3646" s="201"/>
      <c r="G3646" s="208"/>
      <c r="H3646" s="208"/>
      <c r="I3646" s="209"/>
      <c r="J3646" s="209"/>
      <c r="K3646" s="209"/>
      <c r="L3646" s="199"/>
      <c r="M3646" s="203"/>
      <c r="N3646" s="209"/>
    </row>
    <row r="3647" spans="1:14" ht="12" customHeight="1" x14ac:dyDescent="0.2">
      <c r="A3647" s="206"/>
      <c r="B3647" s="207"/>
      <c r="C3647" s="199"/>
      <c r="D3647" s="199"/>
      <c r="E3647" s="201"/>
      <c r="F3647" s="201"/>
      <c r="G3647" s="208"/>
      <c r="H3647" s="208"/>
      <c r="I3647" s="209"/>
      <c r="J3647" s="209"/>
      <c r="K3647" s="209"/>
      <c r="L3647" s="199"/>
      <c r="M3647" s="203"/>
      <c r="N3647" s="209"/>
    </row>
    <row r="3648" spans="1:14" ht="12" customHeight="1" x14ac:dyDescent="0.2">
      <c r="A3648" s="206"/>
      <c r="B3648" s="207"/>
      <c r="C3648" s="199"/>
      <c r="D3648" s="199"/>
      <c r="E3648" s="201"/>
      <c r="F3648" s="201"/>
      <c r="G3648" s="208"/>
      <c r="H3648" s="208"/>
      <c r="I3648" s="209"/>
      <c r="J3648" s="209"/>
      <c r="K3648" s="209"/>
      <c r="L3648" s="199"/>
      <c r="M3648" s="203"/>
      <c r="N3648" s="209"/>
    </row>
    <row r="3649" spans="1:14" ht="12" customHeight="1" x14ac:dyDescent="0.2">
      <c r="A3649" s="206"/>
      <c r="B3649" s="207"/>
      <c r="C3649" s="199"/>
      <c r="D3649" s="199"/>
      <c r="E3649" s="201"/>
      <c r="F3649" s="201"/>
      <c r="G3649" s="208"/>
      <c r="H3649" s="208"/>
      <c r="I3649" s="209"/>
      <c r="J3649" s="209"/>
      <c r="K3649" s="209"/>
      <c r="L3649" s="199"/>
      <c r="M3649" s="203"/>
      <c r="N3649" s="209"/>
    </row>
    <row r="3650" spans="1:14" ht="12" customHeight="1" x14ac:dyDescent="0.2">
      <c r="A3650" s="206"/>
      <c r="B3650" s="207"/>
      <c r="C3650" s="199"/>
      <c r="D3650" s="199"/>
      <c r="E3650" s="201"/>
      <c r="F3650" s="201"/>
      <c r="G3650" s="208"/>
      <c r="H3650" s="208"/>
      <c r="I3650" s="209"/>
      <c r="J3650" s="209"/>
      <c r="K3650" s="209"/>
      <c r="L3650" s="199"/>
      <c r="M3650" s="203"/>
      <c r="N3650" s="209"/>
    </row>
    <row r="3651" spans="1:14" ht="12" customHeight="1" x14ac:dyDescent="0.2">
      <c r="A3651" s="206"/>
      <c r="B3651" s="207"/>
      <c r="C3651" s="199"/>
      <c r="D3651" s="199"/>
      <c r="E3651" s="201"/>
      <c r="F3651" s="201"/>
      <c r="G3651" s="208"/>
      <c r="H3651" s="208"/>
      <c r="I3651" s="209"/>
      <c r="J3651" s="209"/>
      <c r="K3651" s="209"/>
      <c r="L3651" s="199"/>
      <c r="M3651" s="203"/>
      <c r="N3651" s="209"/>
    </row>
    <row r="3652" spans="1:14" ht="12" customHeight="1" x14ac:dyDescent="0.2">
      <c r="A3652" s="206"/>
      <c r="B3652" s="207"/>
      <c r="C3652" s="199"/>
      <c r="D3652" s="199"/>
      <c r="E3652" s="201"/>
      <c r="F3652" s="201"/>
      <c r="G3652" s="208"/>
      <c r="H3652" s="208"/>
      <c r="I3652" s="209"/>
      <c r="J3652" s="209"/>
      <c r="K3652" s="209"/>
      <c r="L3652" s="199"/>
      <c r="M3652" s="203"/>
      <c r="N3652" s="209"/>
    </row>
    <row r="3653" spans="1:14" ht="12" customHeight="1" x14ac:dyDescent="0.2">
      <c r="A3653" s="206"/>
      <c r="B3653" s="207"/>
      <c r="C3653" s="199"/>
      <c r="D3653" s="199"/>
      <c r="E3653" s="201"/>
      <c r="F3653" s="201"/>
      <c r="G3653" s="208"/>
      <c r="H3653" s="208"/>
      <c r="I3653" s="209"/>
      <c r="J3653" s="209"/>
      <c r="K3653" s="209"/>
      <c r="L3653" s="199"/>
      <c r="M3653" s="203"/>
      <c r="N3653" s="209"/>
    </row>
    <row r="3654" spans="1:14" ht="12" customHeight="1" x14ac:dyDescent="0.2">
      <c r="A3654" s="206"/>
      <c r="B3654" s="207"/>
      <c r="C3654" s="199"/>
      <c r="D3654" s="199"/>
      <c r="E3654" s="201"/>
      <c r="F3654" s="201"/>
      <c r="G3654" s="208"/>
      <c r="H3654" s="208"/>
      <c r="I3654" s="209"/>
      <c r="J3654" s="209"/>
      <c r="K3654" s="209"/>
      <c r="L3654" s="199"/>
      <c r="M3654" s="203"/>
      <c r="N3654" s="209"/>
    </row>
    <row r="3655" spans="1:14" ht="12" customHeight="1" x14ac:dyDescent="0.2">
      <c r="A3655" s="206"/>
      <c r="B3655" s="207"/>
      <c r="C3655" s="199"/>
      <c r="D3655" s="199"/>
      <c r="E3655" s="201"/>
      <c r="F3655" s="201"/>
      <c r="G3655" s="208"/>
      <c r="H3655" s="208"/>
      <c r="I3655" s="209"/>
      <c r="J3655" s="209"/>
      <c r="K3655" s="209"/>
      <c r="L3655" s="199"/>
      <c r="M3655" s="203"/>
      <c r="N3655" s="209"/>
    </row>
    <row r="3656" spans="1:14" ht="12" customHeight="1" x14ac:dyDescent="0.2">
      <c r="A3656" s="206"/>
      <c r="B3656" s="207"/>
      <c r="C3656" s="199"/>
      <c r="D3656" s="199"/>
      <c r="E3656" s="201"/>
      <c r="F3656" s="201"/>
      <c r="G3656" s="208"/>
      <c r="H3656" s="208"/>
      <c r="I3656" s="209"/>
      <c r="J3656" s="209"/>
      <c r="K3656" s="209"/>
      <c r="L3656" s="199"/>
      <c r="M3656" s="203"/>
      <c r="N3656" s="209"/>
    </row>
    <row r="3657" spans="1:14" ht="12" customHeight="1" x14ac:dyDescent="0.2">
      <c r="A3657" s="206"/>
      <c r="B3657" s="207"/>
      <c r="C3657" s="199"/>
      <c r="D3657" s="199"/>
      <c r="E3657" s="201"/>
      <c r="F3657" s="201"/>
      <c r="G3657" s="208"/>
      <c r="H3657" s="208"/>
      <c r="I3657" s="209"/>
      <c r="J3657" s="209"/>
      <c r="K3657" s="209"/>
      <c r="L3657" s="199"/>
      <c r="M3657" s="203"/>
      <c r="N3657" s="209"/>
    </row>
    <row r="3658" spans="1:14" ht="12" customHeight="1" x14ac:dyDescent="0.2">
      <c r="A3658" s="206"/>
      <c r="B3658" s="207"/>
      <c r="C3658" s="199"/>
      <c r="D3658" s="199"/>
      <c r="E3658" s="201"/>
      <c r="F3658" s="201"/>
      <c r="G3658" s="208"/>
      <c r="H3658" s="208"/>
      <c r="I3658" s="209"/>
      <c r="J3658" s="209"/>
      <c r="K3658" s="209"/>
      <c r="L3658" s="199"/>
      <c r="M3658" s="203"/>
      <c r="N3658" s="209"/>
    </row>
    <row r="3659" spans="1:14" ht="12" customHeight="1" x14ac:dyDescent="0.2">
      <c r="A3659" s="206"/>
      <c r="B3659" s="207"/>
      <c r="C3659" s="199"/>
      <c r="D3659" s="199"/>
      <c r="E3659" s="201"/>
      <c r="F3659" s="201"/>
      <c r="G3659" s="208"/>
      <c r="H3659" s="208"/>
      <c r="I3659" s="209"/>
      <c r="J3659" s="209"/>
      <c r="K3659" s="209"/>
      <c r="L3659" s="199"/>
      <c r="M3659" s="203"/>
      <c r="N3659" s="209"/>
    </row>
    <row r="3660" spans="1:14" ht="12" customHeight="1" x14ac:dyDescent="0.2">
      <c r="A3660" s="206"/>
      <c r="B3660" s="207"/>
      <c r="C3660" s="199"/>
      <c r="D3660" s="199"/>
      <c r="E3660" s="201"/>
      <c r="F3660" s="201"/>
      <c r="G3660" s="208"/>
      <c r="H3660" s="208"/>
      <c r="I3660" s="209"/>
      <c r="J3660" s="209"/>
      <c r="K3660" s="209"/>
      <c r="L3660" s="199"/>
      <c r="M3660" s="203"/>
      <c r="N3660" s="209"/>
    </row>
    <row r="3661" spans="1:14" ht="12" customHeight="1" x14ac:dyDescent="0.2">
      <c r="A3661" s="206"/>
      <c r="B3661" s="207"/>
      <c r="C3661" s="199"/>
      <c r="D3661" s="199"/>
      <c r="E3661" s="201"/>
      <c r="F3661" s="201"/>
      <c r="G3661" s="208"/>
      <c r="H3661" s="208"/>
      <c r="I3661" s="209"/>
      <c r="J3661" s="209"/>
      <c r="K3661" s="209"/>
      <c r="L3661" s="199"/>
      <c r="M3661" s="203"/>
      <c r="N3661" s="209"/>
    </row>
    <row r="3662" spans="1:14" ht="12" customHeight="1" x14ac:dyDescent="0.2">
      <c r="A3662" s="206"/>
      <c r="B3662" s="207"/>
      <c r="C3662" s="199"/>
      <c r="D3662" s="199"/>
      <c r="E3662" s="201"/>
      <c r="F3662" s="201"/>
      <c r="G3662" s="208"/>
      <c r="H3662" s="208"/>
      <c r="I3662" s="209"/>
      <c r="J3662" s="209"/>
      <c r="K3662" s="209"/>
      <c r="L3662" s="199"/>
      <c r="M3662" s="203"/>
      <c r="N3662" s="209"/>
    </row>
    <row r="3663" spans="1:14" ht="12" customHeight="1" x14ac:dyDescent="0.2">
      <c r="A3663" s="206"/>
      <c r="B3663" s="207"/>
      <c r="C3663" s="199"/>
      <c r="D3663" s="199"/>
      <c r="E3663" s="201"/>
      <c r="F3663" s="201"/>
      <c r="G3663" s="208"/>
      <c r="H3663" s="208"/>
      <c r="I3663" s="209"/>
      <c r="J3663" s="209"/>
      <c r="K3663" s="209"/>
      <c r="L3663" s="199"/>
      <c r="M3663" s="203"/>
      <c r="N3663" s="209"/>
    </row>
    <row r="3664" spans="1:14" ht="12" customHeight="1" x14ac:dyDescent="0.2">
      <c r="A3664" s="206"/>
      <c r="B3664" s="207"/>
      <c r="C3664" s="199"/>
      <c r="D3664" s="199"/>
      <c r="E3664" s="201"/>
      <c r="F3664" s="201"/>
      <c r="G3664" s="208"/>
      <c r="H3664" s="208"/>
      <c r="I3664" s="209"/>
      <c r="J3664" s="209"/>
      <c r="K3664" s="209"/>
      <c r="L3664" s="199"/>
      <c r="M3664" s="203"/>
      <c r="N3664" s="209"/>
    </row>
    <row r="3665" spans="1:14" ht="12" customHeight="1" x14ac:dyDescent="0.2">
      <c r="A3665" s="206"/>
      <c r="B3665" s="207"/>
      <c r="C3665" s="199"/>
      <c r="D3665" s="199"/>
      <c r="E3665" s="201"/>
      <c r="F3665" s="201"/>
      <c r="G3665" s="208"/>
      <c r="H3665" s="208"/>
      <c r="I3665" s="209"/>
      <c r="J3665" s="209"/>
      <c r="K3665" s="209"/>
      <c r="L3665" s="199"/>
      <c r="M3665" s="203"/>
      <c r="N3665" s="209"/>
    </row>
    <row r="3666" spans="1:14" ht="12" customHeight="1" x14ac:dyDescent="0.2">
      <c r="A3666" s="206"/>
      <c r="B3666" s="207"/>
      <c r="C3666" s="199"/>
      <c r="D3666" s="199"/>
      <c r="E3666" s="201"/>
      <c r="F3666" s="201"/>
      <c r="G3666" s="208"/>
      <c r="H3666" s="208"/>
      <c r="I3666" s="209"/>
      <c r="J3666" s="209"/>
      <c r="K3666" s="209"/>
      <c r="L3666" s="199"/>
      <c r="M3666" s="203"/>
      <c r="N3666" s="209"/>
    </row>
    <row r="3667" spans="1:14" ht="12" customHeight="1" x14ac:dyDescent="0.2">
      <c r="A3667" s="206"/>
      <c r="B3667" s="207"/>
      <c r="C3667" s="199"/>
      <c r="D3667" s="199"/>
      <c r="E3667" s="201"/>
      <c r="F3667" s="201"/>
      <c r="G3667" s="208"/>
      <c r="H3667" s="208"/>
      <c r="I3667" s="209"/>
      <c r="J3667" s="209"/>
      <c r="K3667" s="209"/>
      <c r="L3667" s="199"/>
      <c r="M3667" s="203"/>
      <c r="N3667" s="209"/>
    </row>
    <row r="3668" spans="1:14" ht="12" customHeight="1" x14ac:dyDescent="0.2">
      <c r="A3668" s="206"/>
      <c r="B3668" s="207"/>
      <c r="C3668" s="199"/>
      <c r="D3668" s="199"/>
      <c r="E3668" s="201"/>
      <c r="F3668" s="201"/>
      <c r="G3668" s="208"/>
      <c r="H3668" s="208"/>
      <c r="I3668" s="209"/>
      <c r="J3668" s="209"/>
      <c r="K3668" s="209"/>
      <c r="L3668" s="199"/>
      <c r="M3668" s="203"/>
      <c r="N3668" s="209"/>
    </row>
    <row r="3669" spans="1:14" ht="12" customHeight="1" x14ac:dyDescent="0.2">
      <c r="A3669" s="206"/>
      <c r="B3669" s="207"/>
      <c r="C3669" s="199"/>
      <c r="D3669" s="199"/>
      <c r="E3669" s="201"/>
      <c r="F3669" s="201"/>
      <c r="G3669" s="208"/>
      <c r="H3669" s="208"/>
      <c r="I3669" s="209"/>
      <c r="J3669" s="209"/>
      <c r="K3669" s="209"/>
      <c r="L3669" s="199"/>
      <c r="M3669" s="203"/>
      <c r="N3669" s="209"/>
    </row>
    <row r="3670" spans="1:14" ht="12" customHeight="1" x14ac:dyDescent="0.2">
      <c r="A3670" s="206"/>
      <c r="B3670" s="207"/>
      <c r="C3670" s="199"/>
      <c r="D3670" s="199"/>
      <c r="E3670" s="201"/>
      <c r="F3670" s="201"/>
      <c r="G3670" s="208"/>
      <c r="H3670" s="208"/>
      <c r="I3670" s="209"/>
      <c r="J3670" s="209"/>
      <c r="K3670" s="209"/>
      <c r="L3670" s="199"/>
      <c r="M3670" s="203"/>
      <c r="N3670" s="209"/>
    </row>
    <row r="3671" spans="1:14" ht="12" customHeight="1" x14ac:dyDescent="0.2">
      <c r="A3671" s="206"/>
      <c r="B3671" s="207"/>
      <c r="C3671" s="199"/>
      <c r="D3671" s="199"/>
      <c r="E3671" s="201"/>
      <c r="F3671" s="201"/>
      <c r="G3671" s="208"/>
      <c r="H3671" s="208"/>
      <c r="I3671" s="209"/>
      <c r="J3671" s="209"/>
      <c r="K3671" s="209"/>
      <c r="L3671" s="199"/>
      <c r="M3671" s="203"/>
      <c r="N3671" s="209"/>
    </row>
    <row r="3672" spans="1:14" ht="12" customHeight="1" x14ac:dyDescent="0.2">
      <c r="A3672" s="206"/>
      <c r="B3672" s="207"/>
      <c r="C3672" s="199"/>
      <c r="D3672" s="199"/>
      <c r="E3672" s="201"/>
      <c r="F3672" s="201"/>
      <c r="G3672" s="208"/>
      <c r="H3672" s="208"/>
      <c r="I3672" s="209"/>
      <c r="J3672" s="209"/>
      <c r="K3672" s="209"/>
      <c r="L3672" s="199"/>
      <c r="M3672" s="203"/>
      <c r="N3672" s="209"/>
    </row>
    <row r="3673" spans="1:14" ht="12" customHeight="1" x14ac:dyDescent="0.2">
      <c r="A3673" s="206"/>
      <c r="B3673" s="207"/>
      <c r="C3673" s="199"/>
      <c r="D3673" s="199"/>
      <c r="E3673" s="201"/>
      <c r="F3673" s="201"/>
      <c r="G3673" s="208"/>
      <c r="H3673" s="208"/>
      <c r="I3673" s="209"/>
      <c r="J3673" s="209"/>
      <c r="K3673" s="209"/>
      <c r="L3673" s="199"/>
      <c r="M3673" s="203"/>
      <c r="N3673" s="209"/>
    </row>
    <row r="3674" spans="1:14" ht="12" customHeight="1" x14ac:dyDescent="0.2">
      <c r="A3674" s="206"/>
      <c r="B3674" s="207"/>
      <c r="C3674" s="199"/>
      <c r="D3674" s="199"/>
      <c r="E3674" s="201"/>
      <c r="F3674" s="201"/>
      <c r="G3674" s="208"/>
      <c r="H3674" s="208"/>
      <c r="I3674" s="209"/>
      <c r="J3674" s="209"/>
      <c r="K3674" s="209"/>
      <c r="L3674" s="199"/>
      <c r="M3674" s="203"/>
      <c r="N3674" s="209"/>
    </row>
    <row r="3675" spans="1:14" ht="12" customHeight="1" x14ac:dyDescent="0.2">
      <c r="A3675" s="206"/>
      <c r="B3675" s="207"/>
      <c r="C3675" s="199"/>
      <c r="D3675" s="199"/>
      <c r="E3675" s="201"/>
      <c r="F3675" s="201"/>
      <c r="G3675" s="208"/>
      <c r="H3675" s="208"/>
      <c r="I3675" s="209"/>
      <c r="J3675" s="209"/>
      <c r="K3675" s="209"/>
      <c r="L3675" s="199"/>
      <c r="M3675" s="203"/>
      <c r="N3675" s="209"/>
    </row>
    <row r="3676" spans="1:14" ht="12" customHeight="1" x14ac:dyDescent="0.2">
      <c r="A3676" s="206"/>
      <c r="B3676" s="207"/>
      <c r="C3676" s="199"/>
      <c r="D3676" s="199"/>
      <c r="E3676" s="201"/>
      <c r="F3676" s="201"/>
      <c r="G3676" s="208"/>
      <c r="H3676" s="208"/>
      <c r="I3676" s="209"/>
      <c r="J3676" s="209"/>
      <c r="K3676" s="209"/>
      <c r="L3676" s="199"/>
      <c r="M3676" s="203"/>
      <c r="N3676" s="209"/>
    </row>
    <row r="3677" spans="1:14" ht="12" customHeight="1" x14ac:dyDescent="0.2">
      <c r="A3677" s="206"/>
      <c r="B3677" s="207"/>
      <c r="C3677" s="199"/>
      <c r="D3677" s="199"/>
      <c r="E3677" s="201"/>
      <c r="F3677" s="201"/>
      <c r="G3677" s="208"/>
      <c r="H3677" s="208"/>
      <c r="I3677" s="209"/>
      <c r="J3677" s="209"/>
      <c r="K3677" s="209"/>
      <c r="L3677" s="199"/>
      <c r="M3677" s="203"/>
      <c r="N3677" s="209"/>
    </row>
    <row r="3678" spans="1:14" ht="12" customHeight="1" x14ac:dyDescent="0.2">
      <c r="A3678" s="206"/>
      <c r="B3678" s="207"/>
      <c r="C3678" s="199"/>
      <c r="D3678" s="199"/>
      <c r="E3678" s="201"/>
      <c r="F3678" s="201"/>
      <c r="G3678" s="208"/>
      <c r="H3678" s="208"/>
      <c r="I3678" s="209"/>
      <c r="J3678" s="209"/>
      <c r="K3678" s="209"/>
      <c r="L3678" s="199"/>
      <c r="M3678" s="203"/>
      <c r="N3678" s="209"/>
    </row>
    <row r="3679" spans="1:14" ht="12" customHeight="1" x14ac:dyDescent="0.2">
      <c r="A3679" s="206"/>
      <c r="B3679" s="207"/>
      <c r="C3679" s="199"/>
      <c r="D3679" s="199"/>
      <c r="E3679" s="201"/>
      <c r="F3679" s="201"/>
      <c r="G3679" s="208"/>
      <c r="H3679" s="208"/>
      <c r="I3679" s="209"/>
      <c r="J3679" s="209"/>
      <c r="K3679" s="209"/>
      <c r="L3679" s="199"/>
      <c r="M3679" s="203"/>
      <c r="N3679" s="209"/>
    </row>
    <row r="3680" spans="1:14" ht="12" customHeight="1" x14ac:dyDescent="0.2">
      <c r="A3680" s="206"/>
      <c r="B3680" s="207"/>
      <c r="C3680" s="199"/>
      <c r="D3680" s="199"/>
      <c r="E3680" s="201"/>
      <c r="F3680" s="201"/>
      <c r="G3680" s="208"/>
      <c r="H3680" s="208"/>
      <c r="I3680" s="209"/>
      <c r="J3680" s="209"/>
      <c r="K3680" s="209"/>
      <c r="L3680" s="199"/>
      <c r="M3680" s="203"/>
      <c r="N3680" s="209"/>
    </row>
    <row r="3681" spans="1:14" ht="12" customHeight="1" x14ac:dyDescent="0.2">
      <c r="A3681" s="206"/>
      <c r="B3681" s="207"/>
      <c r="C3681" s="199"/>
      <c r="D3681" s="199"/>
      <c r="E3681" s="201"/>
      <c r="F3681" s="201"/>
      <c r="G3681" s="208"/>
      <c r="H3681" s="208"/>
      <c r="I3681" s="209"/>
      <c r="J3681" s="209"/>
      <c r="K3681" s="209"/>
      <c r="L3681" s="199"/>
      <c r="M3681" s="203"/>
      <c r="N3681" s="209"/>
    </row>
    <row r="3682" spans="1:14" ht="12" customHeight="1" x14ac:dyDescent="0.2">
      <c r="A3682" s="206"/>
      <c r="B3682" s="207"/>
      <c r="C3682" s="199"/>
      <c r="D3682" s="199"/>
      <c r="E3682" s="201"/>
      <c r="F3682" s="201"/>
      <c r="G3682" s="208"/>
      <c r="H3682" s="208"/>
      <c r="I3682" s="209"/>
      <c r="J3682" s="209"/>
      <c r="K3682" s="209"/>
      <c r="L3682" s="199"/>
      <c r="M3682" s="203"/>
      <c r="N3682" s="209"/>
    </row>
    <row r="3683" spans="1:14" ht="12" customHeight="1" x14ac:dyDescent="0.2">
      <c r="A3683" s="206"/>
      <c r="B3683" s="207"/>
      <c r="C3683" s="199"/>
      <c r="D3683" s="199"/>
      <c r="E3683" s="201"/>
      <c r="F3683" s="201"/>
      <c r="G3683" s="208"/>
      <c r="H3683" s="208"/>
      <c r="I3683" s="209"/>
      <c r="J3683" s="209"/>
      <c r="K3683" s="209"/>
      <c r="L3683" s="199"/>
      <c r="M3683" s="203"/>
      <c r="N3683" s="209"/>
    </row>
    <row r="3684" spans="1:14" ht="12" customHeight="1" x14ac:dyDescent="0.2">
      <c r="A3684" s="206"/>
      <c r="B3684" s="207"/>
      <c r="C3684" s="199"/>
      <c r="D3684" s="199"/>
      <c r="E3684" s="201"/>
      <c r="F3684" s="201"/>
      <c r="G3684" s="208"/>
      <c r="H3684" s="208"/>
      <c r="I3684" s="209"/>
      <c r="J3684" s="209"/>
      <c r="K3684" s="209"/>
      <c r="L3684" s="199"/>
      <c r="M3684" s="203"/>
      <c r="N3684" s="209"/>
    </row>
    <row r="3685" spans="1:14" ht="12" customHeight="1" x14ac:dyDescent="0.2">
      <c r="A3685" s="206"/>
      <c r="B3685" s="207"/>
      <c r="C3685" s="199"/>
      <c r="D3685" s="199"/>
      <c r="E3685" s="201"/>
      <c r="F3685" s="201"/>
      <c r="G3685" s="208"/>
      <c r="H3685" s="208"/>
      <c r="I3685" s="209"/>
      <c r="J3685" s="209"/>
      <c r="K3685" s="209"/>
      <c r="L3685" s="199"/>
      <c r="M3685" s="203"/>
      <c r="N3685" s="209"/>
    </row>
    <row r="3686" spans="1:14" ht="12" customHeight="1" x14ac:dyDescent="0.2">
      <c r="A3686" s="206"/>
      <c r="B3686" s="207"/>
      <c r="C3686" s="199"/>
      <c r="D3686" s="199"/>
      <c r="E3686" s="201"/>
      <c r="F3686" s="201"/>
      <c r="G3686" s="208"/>
      <c r="H3686" s="208"/>
      <c r="I3686" s="209"/>
      <c r="J3686" s="209"/>
      <c r="K3686" s="209"/>
      <c r="L3686" s="199"/>
      <c r="M3686" s="203"/>
      <c r="N3686" s="209"/>
    </row>
    <row r="3687" spans="1:14" ht="12" customHeight="1" x14ac:dyDescent="0.2">
      <c r="A3687" s="206"/>
      <c r="B3687" s="207"/>
      <c r="C3687" s="199"/>
      <c r="D3687" s="199"/>
      <c r="E3687" s="201"/>
      <c r="F3687" s="201"/>
      <c r="G3687" s="208"/>
      <c r="H3687" s="208"/>
      <c r="I3687" s="209"/>
      <c r="J3687" s="209"/>
      <c r="K3687" s="209"/>
      <c r="L3687" s="199"/>
      <c r="M3687" s="203"/>
      <c r="N3687" s="209"/>
    </row>
    <row r="3688" spans="1:14" ht="12" customHeight="1" x14ac:dyDescent="0.2">
      <c r="A3688" s="206"/>
      <c r="B3688" s="207"/>
      <c r="C3688" s="199"/>
      <c r="D3688" s="199"/>
      <c r="E3688" s="201"/>
      <c r="F3688" s="201"/>
      <c r="G3688" s="208"/>
      <c r="H3688" s="208"/>
      <c r="I3688" s="209"/>
      <c r="J3688" s="209"/>
      <c r="K3688" s="209"/>
      <c r="L3688" s="199"/>
      <c r="M3688" s="203"/>
      <c r="N3688" s="209"/>
    </row>
    <row r="3689" spans="1:14" ht="12" customHeight="1" x14ac:dyDescent="0.2">
      <c r="A3689" s="206"/>
      <c r="B3689" s="207"/>
      <c r="C3689" s="199"/>
      <c r="D3689" s="199"/>
      <c r="E3689" s="201"/>
      <c r="F3689" s="201"/>
      <c r="G3689" s="208"/>
      <c r="H3689" s="208"/>
      <c r="I3689" s="209"/>
      <c r="J3689" s="209"/>
      <c r="K3689" s="209"/>
      <c r="L3689" s="199"/>
      <c r="M3689" s="203"/>
      <c r="N3689" s="209"/>
    </row>
    <row r="3690" spans="1:14" ht="12" customHeight="1" x14ac:dyDescent="0.2">
      <c r="A3690" s="206"/>
      <c r="B3690" s="207"/>
      <c r="C3690" s="199"/>
      <c r="D3690" s="199"/>
      <c r="E3690" s="201"/>
      <c r="F3690" s="201"/>
      <c r="G3690" s="208"/>
      <c r="H3690" s="208"/>
      <c r="I3690" s="209"/>
      <c r="J3690" s="209"/>
      <c r="K3690" s="209"/>
      <c r="L3690" s="199"/>
      <c r="M3690" s="203"/>
      <c r="N3690" s="209"/>
    </row>
    <row r="3691" spans="1:14" ht="12" customHeight="1" x14ac:dyDescent="0.2">
      <c r="A3691" s="206"/>
      <c r="B3691" s="207"/>
      <c r="C3691" s="199"/>
      <c r="D3691" s="199"/>
      <c r="E3691" s="201"/>
      <c r="F3691" s="201"/>
      <c r="G3691" s="208"/>
      <c r="H3691" s="208"/>
      <c r="I3691" s="209"/>
      <c r="J3691" s="209"/>
      <c r="K3691" s="209"/>
      <c r="L3691" s="199"/>
      <c r="M3691" s="203"/>
      <c r="N3691" s="209"/>
    </row>
    <row r="3692" spans="1:14" ht="12" customHeight="1" x14ac:dyDescent="0.2">
      <c r="A3692" s="206"/>
      <c r="B3692" s="207"/>
      <c r="C3692" s="199"/>
      <c r="D3692" s="199"/>
      <c r="E3692" s="201"/>
      <c r="F3692" s="201"/>
      <c r="G3692" s="208"/>
      <c r="H3692" s="208"/>
      <c r="I3692" s="209"/>
      <c r="J3692" s="209"/>
      <c r="K3692" s="209"/>
      <c r="L3692" s="199"/>
      <c r="M3692" s="203"/>
      <c r="N3692" s="209"/>
    </row>
    <row r="3693" spans="1:14" ht="12" customHeight="1" x14ac:dyDescent="0.2">
      <c r="A3693" s="206"/>
      <c r="B3693" s="207"/>
      <c r="C3693" s="199"/>
      <c r="D3693" s="199"/>
      <c r="E3693" s="201"/>
      <c r="F3693" s="201"/>
      <c r="G3693" s="208"/>
      <c r="H3693" s="208"/>
      <c r="I3693" s="209"/>
      <c r="J3693" s="209"/>
      <c r="K3693" s="209"/>
      <c r="L3693" s="199"/>
      <c r="M3693" s="203"/>
      <c r="N3693" s="209"/>
    </row>
    <row r="3694" spans="1:14" ht="12" customHeight="1" x14ac:dyDescent="0.2">
      <c r="A3694" s="206"/>
      <c r="B3694" s="207"/>
      <c r="C3694" s="199"/>
      <c r="D3694" s="199"/>
      <c r="E3694" s="201"/>
      <c r="F3694" s="201"/>
      <c r="G3694" s="208"/>
      <c r="H3694" s="208"/>
      <c r="I3694" s="209"/>
      <c r="J3694" s="209"/>
      <c r="K3694" s="209"/>
      <c r="L3694" s="199"/>
      <c r="M3694" s="203"/>
      <c r="N3694" s="209"/>
    </row>
    <row r="3695" spans="1:14" ht="12" customHeight="1" x14ac:dyDescent="0.2">
      <c r="A3695" s="206"/>
      <c r="B3695" s="207"/>
      <c r="C3695" s="199"/>
      <c r="D3695" s="199"/>
      <c r="E3695" s="201"/>
      <c r="F3695" s="201"/>
      <c r="G3695" s="208"/>
      <c r="H3695" s="208"/>
      <c r="I3695" s="209"/>
      <c r="J3695" s="209"/>
      <c r="K3695" s="209"/>
      <c r="L3695" s="199"/>
      <c r="M3695" s="203"/>
      <c r="N3695" s="209"/>
    </row>
    <row r="3696" spans="1:14" ht="12" customHeight="1" x14ac:dyDescent="0.2">
      <c r="A3696" s="206"/>
      <c r="B3696" s="207"/>
      <c r="C3696" s="199"/>
      <c r="D3696" s="199"/>
      <c r="E3696" s="201"/>
      <c r="F3696" s="201"/>
      <c r="G3696" s="208"/>
      <c r="H3696" s="208"/>
      <c r="I3696" s="209"/>
      <c r="J3696" s="209"/>
      <c r="K3696" s="209"/>
      <c r="L3696" s="199"/>
      <c r="M3696" s="203"/>
      <c r="N3696" s="209"/>
    </row>
    <row r="3697" spans="1:14" ht="12" customHeight="1" x14ac:dyDescent="0.2">
      <c r="A3697" s="206"/>
      <c r="B3697" s="207"/>
      <c r="C3697" s="199"/>
      <c r="D3697" s="199"/>
      <c r="E3697" s="201"/>
      <c r="F3697" s="201"/>
      <c r="G3697" s="208"/>
      <c r="H3697" s="208"/>
      <c r="I3697" s="209"/>
      <c r="J3697" s="209"/>
      <c r="K3697" s="209"/>
      <c r="L3697" s="199"/>
      <c r="M3697" s="203"/>
      <c r="N3697" s="209"/>
    </row>
    <row r="3698" spans="1:14" ht="12" customHeight="1" x14ac:dyDescent="0.2">
      <c r="A3698" s="206"/>
      <c r="B3698" s="207"/>
      <c r="C3698" s="199"/>
      <c r="D3698" s="199"/>
      <c r="E3698" s="201"/>
      <c r="F3698" s="201"/>
      <c r="G3698" s="208"/>
      <c r="H3698" s="208"/>
      <c r="I3698" s="209"/>
      <c r="J3698" s="209"/>
      <c r="K3698" s="209"/>
      <c r="L3698" s="199"/>
      <c r="M3698" s="203"/>
      <c r="N3698" s="209"/>
    </row>
    <row r="3699" spans="1:14" ht="12" customHeight="1" x14ac:dyDescent="0.2">
      <c r="A3699" s="206"/>
      <c r="B3699" s="207"/>
      <c r="C3699" s="199"/>
      <c r="D3699" s="199"/>
      <c r="E3699" s="201"/>
      <c r="F3699" s="201"/>
      <c r="G3699" s="208"/>
      <c r="H3699" s="208"/>
      <c r="I3699" s="209"/>
      <c r="J3699" s="209"/>
      <c r="K3699" s="209"/>
      <c r="L3699" s="199"/>
      <c r="M3699" s="203"/>
      <c r="N3699" s="209"/>
    </row>
    <row r="3700" spans="1:14" ht="12" customHeight="1" x14ac:dyDescent="0.2">
      <c r="A3700" s="206"/>
      <c r="B3700" s="207"/>
      <c r="C3700" s="199"/>
      <c r="D3700" s="199"/>
      <c r="E3700" s="201"/>
      <c r="F3700" s="201"/>
      <c r="G3700" s="208"/>
      <c r="H3700" s="208"/>
      <c r="I3700" s="209"/>
      <c r="J3700" s="209"/>
      <c r="K3700" s="209"/>
      <c r="L3700" s="199"/>
      <c r="M3700" s="203"/>
      <c r="N3700" s="209"/>
    </row>
    <row r="3701" spans="1:14" ht="12" customHeight="1" x14ac:dyDescent="0.2">
      <c r="A3701" s="206"/>
      <c r="B3701" s="207"/>
      <c r="C3701" s="199"/>
      <c r="D3701" s="199"/>
      <c r="E3701" s="201"/>
      <c r="F3701" s="201"/>
      <c r="G3701" s="208"/>
      <c r="H3701" s="208"/>
      <c r="I3701" s="209"/>
      <c r="J3701" s="209"/>
      <c r="K3701" s="209"/>
      <c r="L3701" s="199"/>
      <c r="M3701" s="203"/>
      <c r="N3701" s="209"/>
    </row>
    <row r="3702" spans="1:14" ht="12" customHeight="1" x14ac:dyDescent="0.2">
      <c r="A3702" s="206"/>
      <c r="B3702" s="207"/>
      <c r="C3702" s="199"/>
      <c r="D3702" s="199"/>
      <c r="E3702" s="201"/>
      <c r="F3702" s="201"/>
      <c r="G3702" s="208"/>
      <c r="H3702" s="208"/>
      <c r="I3702" s="209"/>
      <c r="J3702" s="209"/>
      <c r="K3702" s="209"/>
      <c r="L3702" s="199"/>
      <c r="M3702" s="203"/>
      <c r="N3702" s="209"/>
    </row>
    <row r="3703" spans="1:14" ht="12" customHeight="1" x14ac:dyDescent="0.2">
      <c r="A3703" s="206"/>
      <c r="B3703" s="207"/>
      <c r="C3703" s="199"/>
      <c r="D3703" s="199"/>
      <c r="E3703" s="201"/>
      <c r="F3703" s="201"/>
      <c r="G3703" s="208"/>
      <c r="H3703" s="208"/>
      <c r="I3703" s="209"/>
      <c r="J3703" s="209"/>
      <c r="K3703" s="209"/>
      <c r="L3703" s="199"/>
      <c r="M3703" s="203"/>
      <c r="N3703" s="209"/>
    </row>
    <row r="3704" spans="1:14" ht="12" customHeight="1" x14ac:dyDescent="0.2">
      <c r="A3704" s="206"/>
      <c r="B3704" s="207"/>
      <c r="C3704" s="199"/>
      <c r="D3704" s="199"/>
      <c r="E3704" s="201"/>
      <c r="F3704" s="201"/>
      <c r="G3704" s="208"/>
      <c r="H3704" s="208"/>
      <c r="I3704" s="209"/>
      <c r="J3704" s="209"/>
      <c r="K3704" s="209"/>
      <c r="L3704" s="199"/>
      <c r="M3704" s="203"/>
      <c r="N3704" s="209"/>
    </row>
    <row r="3705" spans="1:14" ht="12" customHeight="1" x14ac:dyDescent="0.2">
      <c r="A3705" s="206"/>
      <c r="B3705" s="207"/>
      <c r="C3705" s="199"/>
      <c r="D3705" s="199"/>
      <c r="E3705" s="201"/>
      <c r="F3705" s="201"/>
      <c r="G3705" s="208"/>
      <c r="H3705" s="208"/>
      <c r="I3705" s="209"/>
      <c r="J3705" s="209"/>
      <c r="K3705" s="209"/>
      <c r="L3705" s="199"/>
      <c r="M3705" s="203"/>
      <c r="N3705" s="209"/>
    </row>
    <row r="3706" spans="1:14" ht="12" customHeight="1" x14ac:dyDescent="0.2">
      <c r="A3706" s="206"/>
      <c r="B3706" s="207"/>
      <c r="C3706" s="199"/>
      <c r="D3706" s="199"/>
      <c r="E3706" s="201"/>
      <c r="F3706" s="201"/>
      <c r="G3706" s="208"/>
      <c r="H3706" s="208"/>
      <c r="I3706" s="209"/>
      <c r="J3706" s="209"/>
      <c r="K3706" s="209"/>
      <c r="L3706" s="199"/>
      <c r="M3706" s="203"/>
      <c r="N3706" s="209"/>
    </row>
    <row r="3707" spans="1:14" ht="12" customHeight="1" x14ac:dyDescent="0.2">
      <c r="A3707" s="206"/>
      <c r="B3707" s="207"/>
      <c r="C3707" s="199"/>
      <c r="D3707" s="199"/>
      <c r="E3707" s="201"/>
      <c r="F3707" s="201"/>
      <c r="G3707" s="208"/>
      <c r="H3707" s="208"/>
      <c r="I3707" s="209"/>
      <c r="J3707" s="209"/>
      <c r="K3707" s="209"/>
      <c r="L3707" s="199"/>
      <c r="M3707" s="203"/>
      <c r="N3707" s="209"/>
    </row>
    <row r="3708" spans="1:14" ht="12" customHeight="1" x14ac:dyDescent="0.2">
      <c r="A3708" s="206"/>
      <c r="B3708" s="207"/>
      <c r="C3708" s="199"/>
      <c r="D3708" s="199"/>
      <c r="E3708" s="201"/>
      <c r="F3708" s="201"/>
      <c r="G3708" s="208"/>
      <c r="H3708" s="208"/>
      <c r="I3708" s="209"/>
      <c r="J3708" s="209"/>
      <c r="K3708" s="209"/>
      <c r="L3708" s="199"/>
      <c r="M3708" s="203"/>
      <c r="N3708" s="209"/>
    </row>
    <row r="3709" spans="1:14" ht="12" customHeight="1" x14ac:dyDescent="0.2">
      <c r="A3709" s="206"/>
      <c r="B3709" s="207"/>
      <c r="C3709" s="199"/>
      <c r="D3709" s="199"/>
      <c r="E3709" s="201"/>
      <c r="F3709" s="201"/>
      <c r="G3709" s="208"/>
      <c r="H3709" s="208"/>
      <c r="I3709" s="209"/>
      <c r="J3709" s="209"/>
      <c r="K3709" s="209"/>
      <c r="L3709" s="199"/>
      <c r="M3709" s="203"/>
      <c r="N3709" s="209"/>
    </row>
    <row r="3710" spans="1:14" ht="12" customHeight="1" x14ac:dyDescent="0.2">
      <c r="A3710" s="206"/>
      <c r="B3710" s="207"/>
      <c r="C3710" s="199"/>
      <c r="D3710" s="199"/>
      <c r="E3710" s="201"/>
      <c r="F3710" s="201"/>
      <c r="G3710" s="208"/>
      <c r="H3710" s="208"/>
      <c r="I3710" s="209"/>
      <c r="J3710" s="209"/>
      <c r="K3710" s="209"/>
      <c r="L3710" s="199"/>
      <c r="M3710" s="203"/>
      <c r="N3710" s="209"/>
    </row>
    <row r="3711" spans="1:14" ht="12" customHeight="1" x14ac:dyDescent="0.2">
      <c r="A3711" s="206"/>
      <c r="B3711" s="207"/>
      <c r="C3711" s="199"/>
      <c r="D3711" s="199"/>
      <c r="E3711" s="201"/>
      <c r="F3711" s="201"/>
      <c r="G3711" s="208"/>
      <c r="H3711" s="208"/>
      <c r="I3711" s="209"/>
      <c r="J3711" s="209"/>
      <c r="K3711" s="209"/>
      <c r="L3711" s="199"/>
      <c r="M3711" s="203"/>
      <c r="N3711" s="209"/>
    </row>
    <row r="3712" spans="1:14" ht="12" customHeight="1" x14ac:dyDescent="0.2">
      <c r="A3712" s="206"/>
      <c r="B3712" s="207"/>
      <c r="C3712" s="199"/>
      <c r="D3712" s="199"/>
      <c r="E3712" s="201"/>
      <c r="F3712" s="201"/>
      <c r="G3712" s="208"/>
      <c r="H3712" s="208"/>
      <c r="I3712" s="209"/>
      <c r="J3712" s="209"/>
      <c r="K3712" s="209"/>
      <c r="L3712" s="199"/>
      <c r="M3712" s="203"/>
      <c r="N3712" s="209"/>
    </row>
    <row r="3713" spans="1:14" ht="12" customHeight="1" x14ac:dyDescent="0.2">
      <c r="A3713" s="206"/>
      <c r="B3713" s="207"/>
      <c r="C3713" s="199"/>
      <c r="D3713" s="199"/>
      <c r="E3713" s="201"/>
      <c r="F3713" s="201"/>
      <c r="G3713" s="208"/>
      <c r="H3713" s="208"/>
      <c r="I3713" s="209"/>
      <c r="J3713" s="209"/>
      <c r="K3713" s="209"/>
      <c r="L3713" s="199"/>
      <c r="M3713" s="203"/>
      <c r="N3713" s="209"/>
    </row>
    <row r="3714" spans="1:14" ht="12" customHeight="1" x14ac:dyDescent="0.2">
      <c r="A3714" s="206"/>
      <c r="B3714" s="207"/>
      <c r="C3714" s="199"/>
      <c r="D3714" s="199"/>
      <c r="E3714" s="201"/>
      <c r="F3714" s="201"/>
      <c r="G3714" s="208"/>
      <c r="H3714" s="208"/>
      <c r="I3714" s="209"/>
      <c r="J3714" s="209"/>
      <c r="K3714" s="209"/>
      <c r="L3714" s="199"/>
      <c r="M3714" s="203"/>
      <c r="N3714" s="209"/>
    </row>
    <row r="3715" spans="1:14" ht="12" customHeight="1" x14ac:dyDescent="0.2">
      <c r="A3715" s="206"/>
      <c r="B3715" s="207"/>
      <c r="C3715" s="199"/>
      <c r="D3715" s="199"/>
      <c r="E3715" s="201"/>
      <c r="F3715" s="201"/>
      <c r="G3715" s="208"/>
      <c r="H3715" s="208"/>
      <c r="I3715" s="209"/>
      <c r="J3715" s="209"/>
      <c r="K3715" s="209"/>
      <c r="L3715" s="199"/>
      <c r="M3715" s="203"/>
      <c r="N3715" s="209"/>
    </row>
    <row r="3716" spans="1:14" ht="12" customHeight="1" x14ac:dyDescent="0.2">
      <c r="A3716" s="206"/>
      <c r="B3716" s="207"/>
      <c r="C3716" s="199"/>
      <c r="D3716" s="199"/>
      <c r="E3716" s="201"/>
      <c r="F3716" s="201"/>
      <c r="G3716" s="208"/>
      <c r="H3716" s="208"/>
      <c r="I3716" s="209"/>
      <c r="J3716" s="209"/>
      <c r="K3716" s="209"/>
      <c r="L3716" s="199"/>
      <c r="M3716" s="203"/>
      <c r="N3716" s="209"/>
    </row>
    <row r="3717" spans="1:14" ht="12" customHeight="1" x14ac:dyDescent="0.2">
      <c r="A3717" s="206"/>
      <c r="B3717" s="207"/>
      <c r="C3717" s="199"/>
      <c r="D3717" s="199"/>
      <c r="E3717" s="201"/>
      <c r="F3717" s="201"/>
      <c r="G3717" s="208"/>
      <c r="H3717" s="208"/>
      <c r="I3717" s="209"/>
      <c r="J3717" s="209"/>
      <c r="K3717" s="209"/>
      <c r="L3717" s="199"/>
      <c r="M3717" s="203"/>
      <c r="N3717" s="209"/>
    </row>
    <row r="3718" spans="1:14" ht="12" customHeight="1" x14ac:dyDescent="0.2">
      <c r="A3718" s="206"/>
      <c r="B3718" s="207"/>
      <c r="C3718" s="199"/>
      <c r="D3718" s="199"/>
      <c r="E3718" s="201"/>
      <c r="F3718" s="201"/>
      <c r="G3718" s="208"/>
      <c r="H3718" s="208"/>
      <c r="I3718" s="209"/>
      <c r="J3718" s="209"/>
      <c r="K3718" s="209"/>
      <c r="L3718" s="199"/>
      <c r="M3718" s="203"/>
      <c r="N3718" s="209"/>
    </row>
    <row r="3719" spans="1:14" ht="12" customHeight="1" x14ac:dyDescent="0.2">
      <c r="A3719" s="206"/>
      <c r="B3719" s="207"/>
      <c r="C3719" s="199"/>
      <c r="D3719" s="199"/>
      <c r="E3719" s="201"/>
      <c r="F3719" s="201"/>
      <c r="G3719" s="208"/>
      <c r="H3719" s="208"/>
      <c r="I3719" s="209"/>
      <c r="J3719" s="209"/>
      <c r="K3719" s="209"/>
      <c r="L3719" s="199"/>
      <c r="M3719" s="203"/>
      <c r="N3719" s="209"/>
    </row>
    <row r="3720" spans="1:14" ht="12" customHeight="1" x14ac:dyDescent="0.2">
      <c r="A3720" s="206"/>
      <c r="B3720" s="207"/>
      <c r="C3720" s="199"/>
      <c r="D3720" s="199"/>
      <c r="E3720" s="201"/>
      <c r="F3720" s="201"/>
      <c r="G3720" s="208"/>
      <c r="H3720" s="208"/>
      <c r="I3720" s="209"/>
      <c r="J3720" s="209"/>
      <c r="K3720" s="209"/>
      <c r="L3720" s="199"/>
      <c r="M3720" s="203"/>
      <c r="N3720" s="209"/>
    </row>
    <row r="3721" spans="1:14" ht="12" customHeight="1" x14ac:dyDescent="0.2">
      <c r="A3721" s="206"/>
      <c r="B3721" s="207"/>
      <c r="C3721" s="199"/>
      <c r="D3721" s="199"/>
      <c r="E3721" s="201"/>
      <c r="F3721" s="201"/>
      <c r="G3721" s="208"/>
      <c r="H3721" s="208"/>
      <c r="I3721" s="209"/>
      <c r="J3721" s="209"/>
      <c r="K3721" s="209"/>
      <c r="L3721" s="199"/>
      <c r="M3721" s="203"/>
      <c r="N3721" s="209"/>
    </row>
    <row r="3722" spans="1:14" ht="12" customHeight="1" x14ac:dyDescent="0.2">
      <c r="A3722" s="206"/>
      <c r="B3722" s="207"/>
      <c r="C3722" s="199"/>
      <c r="D3722" s="199"/>
      <c r="E3722" s="201"/>
      <c r="F3722" s="201"/>
      <c r="G3722" s="208"/>
      <c r="H3722" s="208"/>
      <c r="I3722" s="209"/>
      <c r="J3722" s="209"/>
      <c r="K3722" s="209"/>
      <c r="L3722" s="199"/>
      <c r="M3722" s="203"/>
      <c r="N3722" s="209"/>
    </row>
    <row r="3723" spans="1:14" ht="12" customHeight="1" x14ac:dyDescent="0.2">
      <c r="A3723" s="206"/>
      <c r="B3723" s="207"/>
      <c r="C3723" s="199"/>
      <c r="D3723" s="199"/>
      <c r="E3723" s="201"/>
      <c r="F3723" s="201"/>
      <c r="G3723" s="208"/>
      <c r="H3723" s="208"/>
      <c r="I3723" s="209"/>
      <c r="J3723" s="209"/>
      <c r="K3723" s="209"/>
      <c r="L3723" s="199"/>
      <c r="M3723" s="203"/>
      <c r="N3723" s="209"/>
    </row>
    <row r="3724" spans="1:14" ht="12" customHeight="1" x14ac:dyDescent="0.2">
      <c r="A3724" s="206"/>
      <c r="B3724" s="207"/>
      <c r="C3724" s="199"/>
      <c r="D3724" s="199"/>
      <c r="E3724" s="201"/>
      <c r="F3724" s="201"/>
      <c r="G3724" s="208"/>
      <c r="H3724" s="208"/>
      <c r="I3724" s="209"/>
      <c r="J3724" s="209"/>
      <c r="K3724" s="209"/>
      <c r="L3724" s="199"/>
      <c r="M3724" s="203"/>
      <c r="N3724" s="209"/>
    </row>
    <row r="3725" spans="1:14" ht="12" customHeight="1" x14ac:dyDescent="0.2">
      <c r="A3725" s="206"/>
      <c r="B3725" s="207"/>
      <c r="C3725" s="199"/>
      <c r="D3725" s="199"/>
      <c r="E3725" s="201"/>
      <c r="F3725" s="201"/>
      <c r="G3725" s="208"/>
      <c r="H3725" s="208"/>
      <c r="I3725" s="209"/>
      <c r="J3725" s="209"/>
      <c r="K3725" s="209"/>
      <c r="L3725" s="199"/>
      <c r="M3725" s="203"/>
      <c r="N3725" s="209"/>
    </row>
    <row r="3726" spans="1:14" ht="12" customHeight="1" x14ac:dyDescent="0.2">
      <c r="A3726" s="206"/>
      <c r="B3726" s="207"/>
      <c r="C3726" s="199"/>
      <c r="D3726" s="199"/>
      <c r="E3726" s="201"/>
      <c r="F3726" s="201"/>
      <c r="G3726" s="208"/>
      <c r="H3726" s="208"/>
      <c r="I3726" s="209"/>
      <c r="J3726" s="209"/>
      <c r="K3726" s="209"/>
      <c r="L3726" s="199"/>
      <c r="M3726" s="203"/>
      <c r="N3726" s="209"/>
    </row>
    <row r="3727" spans="1:14" ht="12" customHeight="1" x14ac:dyDescent="0.2">
      <c r="A3727" s="206"/>
      <c r="B3727" s="207"/>
      <c r="C3727" s="199"/>
      <c r="D3727" s="199"/>
      <c r="E3727" s="201"/>
      <c r="F3727" s="201"/>
      <c r="G3727" s="208"/>
      <c r="H3727" s="208"/>
      <c r="I3727" s="209"/>
      <c r="J3727" s="209"/>
      <c r="K3727" s="209"/>
      <c r="L3727" s="199"/>
      <c r="M3727" s="203"/>
      <c r="N3727" s="209"/>
    </row>
    <row r="3728" spans="1:14" ht="12" customHeight="1" x14ac:dyDescent="0.2">
      <c r="A3728" s="206"/>
      <c r="B3728" s="207"/>
      <c r="C3728" s="199"/>
      <c r="D3728" s="199"/>
      <c r="E3728" s="201"/>
      <c r="F3728" s="201"/>
      <c r="G3728" s="208"/>
      <c r="H3728" s="208"/>
      <c r="I3728" s="209"/>
      <c r="J3728" s="209"/>
      <c r="K3728" s="209"/>
      <c r="L3728" s="199"/>
      <c r="M3728" s="203"/>
      <c r="N3728" s="209"/>
    </row>
    <row r="3729" spans="1:14" ht="12" customHeight="1" x14ac:dyDescent="0.2">
      <c r="A3729" s="206"/>
      <c r="B3729" s="207"/>
      <c r="C3729" s="199"/>
      <c r="D3729" s="199"/>
      <c r="E3729" s="201"/>
      <c r="F3729" s="201"/>
      <c r="G3729" s="208"/>
      <c r="H3729" s="208"/>
      <c r="I3729" s="209"/>
      <c r="J3729" s="209"/>
      <c r="K3729" s="209"/>
      <c r="L3729" s="199"/>
      <c r="M3729" s="203"/>
      <c r="N3729" s="209"/>
    </row>
    <row r="3730" spans="1:14" ht="12" customHeight="1" x14ac:dyDescent="0.2">
      <c r="A3730" s="206"/>
      <c r="B3730" s="207"/>
      <c r="C3730" s="199"/>
      <c r="D3730" s="199"/>
      <c r="E3730" s="201"/>
      <c r="F3730" s="201"/>
      <c r="G3730" s="208"/>
      <c r="H3730" s="208"/>
      <c r="I3730" s="209"/>
      <c r="J3730" s="209"/>
      <c r="K3730" s="209"/>
      <c r="L3730" s="199"/>
      <c r="M3730" s="203"/>
      <c r="N3730" s="209"/>
    </row>
    <row r="3731" spans="1:14" ht="12" customHeight="1" x14ac:dyDescent="0.2">
      <c r="A3731" s="206"/>
      <c r="B3731" s="207"/>
      <c r="C3731" s="199"/>
      <c r="D3731" s="199"/>
      <c r="E3731" s="201"/>
      <c r="F3731" s="201"/>
      <c r="G3731" s="208"/>
      <c r="H3731" s="208"/>
      <c r="I3731" s="209"/>
      <c r="J3731" s="209"/>
      <c r="K3731" s="209"/>
      <c r="L3731" s="199"/>
      <c r="M3731" s="203"/>
      <c r="N3731" s="209"/>
    </row>
    <row r="3732" spans="1:14" ht="12" customHeight="1" x14ac:dyDescent="0.2">
      <c r="A3732" s="206"/>
      <c r="B3732" s="207"/>
      <c r="C3732" s="199"/>
      <c r="D3732" s="199"/>
      <c r="E3732" s="201"/>
      <c r="F3732" s="201"/>
      <c r="G3732" s="208"/>
      <c r="H3732" s="208"/>
      <c r="I3732" s="209"/>
      <c r="J3732" s="209"/>
      <c r="K3732" s="209"/>
      <c r="L3732" s="199"/>
      <c r="M3732" s="203"/>
      <c r="N3732" s="209"/>
    </row>
    <row r="3733" spans="1:14" ht="12" customHeight="1" x14ac:dyDescent="0.2">
      <c r="A3733" s="206"/>
      <c r="B3733" s="207"/>
      <c r="C3733" s="199"/>
      <c r="D3733" s="199"/>
      <c r="E3733" s="201"/>
      <c r="F3733" s="201"/>
      <c r="G3733" s="208"/>
      <c r="H3733" s="208"/>
      <c r="I3733" s="209"/>
      <c r="J3733" s="209"/>
      <c r="K3733" s="209"/>
      <c r="L3733" s="199"/>
      <c r="M3733" s="203"/>
      <c r="N3733" s="209"/>
    </row>
    <row r="3734" spans="1:14" ht="12" customHeight="1" x14ac:dyDescent="0.2">
      <c r="A3734" s="206"/>
      <c r="B3734" s="207"/>
      <c r="C3734" s="199"/>
      <c r="D3734" s="199"/>
      <c r="E3734" s="201"/>
      <c r="F3734" s="201"/>
      <c r="G3734" s="208"/>
      <c r="H3734" s="208"/>
      <c r="I3734" s="209"/>
      <c r="J3734" s="209"/>
      <c r="K3734" s="209"/>
      <c r="L3734" s="199"/>
      <c r="M3734" s="203"/>
      <c r="N3734" s="209"/>
    </row>
    <row r="3735" spans="1:14" ht="12" customHeight="1" x14ac:dyDescent="0.2">
      <c r="A3735" s="206"/>
      <c r="B3735" s="207"/>
      <c r="C3735" s="199"/>
      <c r="D3735" s="199"/>
      <c r="E3735" s="201"/>
      <c r="F3735" s="201"/>
      <c r="G3735" s="208"/>
      <c r="H3735" s="208"/>
      <c r="I3735" s="209"/>
      <c r="J3735" s="209"/>
      <c r="K3735" s="209"/>
      <c r="L3735" s="199"/>
      <c r="M3735" s="203"/>
      <c r="N3735" s="209"/>
    </row>
    <row r="3736" spans="1:14" ht="12" customHeight="1" x14ac:dyDescent="0.2">
      <c r="A3736" s="206"/>
      <c r="B3736" s="207"/>
      <c r="C3736" s="199"/>
      <c r="D3736" s="199"/>
      <c r="E3736" s="201"/>
      <c r="F3736" s="201"/>
      <c r="G3736" s="208"/>
      <c r="H3736" s="208"/>
      <c r="I3736" s="209"/>
      <c r="J3736" s="209"/>
      <c r="K3736" s="209"/>
      <c r="L3736" s="199"/>
      <c r="M3736" s="203"/>
      <c r="N3736" s="209"/>
    </row>
    <row r="3737" spans="1:14" ht="12" customHeight="1" x14ac:dyDescent="0.2">
      <c r="A3737" s="206"/>
      <c r="B3737" s="207"/>
      <c r="C3737" s="199"/>
      <c r="D3737" s="199"/>
      <c r="E3737" s="201"/>
      <c r="F3737" s="201"/>
      <c r="G3737" s="208"/>
      <c r="H3737" s="208"/>
      <c r="I3737" s="209"/>
      <c r="J3737" s="209"/>
      <c r="K3737" s="209"/>
      <c r="L3737" s="199"/>
      <c r="M3737" s="203"/>
      <c r="N3737" s="209"/>
    </row>
    <row r="3738" spans="1:14" ht="12" customHeight="1" x14ac:dyDescent="0.2">
      <c r="A3738" s="206"/>
      <c r="B3738" s="207"/>
      <c r="C3738" s="199"/>
      <c r="D3738" s="199"/>
      <c r="E3738" s="201"/>
      <c r="F3738" s="201"/>
      <c r="G3738" s="208"/>
      <c r="H3738" s="208"/>
      <c r="I3738" s="209"/>
      <c r="J3738" s="209"/>
      <c r="K3738" s="209"/>
      <c r="L3738" s="199"/>
      <c r="M3738" s="203"/>
      <c r="N3738" s="209"/>
    </row>
    <row r="3739" spans="1:14" ht="12" customHeight="1" x14ac:dyDescent="0.2">
      <c r="A3739" s="206"/>
      <c r="B3739" s="207"/>
      <c r="C3739" s="199"/>
      <c r="D3739" s="199"/>
      <c r="E3739" s="201"/>
      <c r="F3739" s="201"/>
      <c r="G3739" s="208"/>
      <c r="H3739" s="208"/>
      <c r="I3739" s="209"/>
      <c r="J3739" s="209"/>
      <c r="K3739" s="209"/>
      <c r="L3739" s="199"/>
      <c r="M3739" s="203"/>
      <c r="N3739" s="209"/>
    </row>
    <row r="3740" spans="1:14" ht="12" customHeight="1" x14ac:dyDescent="0.2">
      <c r="A3740" s="206"/>
      <c r="B3740" s="207"/>
      <c r="C3740" s="199"/>
      <c r="D3740" s="199"/>
      <c r="E3740" s="201"/>
      <c r="F3740" s="201"/>
      <c r="G3740" s="208"/>
      <c r="H3740" s="208"/>
      <c r="I3740" s="209"/>
      <c r="J3740" s="209"/>
      <c r="K3740" s="209"/>
      <c r="L3740" s="199"/>
      <c r="M3740" s="203"/>
      <c r="N3740" s="209"/>
    </row>
    <row r="3741" spans="1:14" ht="12" customHeight="1" x14ac:dyDescent="0.2">
      <c r="A3741" s="206"/>
      <c r="B3741" s="207"/>
      <c r="C3741" s="199"/>
      <c r="D3741" s="199"/>
      <c r="E3741" s="201"/>
      <c r="F3741" s="201"/>
      <c r="G3741" s="208"/>
      <c r="H3741" s="208"/>
      <c r="I3741" s="209"/>
      <c r="J3741" s="209"/>
      <c r="K3741" s="209"/>
      <c r="L3741" s="199"/>
      <c r="M3741" s="203"/>
      <c r="N3741" s="209"/>
    </row>
    <row r="3742" spans="1:14" ht="12" customHeight="1" x14ac:dyDescent="0.2">
      <c r="A3742" s="206"/>
      <c r="B3742" s="207"/>
      <c r="C3742" s="199"/>
      <c r="D3742" s="199"/>
      <c r="E3742" s="201"/>
      <c r="F3742" s="201"/>
      <c r="G3742" s="208"/>
      <c r="H3742" s="208"/>
      <c r="I3742" s="209"/>
      <c r="J3742" s="209"/>
      <c r="K3742" s="209"/>
      <c r="L3742" s="199"/>
      <c r="M3742" s="203"/>
      <c r="N3742" s="209"/>
    </row>
    <row r="3743" spans="1:14" ht="12" customHeight="1" x14ac:dyDescent="0.2">
      <c r="A3743" s="206"/>
      <c r="B3743" s="207"/>
      <c r="C3743" s="199"/>
      <c r="D3743" s="199"/>
      <c r="E3743" s="201"/>
      <c r="F3743" s="201"/>
      <c r="G3743" s="208"/>
      <c r="H3743" s="208"/>
      <c r="I3743" s="209"/>
      <c r="J3743" s="209"/>
      <c r="K3743" s="209"/>
      <c r="L3743" s="199"/>
      <c r="M3743" s="203"/>
      <c r="N3743" s="209"/>
    </row>
    <row r="3744" spans="1:14" ht="12" customHeight="1" x14ac:dyDescent="0.2">
      <c r="A3744" s="206"/>
      <c r="B3744" s="207"/>
      <c r="C3744" s="199"/>
      <c r="D3744" s="199"/>
      <c r="E3744" s="201"/>
      <c r="F3744" s="201"/>
      <c r="G3744" s="208"/>
      <c r="H3744" s="208"/>
      <c r="I3744" s="209"/>
      <c r="J3744" s="209"/>
      <c r="K3744" s="209"/>
      <c r="L3744" s="199"/>
      <c r="M3744" s="203"/>
      <c r="N3744" s="209"/>
    </row>
    <row r="3745" spans="1:14" ht="12" customHeight="1" x14ac:dyDescent="0.2">
      <c r="A3745" s="206"/>
      <c r="B3745" s="207"/>
      <c r="C3745" s="199"/>
      <c r="D3745" s="199"/>
      <c r="E3745" s="201"/>
      <c r="F3745" s="201"/>
      <c r="G3745" s="208"/>
      <c r="H3745" s="208"/>
      <c r="I3745" s="209"/>
      <c r="J3745" s="209"/>
      <c r="K3745" s="209"/>
      <c r="L3745" s="199"/>
      <c r="M3745" s="203"/>
      <c r="N3745" s="209"/>
    </row>
    <row r="3746" spans="1:14" ht="12" customHeight="1" x14ac:dyDescent="0.2">
      <c r="A3746" s="206"/>
      <c r="B3746" s="207"/>
      <c r="C3746" s="199"/>
      <c r="D3746" s="199"/>
      <c r="E3746" s="201"/>
      <c r="F3746" s="201"/>
      <c r="G3746" s="208"/>
      <c r="H3746" s="208"/>
      <c r="I3746" s="209"/>
      <c r="J3746" s="209"/>
      <c r="K3746" s="209"/>
      <c r="L3746" s="199"/>
      <c r="M3746" s="203"/>
      <c r="N3746" s="209"/>
    </row>
    <row r="3747" spans="1:14" ht="12" customHeight="1" x14ac:dyDescent="0.2">
      <c r="A3747" s="206"/>
      <c r="B3747" s="207"/>
      <c r="C3747" s="199"/>
      <c r="D3747" s="199"/>
      <c r="E3747" s="201"/>
      <c r="F3747" s="201"/>
      <c r="G3747" s="208"/>
      <c r="H3747" s="208"/>
      <c r="I3747" s="209"/>
      <c r="J3747" s="209"/>
      <c r="K3747" s="209"/>
      <c r="L3747" s="199"/>
      <c r="M3747" s="203"/>
      <c r="N3747" s="209"/>
    </row>
    <row r="3748" spans="1:14" ht="12" customHeight="1" x14ac:dyDescent="0.2">
      <c r="A3748" s="206"/>
      <c r="B3748" s="207"/>
      <c r="C3748" s="199"/>
      <c r="D3748" s="199"/>
      <c r="E3748" s="201"/>
      <c r="F3748" s="201"/>
      <c r="G3748" s="208"/>
      <c r="H3748" s="208"/>
      <c r="I3748" s="209"/>
      <c r="J3748" s="209"/>
      <c r="K3748" s="209"/>
      <c r="L3748" s="199"/>
      <c r="M3748" s="203"/>
      <c r="N3748" s="209"/>
    </row>
    <row r="3749" spans="1:14" ht="12" customHeight="1" x14ac:dyDescent="0.2">
      <c r="A3749" s="206"/>
      <c r="B3749" s="207"/>
      <c r="C3749" s="199"/>
      <c r="D3749" s="199"/>
      <c r="E3749" s="201"/>
      <c r="F3749" s="201"/>
      <c r="G3749" s="208"/>
      <c r="H3749" s="208"/>
      <c r="I3749" s="209"/>
      <c r="J3749" s="209"/>
      <c r="K3749" s="209"/>
      <c r="L3749" s="199"/>
      <c r="M3749" s="203"/>
      <c r="N3749" s="209"/>
    </row>
    <row r="3750" spans="1:14" ht="12" customHeight="1" x14ac:dyDescent="0.2">
      <c r="A3750" s="206"/>
      <c r="B3750" s="207"/>
      <c r="C3750" s="199"/>
      <c r="D3750" s="199"/>
      <c r="E3750" s="201"/>
      <c r="F3750" s="201"/>
      <c r="G3750" s="208"/>
      <c r="H3750" s="208"/>
      <c r="I3750" s="209"/>
      <c r="J3750" s="209"/>
      <c r="K3750" s="209"/>
      <c r="L3750" s="199"/>
      <c r="M3750" s="203"/>
      <c r="N3750" s="209"/>
    </row>
    <row r="3751" spans="1:14" ht="12" customHeight="1" x14ac:dyDescent="0.2">
      <c r="A3751" s="206"/>
      <c r="B3751" s="207"/>
      <c r="C3751" s="199"/>
      <c r="D3751" s="199"/>
      <c r="E3751" s="201"/>
      <c r="F3751" s="201"/>
      <c r="G3751" s="208"/>
      <c r="H3751" s="208"/>
      <c r="I3751" s="209"/>
      <c r="J3751" s="209"/>
      <c r="K3751" s="209"/>
      <c r="L3751" s="199"/>
      <c r="M3751" s="203"/>
      <c r="N3751" s="209"/>
    </row>
    <row r="3752" spans="1:14" ht="12" customHeight="1" x14ac:dyDescent="0.2">
      <c r="A3752" s="206"/>
      <c r="B3752" s="207"/>
      <c r="C3752" s="199"/>
      <c r="D3752" s="199"/>
      <c r="E3752" s="201"/>
      <c r="F3752" s="201"/>
      <c r="G3752" s="208"/>
      <c r="H3752" s="208"/>
      <c r="I3752" s="209"/>
      <c r="J3752" s="209"/>
      <c r="K3752" s="209"/>
      <c r="L3752" s="199"/>
      <c r="M3752" s="203"/>
      <c r="N3752" s="209"/>
    </row>
    <row r="3753" spans="1:14" ht="12" customHeight="1" x14ac:dyDescent="0.2">
      <c r="A3753" s="206"/>
      <c r="B3753" s="207"/>
      <c r="C3753" s="199"/>
      <c r="D3753" s="199"/>
      <c r="E3753" s="201"/>
      <c r="F3753" s="201"/>
      <c r="G3753" s="208"/>
      <c r="H3753" s="208"/>
      <c r="I3753" s="209"/>
      <c r="J3753" s="209"/>
      <c r="K3753" s="209"/>
      <c r="L3753" s="199"/>
      <c r="M3753" s="203"/>
      <c r="N3753" s="209"/>
    </row>
    <row r="3754" spans="1:14" ht="12" customHeight="1" x14ac:dyDescent="0.2">
      <c r="A3754" s="206"/>
      <c r="B3754" s="207"/>
      <c r="C3754" s="199"/>
      <c r="D3754" s="199"/>
      <c r="E3754" s="201"/>
      <c r="F3754" s="201"/>
      <c r="G3754" s="208"/>
      <c r="H3754" s="208"/>
      <c r="I3754" s="209"/>
      <c r="J3754" s="209"/>
      <c r="K3754" s="209"/>
      <c r="L3754" s="199"/>
      <c r="M3754" s="203"/>
      <c r="N3754" s="209"/>
    </row>
    <row r="3755" spans="1:14" ht="12" customHeight="1" x14ac:dyDescent="0.2">
      <c r="A3755" s="206"/>
      <c r="B3755" s="207"/>
      <c r="C3755" s="199"/>
      <c r="D3755" s="199"/>
      <c r="E3755" s="201"/>
      <c r="F3755" s="201"/>
      <c r="G3755" s="208"/>
      <c r="H3755" s="208"/>
      <c r="I3755" s="209"/>
      <c r="J3755" s="209"/>
      <c r="K3755" s="209"/>
      <c r="L3755" s="199"/>
      <c r="M3755" s="203"/>
      <c r="N3755" s="209"/>
    </row>
    <row r="3756" spans="1:14" ht="12" customHeight="1" x14ac:dyDescent="0.2">
      <c r="A3756" s="206"/>
      <c r="B3756" s="207"/>
      <c r="C3756" s="199"/>
      <c r="D3756" s="199"/>
      <c r="E3756" s="201"/>
      <c r="F3756" s="201"/>
      <c r="G3756" s="208"/>
      <c r="H3756" s="208"/>
      <c r="I3756" s="209"/>
      <c r="J3756" s="209"/>
      <c r="K3756" s="209"/>
      <c r="L3756" s="199"/>
      <c r="M3756" s="203"/>
      <c r="N3756" s="209"/>
    </row>
    <row r="3757" spans="1:14" ht="12" customHeight="1" x14ac:dyDescent="0.2">
      <c r="A3757" s="206"/>
      <c r="B3757" s="207"/>
      <c r="C3757" s="199"/>
      <c r="D3757" s="199"/>
      <c r="E3757" s="201"/>
      <c r="F3757" s="201"/>
      <c r="G3757" s="208"/>
      <c r="H3757" s="208"/>
      <c r="I3757" s="209"/>
      <c r="J3757" s="209"/>
      <c r="K3757" s="209"/>
      <c r="L3757" s="199"/>
      <c r="M3757" s="203"/>
      <c r="N3757" s="209"/>
    </row>
    <row r="3758" spans="1:14" ht="12" customHeight="1" x14ac:dyDescent="0.2">
      <c r="A3758" s="206"/>
      <c r="B3758" s="207"/>
      <c r="C3758" s="199"/>
      <c r="D3758" s="199"/>
      <c r="E3758" s="201"/>
      <c r="F3758" s="201"/>
      <c r="G3758" s="208"/>
      <c r="H3758" s="208"/>
      <c r="I3758" s="209"/>
      <c r="J3758" s="209"/>
      <c r="K3758" s="209"/>
      <c r="L3758" s="199"/>
      <c r="M3758" s="203"/>
      <c r="N3758" s="209"/>
    </row>
    <row r="3759" spans="1:14" ht="12" customHeight="1" x14ac:dyDescent="0.2">
      <c r="A3759" s="206"/>
      <c r="B3759" s="207"/>
      <c r="C3759" s="199"/>
      <c r="D3759" s="199"/>
      <c r="E3759" s="201"/>
      <c r="F3759" s="201"/>
      <c r="G3759" s="208"/>
      <c r="H3759" s="208"/>
      <c r="I3759" s="209"/>
      <c r="J3759" s="209"/>
      <c r="K3759" s="209"/>
      <c r="L3759" s="199"/>
      <c r="M3759" s="203"/>
      <c r="N3759" s="209"/>
    </row>
    <row r="3760" spans="1:14" ht="12" customHeight="1" x14ac:dyDescent="0.2">
      <c r="A3760" s="206"/>
      <c r="B3760" s="207"/>
      <c r="C3760" s="199"/>
      <c r="D3760" s="199"/>
      <c r="E3760" s="201"/>
      <c r="F3760" s="201"/>
      <c r="G3760" s="208"/>
      <c r="H3760" s="208"/>
      <c r="I3760" s="209"/>
      <c r="J3760" s="209"/>
      <c r="K3760" s="209"/>
      <c r="L3760" s="199"/>
      <c r="M3760" s="203"/>
      <c r="N3760" s="209"/>
    </row>
    <row r="3761" spans="1:14" ht="12" customHeight="1" x14ac:dyDescent="0.2">
      <c r="A3761" s="206"/>
      <c r="B3761" s="207"/>
      <c r="C3761" s="199"/>
      <c r="D3761" s="199"/>
      <c r="E3761" s="201"/>
      <c r="F3761" s="201"/>
      <c r="G3761" s="208"/>
      <c r="H3761" s="208"/>
      <c r="I3761" s="209"/>
      <c r="J3761" s="209"/>
      <c r="K3761" s="209"/>
      <c r="L3761" s="199"/>
      <c r="M3761" s="203"/>
      <c r="N3761" s="209"/>
    </row>
    <row r="3762" spans="1:14" ht="12" customHeight="1" x14ac:dyDescent="0.2">
      <c r="A3762" s="206"/>
      <c r="B3762" s="207"/>
      <c r="C3762" s="199"/>
      <c r="D3762" s="199"/>
      <c r="E3762" s="201"/>
      <c r="F3762" s="201"/>
      <c r="G3762" s="208"/>
      <c r="H3762" s="208"/>
      <c r="I3762" s="209"/>
      <c r="J3762" s="209"/>
      <c r="K3762" s="209"/>
      <c r="L3762" s="199"/>
      <c r="M3762" s="203"/>
      <c r="N3762" s="209"/>
    </row>
    <row r="3763" spans="1:14" ht="12" customHeight="1" x14ac:dyDescent="0.2">
      <c r="A3763" s="206"/>
      <c r="B3763" s="207"/>
      <c r="C3763" s="199"/>
      <c r="D3763" s="199"/>
      <c r="E3763" s="201"/>
      <c r="F3763" s="201"/>
      <c r="G3763" s="208"/>
      <c r="H3763" s="208"/>
      <c r="I3763" s="209"/>
      <c r="J3763" s="209"/>
      <c r="K3763" s="209"/>
      <c r="L3763" s="199"/>
      <c r="M3763" s="203"/>
      <c r="N3763" s="209"/>
    </row>
    <row r="3764" spans="1:14" ht="12" customHeight="1" x14ac:dyDescent="0.2">
      <c r="A3764" s="206"/>
      <c r="B3764" s="207"/>
      <c r="C3764" s="199"/>
      <c r="D3764" s="199"/>
      <c r="E3764" s="201"/>
      <c r="F3764" s="201"/>
      <c r="G3764" s="208"/>
      <c r="H3764" s="208"/>
      <c r="I3764" s="209"/>
      <c r="J3764" s="209"/>
      <c r="K3764" s="209"/>
      <c r="L3764" s="199"/>
      <c r="M3764" s="203"/>
      <c r="N3764" s="209"/>
    </row>
    <row r="3765" spans="1:14" ht="12" customHeight="1" x14ac:dyDescent="0.2">
      <c r="A3765" s="206"/>
      <c r="B3765" s="207"/>
      <c r="C3765" s="199"/>
      <c r="D3765" s="199"/>
      <c r="E3765" s="201"/>
      <c r="F3765" s="201"/>
      <c r="G3765" s="208"/>
      <c r="H3765" s="208"/>
      <c r="I3765" s="209"/>
      <c r="J3765" s="209"/>
      <c r="K3765" s="209"/>
      <c r="L3765" s="199"/>
      <c r="M3765" s="203"/>
      <c r="N3765" s="209"/>
    </row>
    <row r="3766" spans="1:14" ht="12" customHeight="1" x14ac:dyDescent="0.2">
      <c r="A3766" s="206"/>
      <c r="B3766" s="207"/>
      <c r="C3766" s="199"/>
      <c r="D3766" s="199"/>
      <c r="E3766" s="201"/>
      <c r="F3766" s="201"/>
      <c r="G3766" s="208"/>
      <c r="H3766" s="208"/>
      <c r="I3766" s="209"/>
      <c r="J3766" s="209"/>
      <c r="K3766" s="209"/>
      <c r="L3766" s="199"/>
      <c r="M3766" s="203"/>
      <c r="N3766" s="209"/>
    </row>
    <row r="3767" spans="1:14" ht="12" customHeight="1" x14ac:dyDescent="0.2">
      <c r="A3767" s="206"/>
      <c r="B3767" s="207"/>
      <c r="C3767" s="199"/>
      <c r="D3767" s="199"/>
      <c r="E3767" s="201"/>
      <c r="F3767" s="201"/>
      <c r="G3767" s="208"/>
      <c r="H3767" s="208"/>
      <c r="I3767" s="209"/>
      <c r="J3767" s="209"/>
      <c r="K3767" s="209"/>
      <c r="L3767" s="199"/>
      <c r="M3767" s="203"/>
      <c r="N3767" s="209"/>
    </row>
    <row r="3768" spans="1:14" ht="12" customHeight="1" x14ac:dyDescent="0.2">
      <c r="A3768" s="206"/>
      <c r="B3768" s="207"/>
      <c r="C3768" s="199"/>
      <c r="D3768" s="199"/>
      <c r="E3768" s="201"/>
      <c r="F3768" s="201"/>
      <c r="G3768" s="208"/>
      <c r="H3768" s="208"/>
      <c r="I3768" s="209"/>
      <c r="J3768" s="209"/>
      <c r="K3768" s="209"/>
      <c r="L3768" s="199"/>
      <c r="M3768" s="203"/>
      <c r="N3768" s="209"/>
    </row>
    <row r="3769" spans="1:14" ht="12" customHeight="1" x14ac:dyDescent="0.2">
      <c r="A3769" s="206"/>
      <c r="B3769" s="207"/>
      <c r="C3769" s="199"/>
      <c r="D3769" s="199"/>
      <c r="E3769" s="201"/>
      <c r="F3769" s="201"/>
      <c r="G3769" s="208"/>
      <c r="H3769" s="208"/>
      <c r="I3769" s="209"/>
      <c r="J3769" s="209"/>
      <c r="K3769" s="209"/>
      <c r="L3769" s="199"/>
      <c r="M3769" s="203"/>
      <c r="N3769" s="209"/>
    </row>
    <row r="3770" spans="1:14" ht="12" customHeight="1" x14ac:dyDescent="0.2">
      <c r="A3770" s="206"/>
      <c r="B3770" s="207"/>
      <c r="C3770" s="199"/>
      <c r="D3770" s="199"/>
      <c r="E3770" s="201"/>
      <c r="F3770" s="201"/>
      <c r="G3770" s="208"/>
      <c r="H3770" s="208"/>
      <c r="I3770" s="209"/>
      <c r="J3770" s="209"/>
      <c r="K3770" s="209"/>
      <c r="L3770" s="199"/>
      <c r="M3770" s="203"/>
      <c r="N3770" s="209"/>
    </row>
    <row r="3771" spans="1:14" ht="12" customHeight="1" x14ac:dyDescent="0.2">
      <c r="A3771" s="206"/>
      <c r="B3771" s="207"/>
      <c r="C3771" s="199"/>
      <c r="D3771" s="199"/>
      <c r="E3771" s="201"/>
      <c r="F3771" s="201"/>
      <c r="G3771" s="208"/>
      <c r="H3771" s="208"/>
      <c r="I3771" s="209"/>
      <c r="J3771" s="209"/>
      <c r="K3771" s="209"/>
      <c r="L3771" s="199"/>
      <c r="M3771" s="203"/>
      <c r="N3771" s="209"/>
    </row>
    <row r="3772" spans="1:14" ht="12" customHeight="1" x14ac:dyDescent="0.2">
      <c r="A3772" s="206"/>
      <c r="B3772" s="207"/>
      <c r="C3772" s="199"/>
      <c r="D3772" s="199"/>
      <c r="E3772" s="201"/>
      <c r="F3772" s="201"/>
      <c r="G3772" s="208"/>
      <c r="H3772" s="208"/>
      <c r="I3772" s="209"/>
      <c r="J3772" s="209"/>
      <c r="K3772" s="209"/>
      <c r="L3772" s="199"/>
      <c r="M3772" s="203"/>
      <c r="N3772" s="209"/>
    </row>
    <row r="3773" spans="1:14" ht="12" customHeight="1" x14ac:dyDescent="0.2">
      <c r="A3773" s="206"/>
      <c r="B3773" s="207"/>
      <c r="C3773" s="199"/>
      <c r="D3773" s="199"/>
      <c r="E3773" s="201"/>
      <c r="F3773" s="201"/>
      <c r="G3773" s="208"/>
      <c r="H3773" s="208"/>
      <c r="I3773" s="209"/>
      <c r="J3773" s="209"/>
      <c r="K3773" s="209"/>
      <c r="L3773" s="199"/>
      <c r="M3773" s="203"/>
      <c r="N3773" s="209"/>
    </row>
    <row r="3774" spans="1:14" ht="12" customHeight="1" x14ac:dyDescent="0.2">
      <c r="A3774" s="206"/>
      <c r="B3774" s="207"/>
      <c r="C3774" s="199"/>
      <c r="D3774" s="199"/>
      <c r="E3774" s="201"/>
      <c r="F3774" s="201"/>
      <c r="G3774" s="208"/>
      <c r="H3774" s="208"/>
      <c r="I3774" s="209"/>
      <c r="J3774" s="209"/>
      <c r="K3774" s="209"/>
      <c r="L3774" s="199"/>
      <c r="M3774" s="203"/>
      <c r="N3774" s="209"/>
    </row>
    <row r="3775" spans="1:14" ht="12" customHeight="1" x14ac:dyDescent="0.2">
      <c r="A3775" s="206"/>
      <c r="B3775" s="207"/>
      <c r="C3775" s="199"/>
      <c r="D3775" s="199"/>
      <c r="E3775" s="201"/>
      <c r="F3775" s="201"/>
      <c r="G3775" s="208"/>
      <c r="H3775" s="208"/>
      <c r="I3775" s="209"/>
      <c r="J3775" s="209"/>
      <c r="K3775" s="209"/>
      <c r="L3775" s="199"/>
      <c r="M3775" s="203"/>
      <c r="N3775" s="209"/>
    </row>
    <row r="3776" spans="1:14" ht="12" customHeight="1" x14ac:dyDescent="0.2">
      <c r="A3776" s="206"/>
      <c r="B3776" s="207"/>
      <c r="C3776" s="199"/>
      <c r="D3776" s="199"/>
      <c r="E3776" s="201"/>
      <c r="F3776" s="201"/>
      <c r="G3776" s="208"/>
      <c r="H3776" s="208"/>
      <c r="I3776" s="209"/>
      <c r="J3776" s="209"/>
      <c r="K3776" s="209"/>
      <c r="L3776" s="199"/>
      <c r="M3776" s="203"/>
      <c r="N3776" s="209"/>
    </row>
    <row r="3777" spans="1:14" ht="12" customHeight="1" x14ac:dyDescent="0.2">
      <c r="A3777" s="206"/>
      <c r="B3777" s="207"/>
      <c r="C3777" s="199"/>
      <c r="D3777" s="199"/>
      <c r="E3777" s="201"/>
      <c r="F3777" s="201"/>
      <c r="G3777" s="208"/>
      <c r="H3777" s="208"/>
      <c r="I3777" s="209"/>
      <c r="J3777" s="209"/>
      <c r="K3777" s="209"/>
      <c r="L3777" s="199"/>
      <c r="M3777" s="203"/>
      <c r="N3777" s="209"/>
    </row>
    <row r="3778" spans="1:14" ht="12" customHeight="1" x14ac:dyDescent="0.2">
      <c r="A3778" s="206"/>
      <c r="B3778" s="207"/>
      <c r="C3778" s="199"/>
      <c r="D3778" s="199"/>
      <c r="E3778" s="201"/>
      <c r="F3778" s="201"/>
      <c r="G3778" s="208"/>
      <c r="H3778" s="208"/>
      <c r="I3778" s="209"/>
      <c r="J3778" s="209"/>
      <c r="K3778" s="209"/>
      <c r="L3778" s="199"/>
      <c r="M3778" s="203"/>
      <c r="N3778" s="209"/>
    </row>
    <row r="3779" spans="1:14" ht="12" customHeight="1" x14ac:dyDescent="0.2">
      <c r="A3779" s="206"/>
      <c r="B3779" s="207"/>
      <c r="C3779" s="199"/>
      <c r="D3779" s="199"/>
      <c r="E3779" s="201"/>
      <c r="F3779" s="201"/>
      <c r="G3779" s="208"/>
      <c r="H3779" s="208"/>
      <c r="I3779" s="209"/>
      <c r="J3779" s="209"/>
      <c r="K3779" s="209"/>
      <c r="L3779" s="199"/>
      <c r="M3779" s="203"/>
      <c r="N3779" s="209"/>
    </row>
    <row r="3780" spans="1:14" ht="12" customHeight="1" x14ac:dyDescent="0.2">
      <c r="A3780" s="206"/>
      <c r="B3780" s="207"/>
      <c r="C3780" s="199"/>
      <c r="D3780" s="199"/>
      <c r="E3780" s="201"/>
      <c r="F3780" s="201"/>
      <c r="G3780" s="208"/>
      <c r="H3780" s="208"/>
      <c r="I3780" s="209"/>
      <c r="J3780" s="209"/>
      <c r="K3780" s="209"/>
      <c r="L3780" s="199"/>
      <c r="M3780" s="203"/>
      <c r="N3780" s="209"/>
    </row>
    <row r="3781" spans="1:14" ht="12" customHeight="1" x14ac:dyDescent="0.2">
      <c r="A3781" s="206"/>
      <c r="B3781" s="207"/>
      <c r="C3781" s="199"/>
      <c r="D3781" s="199"/>
      <c r="E3781" s="201"/>
      <c r="F3781" s="201"/>
      <c r="G3781" s="208"/>
      <c r="H3781" s="208"/>
      <c r="I3781" s="209"/>
      <c r="J3781" s="209"/>
      <c r="K3781" s="209"/>
      <c r="L3781" s="199"/>
      <c r="M3781" s="203"/>
      <c r="N3781" s="209"/>
    </row>
    <row r="3782" spans="1:14" ht="12" customHeight="1" x14ac:dyDescent="0.2">
      <c r="A3782" s="206"/>
      <c r="B3782" s="207"/>
      <c r="C3782" s="199"/>
      <c r="D3782" s="199"/>
      <c r="E3782" s="201"/>
      <c r="F3782" s="201"/>
      <c r="G3782" s="208"/>
      <c r="H3782" s="208"/>
      <c r="I3782" s="209"/>
      <c r="J3782" s="209"/>
      <c r="K3782" s="209"/>
      <c r="L3782" s="199"/>
      <c r="M3782" s="203"/>
      <c r="N3782" s="209"/>
    </row>
    <row r="3783" spans="1:14" ht="12" customHeight="1" x14ac:dyDescent="0.2">
      <c r="A3783" s="206"/>
      <c r="B3783" s="207"/>
      <c r="C3783" s="199"/>
      <c r="D3783" s="199"/>
      <c r="E3783" s="201"/>
      <c r="F3783" s="201"/>
      <c r="G3783" s="208"/>
      <c r="H3783" s="208"/>
      <c r="I3783" s="209"/>
      <c r="J3783" s="209"/>
      <c r="K3783" s="209"/>
      <c r="L3783" s="199"/>
      <c r="M3783" s="203"/>
      <c r="N3783" s="209"/>
    </row>
    <row r="3784" spans="1:14" ht="12" customHeight="1" x14ac:dyDescent="0.2">
      <c r="A3784" s="206"/>
      <c r="B3784" s="207"/>
      <c r="C3784" s="199"/>
      <c r="D3784" s="199"/>
      <c r="E3784" s="201"/>
      <c r="F3784" s="201"/>
      <c r="G3784" s="208"/>
      <c r="H3784" s="208"/>
      <c r="I3784" s="209"/>
      <c r="J3784" s="209"/>
      <c r="K3784" s="209"/>
      <c r="L3784" s="199"/>
      <c r="M3784" s="203"/>
      <c r="N3784" s="209"/>
    </row>
    <row r="3785" spans="1:14" ht="12" customHeight="1" x14ac:dyDescent="0.2">
      <c r="A3785" s="206"/>
      <c r="B3785" s="207"/>
      <c r="C3785" s="199"/>
      <c r="D3785" s="199"/>
      <c r="E3785" s="201"/>
      <c r="F3785" s="201"/>
      <c r="G3785" s="208"/>
      <c r="H3785" s="208"/>
      <c r="I3785" s="209"/>
      <c r="J3785" s="209"/>
      <c r="K3785" s="209"/>
      <c r="L3785" s="199"/>
      <c r="M3785" s="203"/>
      <c r="N3785" s="209"/>
    </row>
    <row r="3786" spans="1:14" ht="12" customHeight="1" x14ac:dyDescent="0.2">
      <c r="A3786" s="206"/>
      <c r="B3786" s="207"/>
      <c r="C3786" s="199"/>
      <c r="D3786" s="199"/>
      <c r="E3786" s="201"/>
      <c r="F3786" s="201"/>
      <c r="G3786" s="208"/>
      <c r="H3786" s="208"/>
      <c r="I3786" s="209"/>
      <c r="J3786" s="209"/>
      <c r="K3786" s="209"/>
      <c r="L3786" s="199"/>
      <c r="M3786" s="203"/>
      <c r="N3786" s="209"/>
    </row>
    <row r="3787" spans="1:14" ht="12" customHeight="1" x14ac:dyDescent="0.2">
      <c r="A3787" s="206"/>
      <c r="B3787" s="207"/>
      <c r="C3787" s="199"/>
      <c r="D3787" s="199"/>
      <c r="E3787" s="201"/>
      <c r="F3787" s="201"/>
      <c r="G3787" s="208"/>
      <c r="H3787" s="208"/>
      <c r="I3787" s="209"/>
      <c r="J3787" s="209"/>
      <c r="K3787" s="209"/>
      <c r="L3787" s="199"/>
      <c r="M3787" s="203"/>
      <c r="N3787" s="209"/>
    </row>
    <row r="3788" spans="1:14" ht="12" customHeight="1" x14ac:dyDescent="0.2">
      <c r="A3788" s="206"/>
      <c r="B3788" s="207"/>
      <c r="C3788" s="199"/>
      <c r="D3788" s="199"/>
      <c r="E3788" s="201"/>
      <c r="F3788" s="201"/>
      <c r="G3788" s="208"/>
      <c r="H3788" s="208"/>
      <c r="I3788" s="209"/>
      <c r="J3788" s="209"/>
      <c r="K3788" s="209"/>
      <c r="L3788" s="199"/>
      <c r="M3788" s="203"/>
      <c r="N3788" s="209"/>
    </row>
    <row r="3789" spans="1:14" ht="12" customHeight="1" x14ac:dyDescent="0.2">
      <c r="A3789" s="206"/>
      <c r="B3789" s="207"/>
      <c r="C3789" s="199"/>
      <c r="D3789" s="199"/>
      <c r="E3789" s="201"/>
      <c r="F3789" s="201"/>
      <c r="G3789" s="208"/>
      <c r="H3789" s="208"/>
      <c r="I3789" s="209"/>
      <c r="J3789" s="209"/>
      <c r="K3789" s="209"/>
      <c r="L3789" s="199"/>
      <c r="M3789" s="203"/>
      <c r="N3789" s="209"/>
    </row>
    <row r="3790" spans="1:14" ht="12" customHeight="1" x14ac:dyDescent="0.2">
      <c r="A3790" s="206"/>
      <c r="B3790" s="207"/>
      <c r="C3790" s="199"/>
      <c r="D3790" s="199"/>
      <c r="E3790" s="201"/>
      <c r="F3790" s="201"/>
      <c r="G3790" s="208"/>
      <c r="H3790" s="208"/>
      <c r="I3790" s="209"/>
      <c r="J3790" s="209"/>
      <c r="K3790" s="209"/>
      <c r="L3790" s="199"/>
      <c r="M3790" s="203"/>
      <c r="N3790" s="209"/>
    </row>
    <row r="3791" spans="1:14" ht="12" customHeight="1" x14ac:dyDescent="0.2">
      <c r="A3791" s="206"/>
      <c r="B3791" s="207"/>
      <c r="C3791" s="199"/>
      <c r="D3791" s="199"/>
      <c r="E3791" s="201"/>
      <c r="F3791" s="201"/>
      <c r="G3791" s="208"/>
      <c r="H3791" s="208"/>
      <c r="I3791" s="209"/>
      <c r="J3791" s="209"/>
      <c r="K3791" s="209"/>
      <c r="L3791" s="199"/>
      <c r="M3791" s="203"/>
      <c r="N3791" s="209"/>
    </row>
    <row r="3792" spans="1:14" ht="12" customHeight="1" x14ac:dyDescent="0.2">
      <c r="A3792" s="206"/>
      <c r="B3792" s="207"/>
      <c r="C3792" s="199"/>
      <c r="D3792" s="199"/>
      <c r="E3792" s="201"/>
      <c r="F3792" s="201"/>
      <c r="G3792" s="208"/>
      <c r="H3792" s="208"/>
      <c r="I3792" s="209"/>
      <c r="J3792" s="209"/>
      <c r="K3792" s="209"/>
      <c r="L3792" s="199"/>
      <c r="M3792" s="203"/>
      <c r="N3792" s="209"/>
    </row>
    <row r="3793" spans="1:14" ht="12" customHeight="1" x14ac:dyDescent="0.2">
      <c r="A3793" s="206"/>
      <c r="B3793" s="207"/>
      <c r="C3793" s="199"/>
      <c r="D3793" s="199"/>
      <c r="E3793" s="201"/>
      <c r="F3793" s="201"/>
      <c r="G3793" s="208"/>
      <c r="H3793" s="208"/>
      <c r="I3793" s="209"/>
      <c r="J3793" s="209"/>
      <c r="K3793" s="209"/>
      <c r="L3793" s="199"/>
      <c r="M3793" s="203"/>
      <c r="N3793" s="209"/>
    </row>
    <row r="3794" spans="1:14" ht="12" customHeight="1" x14ac:dyDescent="0.2">
      <c r="A3794" s="206"/>
      <c r="B3794" s="207"/>
      <c r="C3794" s="199"/>
      <c r="D3794" s="199"/>
      <c r="E3794" s="201"/>
      <c r="F3794" s="201"/>
      <c r="G3794" s="208"/>
      <c r="H3794" s="208"/>
      <c r="I3794" s="209"/>
      <c r="J3794" s="209"/>
      <c r="K3794" s="209"/>
      <c r="L3794" s="199"/>
      <c r="M3794" s="203"/>
      <c r="N3794" s="209"/>
    </row>
    <row r="3795" spans="1:14" ht="12" customHeight="1" x14ac:dyDescent="0.2">
      <c r="A3795" s="206"/>
      <c r="B3795" s="207"/>
      <c r="C3795" s="199"/>
      <c r="D3795" s="199"/>
      <c r="E3795" s="201"/>
      <c r="F3795" s="201"/>
      <c r="G3795" s="208"/>
      <c r="H3795" s="208"/>
      <c r="I3795" s="209"/>
      <c r="J3795" s="209"/>
      <c r="K3795" s="209"/>
      <c r="L3795" s="199"/>
      <c r="M3795" s="203"/>
      <c r="N3795" s="209"/>
    </row>
    <row r="3796" spans="1:14" ht="12" customHeight="1" x14ac:dyDescent="0.2">
      <c r="A3796" s="206"/>
      <c r="B3796" s="207"/>
      <c r="C3796" s="199"/>
      <c r="D3796" s="199"/>
      <c r="E3796" s="201"/>
      <c r="F3796" s="201"/>
      <c r="G3796" s="208"/>
      <c r="H3796" s="208"/>
      <c r="I3796" s="209"/>
      <c r="J3796" s="209"/>
      <c r="K3796" s="209"/>
      <c r="L3796" s="199"/>
      <c r="M3796" s="203"/>
      <c r="N3796" s="209"/>
    </row>
    <row r="3797" spans="1:14" ht="12" customHeight="1" x14ac:dyDescent="0.2">
      <c r="A3797" s="206"/>
      <c r="B3797" s="207"/>
      <c r="C3797" s="199"/>
      <c r="D3797" s="199"/>
      <c r="E3797" s="201"/>
      <c r="F3797" s="201"/>
      <c r="G3797" s="208"/>
      <c r="H3797" s="208"/>
      <c r="I3797" s="209"/>
      <c r="J3797" s="209"/>
      <c r="K3797" s="209"/>
      <c r="L3797" s="199"/>
      <c r="M3797" s="203"/>
      <c r="N3797" s="209"/>
    </row>
    <row r="3798" spans="1:14" ht="12" customHeight="1" x14ac:dyDescent="0.2">
      <c r="A3798" s="206"/>
      <c r="B3798" s="207"/>
      <c r="C3798" s="199"/>
      <c r="D3798" s="199"/>
      <c r="E3798" s="201"/>
      <c r="F3798" s="201"/>
      <c r="G3798" s="208"/>
      <c r="H3798" s="208"/>
      <c r="I3798" s="209"/>
      <c r="J3798" s="209"/>
      <c r="K3798" s="209"/>
      <c r="L3798" s="199"/>
      <c r="M3798" s="203"/>
      <c r="N3798" s="209"/>
    </row>
    <row r="3799" spans="1:14" ht="12" customHeight="1" x14ac:dyDescent="0.2">
      <c r="A3799" s="206"/>
      <c r="B3799" s="207"/>
      <c r="C3799" s="199"/>
      <c r="D3799" s="199"/>
      <c r="E3799" s="201"/>
      <c r="F3799" s="201"/>
      <c r="G3799" s="208"/>
      <c r="H3799" s="208"/>
      <c r="I3799" s="209"/>
      <c r="J3799" s="209"/>
      <c r="K3799" s="209"/>
      <c r="L3799" s="199"/>
      <c r="M3799" s="203"/>
      <c r="N3799" s="209"/>
    </row>
    <row r="3800" spans="1:14" ht="12" customHeight="1" x14ac:dyDescent="0.2">
      <c r="A3800" s="206"/>
      <c r="B3800" s="207"/>
      <c r="C3800" s="199"/>
      <c r="D3800" s="199"/>
      <c r="E3800" s="201"/>
      <c r="F3800" s="201"/>
      <c r="G3800" s="208"/>
      <c r="H3800" s="208"/>
      <c r="I3800" s="209"/>
      <c r="J3800" s="209"/>
      <c r="K3800" s="209"/>
      <c r="L3800" s="199"/>
      <c r="M3800" s="203"/>
      <c r="N3800" s="209"/>
    </row>
    <row r="3801" spans="1:14" ht="12" customHeight="1" x14ac:dyDescent="0.2">
      <c r="A3801" s="206"/>
      <c r="B3801" s="207"/>
      <c r="C3801" s="199"/>
      <c r="D3801" s="199"/>
      <c r="E3801" s="201"/>
      <c r="F3801" s="201"/>
      <c r="G3801" s="208"/>
      <c r="H3801" s="208"/>
      <c r="I3801" s="209"/>
      <c r="J3801" s="209"/>
      <c r="K3801" s="209"/>
      <c r="L3801" s="199"/>
      <c r="M3801" s="203"/>
      <c r="N3801" s="209"/>
    </row>
    <row r="3802" spans="1:14" ht="12" customHeight="1" x14ac:dyDescent="0.2">
      <c r="A3802" s="206"/>
      <c r="B3802" s="207"/>
      <c r="C3802" s="199"/>
      <c r="D3802" s="199"/>
      <c r="E3802" s="201"/>
      <c r="F3802" s="201"/>
      <c r="G3802" s="208"/>
      <c r="H3802" s="208"/>
      <c r="I3802" s="209"/>
      <c r="J3802" s="209"/>
      <c r="K3802" s="209"/>
      <c r="L3802" s="199"/>
      <c r="M3802" s="203"/>
      <c r="N3802" s="209"/>
    </row>
    <row r="3803" spans="1:14" ht="12" customHeight="1" x14ac:dyDescent="0.2">
      <c r="A3803" s="206"/>
      <c r="B3803" s="207"/>
      <c r="C3803" s="199"/>
      <c r="D3803" s="199"/>
      <c r="E3803" s="201"/>
      <c r="F3803" s="201"/>
      <c r="G3803" s="208"/>
      <c r="H3803" s="208"/>
      <c r="I3803" s="209"/>
      <c r="J3803" s="209"/>
      <c r="K3803" s="209"/>
      <c r="L3803" s="199"/>
      <c r="M3803" s="203"/>
      <c r="N3803" s="209"/>
    </row>
    <row r="3804" spans="1:14" ht="12" customHeight="1" x14ac:dyDescent="0.2">
      <c r="A3804" s="206"/>
      <c r="B3804" s="207"/>
      <c r="C3804" s="199"/>
      <c r="D3804" s="199"/>
      <c r="E3804" s="201"/>
      <c r="F3804" s="201"/>
      <c r="G3804" s="208"/>
      <c r="H3804" s="208"/>
      <c r="I3804" s="209"/>
      <c r="J3804" s="209"/>
      <c r="K3804" s="209"/>
      <c r="L3804" s="199"/>
      <c r="M3804" s="203"/>
      <c r="N3804" s="209"/>
    </row>
    <row r="3805" spans="1:14" ht="12" customHeight="1" x14ac:dyDescent="0.2">
      <c r="A3805" s="206"/>
      <c r="B3805" s="207"/>
      <c r="C3805" s="199"/>
      <c r="D3805" s="199"/>
      <c r="E3805" s="201"/>
      <c r="F3805" s="201"/>
      <c r="G3805" s="208"/>
      <c r="H3805" s="208"/>
      <c r="I3805" s="209"/>
      <c r="J3805" s="209"/>
      <c r="K3805" s="209"/>
      <c r="L3805" s="199"/>
      <c r="M3805" s="203"/>
      <c r="N3805" s="209"/>
    </row>
    <row r="3806" spans="1:14" ht="12" customHeight="1" x14ac:dyDescent="0.2">
      <c r="A3806" s="206"/>
      <c r="B3806" s="207"/>
      <c r="C3806" s="199"/>
      <c r="D3806" s="199"/>
      <c r="E3806" s="201"/>
      <c r="F3806" s="201"/>
      <c r="G3806" s="208"/>
      <c r="H3806" s="208"/>
      <c r="I3806" s="209"/>
      <c r="J3806" s="209"/>
      <c r="K3806" s="209"/>
      <c r="L3806" s="199"/>
      <c r="M3806" s="203"/>
      <c r="N3806" s="209"/>
    </row>
    <row r="3807" spans="1:14" ht="12" customHeight="1" x14ac:dyDescent="0.2">
      <c r="A3807" s="206"/>
      <c r="B3807" s="207"/>
      <c r="C3807" s="199"/>
      <c r="D3807" s="199"/>
      <c r="E3807" s="201"/>
      <c r="F3807" s="201"/>
      <c r="G3807" s="208"/>
      <c r="H3807" s="208"/>
      <c r="I3807" s="209"/>
      <c r="J3807" s="209"/>
      <c r="K3807" s="209"/>
      <c r="L3807" s="199"/>
      <c r="M3807" s="203"/>
      <c r="N3807" s="209"/>
    </row>
    <row r="3808" spans="1:14" ht="12" customHeight="1" x14ac:dyDescent="0.2">
      <c r="A3808" s="206"/>
      <c r="B3808" s="207"/>
      <c r="C3808" s="199"/>
      <c r="D3808" s="199"/>
      <c r="E3808" s="201"/>
      <c r="F3808" s="201"/>
      <c r="G3808" s="208"/>
      <c r="H3808" s="208"/>
      <c r="I3808" s="209"/>
      <c r="J3808" s="209"/>
      <c r="K3808" s="209"/>
      <c r="L3808" s="199"/>
      <c r="M3808" s="203"/>
      <c r="N3808" s="209"/>
    </row>
    <row r="3809" spans="1:14" ht="12" customHeight="1" x14ac:dyDescent="0.2">
      <c r="A3809" s="206"/>
      <c r="B3809" s="207"/>
      <c r="C3809" s="199"/>
      <c r="D3809" s="199"/>
      <c r="E3809" s="201"/>
      <c r="F3809" s="201"/>
      <c r="G3809" s="208"/>
      <c r="H3809" s="208"/>
      <c r="I3809" s="209"/>
      <c r="J3809" s="209"/>
      <c r="K3809" s="209"/>
      <c r="L3809" s="199"/>
      <c r="M3809" s="203"/>
      <c r="N3809" s="209"/>
    </row>
    <row r="3810" spans="1:14" ht="12" customHeight="1" x14ac:dyDescent="0.2">
      <c r="A3810" s="206"/>
      <c r="B3810" s="207"/>
      <c r="C3810" s="199"/>
      <c r="D3810" s="199"/>
      <c r="E3810" s="201"/>
      <c r="F3810" s="201"/>
      <c r="G3810" s="208"/>
      <c r="H3810" s="208"/>
      <c r="I3810" s="209"/>
      <c r="J3810" s="209"/>
      <c r="K3810" s="209"/>
      <c r="L3810" s="199"/>
      <c r="M3810" s="203"/>
      <c r="N3810" s="209"/>
    </row>
    <row r="3811" spans="1:14" ht="12" customHeight="1" x14ac:dyDescent="0.2">
      <c r="A3811" s="206"/>
      <c r="B3811" s="207"/>
      <c r="C3811" s="199"/>
      <c r="D3811" s="199"/>
      <c r="E3811" s="201"/>
      <c r="F3811" s="201"/>
      <c r="G3811" s="208"/>
      <c r="H3811" s="208"/>
      <c r="I3811" s="209"/>
      <c r="J3811" s="209"/>
      <c r="K3811" s="209"/>
      <c r="L3811" s="199"/>
      <c r="M3811" s="203"/>
      <c r="N3811" s="209"/>
    </row>
    <row r="3812" spans="1:14" ht="12" customHeight="1" x14ac:dyDescent="0.2">
      <c r="A3812" s="206"/>
      <c r="B3812" s="207"/>
      <c r="C3812" s="199"/>
      <c r="D3812" s="199"/>
      <c r="E3812" s="201"/>
      <c r="F3812" s="201"/>
      <c r="G3812" s="208"/>
      <c r="H3812" s="208"/>
      <c r="I3812" s="209"/>
      <c r="J3812" s="209"/>
      <c r="K3812" s="209"/>
      <c r="L3812" s="199"/>
      <c r="M3812" s="203"/>
      <c r="N3812" s="209"/>
    </row>
    <row r="3813" spans="1:14" ht="12" customHeight="1" x14ac:dyDescent="0.2">
      <c r="A3813" s="206"/>
      <c r="B3813" s="207"/>
      <c r="C3813" s="199"/>
      <c r="D3813" s="199"/>
      <c r="E3813" s="201"/>
      <c r="F3813" s="201"/>
      <c r="G3813" s="208"/>
      <c r="H3813" s="208"/>
      <c r="I3813" s="209"/>
      <c r="J3813" s="209"/>
      <c r="K3813" s="209"/>
      <c r="L3813" s="199"/>
      <c r="M3813" s="203"/>
      <c r="N3813" s="209"/>
    </row>
    <row r="3814" spans="1:14" ht="12" customHeight="1" x14ac:dyDescent="0.2">
      <c r="A3814" s="206"/>
      <c r="B3814" s="207"/>
      <c r="C3814" s="199"/>
      <c r="D3814" s="199"/>
      <c r="E3814" s="201"/>
      <c r="F3814" s="201"/>
      <c r="G3814" s="208"/>
      <c r="H3814" s="208"/>
      <c r="I3814" s="209"/>
      <c r="J3814" s="209"/>
      <c r="K3814" s="209"/>
      <c r="L3814" s="199"/>
      <c r="M3814" s="203"/>
      <c r="N3814" s="209"/>
    </row>
    <row r="3815" spans="1:14" ht="12" customHeight="1" x14ac:dyDescent="0.2">
      <c r="A3815" s="206"/>
      <c r="B3815" s="207"/>
      <c r="C3815" s="199"/>
      <c r="D3815" s="199"/>
      <c r="E3815" s="201"/>
      <c r="F3815" s="201"/>
      <c r="G3815" s="208"/>
      <c r="H3815" s="208"/>
      <c r="I3815" s="209"/>
      <c r="J3815" s="209"/>
      <c r="K3815" s="209"/>
      <c r="L3815" s="199"/>
      <c r="M3815" s="203"/>
      <c r="N3815" s="209"/>
    </row>
    <row r="3816" spans="1:14" ht="12" customHeight="1" x14ac:dyDescent="0.2">
      <c r="A3816" s="206"/>
      <c r="B3816" s="207"/>
      <c r="C3816" s="199"/>
      <c r="D3816" s="199"/>
      <c r="E3816" s="201"/>
      <c r="F3816" s="201"/>
      <c r="G3816" s="208"/>
      <c r="H3816" s="208"/>
      <c r="I3816" s="209"/>
      <c r="J3816" s="209"/>
      <c r="K3816" s="209"/>
      <c r="L3816" s="199"/>
      <c r="M3816" s="203"/>
      <c r="N3816" s="209"/>
    </row>
    <row r="3817" spans="1:14" ht="12" customHeight="1" x14ac:dyDescent="0.2">
      <c r="A3817" s="206"/>
      <c r="B3817" s="207"/>
      <c r="C3817" s="199"/>
      <c r="D3817" s="199"/>
      <c r="E3817" s="201"/>
      <c r="F3817" s="201"/>
      <c r="G3817" s="208"/>
      <c r="H3817" s="208"/>
      <c r="I3817" s="209"/>
      <c r="J3817" s="209"/>
      <c r="K3817" s="209"/>
      <c r="L3817" s="199"/>
      <c r="M3817" s="203"/>
      <c r="N3817" s="209"/>
    </row>
    <row r="3818" spans="1:14" ht="12" customHeight="1" x14ac:dyDescent="0.2">
      <c r="A3818" s="206"/>
      <c r="B3818" s="207"/>
      <c r="C3818" s="199"/>
      <c r="D3818" s="199"/>
      <c r="E3818" s="201"/>
      <c r="F3818" s="201"/>
      <c r="G3818" s="208"/>
      <c r="H3818" s="208"/>
      <c r="I3818" s="209"/>
      <c r="J3818" s="209"/>
      <c r="K3818" s="209"/>
      <c r="L3818" s="199"/>
      <c r="M3818" s="203"/>
      <c r="N3818" s="209"/>
    </row>
    <row r="3819" spans="1:14" ht="12" customHeight="1" x14ac:dyDescent="0.2">
      <c r="A3819" s="206"/>
      <c r="B3819" s="207"/>
      <c r="C3819" s="199"/>
      <c r="D3819" s="199"/>
      <c r="E3819" s="201"/>
      <c r="F3819" s="201"/>
      <c r="G3819" s="208"/>
      <c r="H3819" s="208"/>
      <c r="I3819" s="209"/>
      <c r="J3819" s="209"/>
      <c r="K3819" s="209"/>
      <c r="L3819" s="199"/>
      <c r="M3819" s="203"/>
      <c r="N3819" s="209"/>
    </row>
    <row r="3820" spans="1:14" ht="12" customHeight="1" x14ac:dyDescent="0.2">
      <c r="A3820" s="206"/>
      <c r="B3820" s="207"/>
      <c r="C3820" s="199"/>
      <c r="D3820" s="199"/>
      <c r="E3820" s="201"/>
      <c r="F3820" s="201"/>
      <c r="G3820" s="208"/>
      <c r="H3820" s="208"/>
      <c r="I3820" s="209"/>
      <c r="J3820" s="209"/>
      <c r="K3820" s="209"/>
      <c r="L3820" s="199"/>
      <c r="M3820" s="203"/>
      <c r="N3820" s="209"/>
    </row>
    <row r="3821" spans="1:14" ht="12" customHeight="1" x14ac:dyDescent="0.2">
      <c r="A3821" s="206"/>
      <c r="B3821" s="207"/>
      <c r="C3821" s="199"/>
      <c r="D3821" s="199"/>
      <c r="E3821" s="201"/>
      <c r="F3821" s="201"/>
      <c r="G3821" s="208"/>
      <c r="H3821" s="208"/>
      <c r="I3821" s="209"/>
      <c r="J3821" s="209"/>
      <c r="K3821" s="209"/>
      <c r="L3821" s="199"/>
      <c r="M3821" s="203"/>
      <c r="N3821" s="209"/>
    </row>
    <row r="3822" spans="1:14" ht="12" customHeight="1" x14ac:dyDescent="0.2">
      <c r="A3822" s="206"/>
      <c r="B3822" s="207"/>
      <c r="C3822" s="199"/>
      <c r="D3822" s="199"/>
      <c r="E3822" s="201"/>
      <c r="F3822" s="201"/>
      <c r="G3822" s="208"/>
      <c r="H3822" s="208"/>
      <c r="I3822" s="209"/>
      <c r="J3822" s="209"/>
      <c r="K3822" s="209"/>
      <c r="L3822" s="199"/>
      <c r="M3822" s="203"/>
      <c r="N3822" s="209"/>
    </row>
    <row r="3823" spans="1:14" ht="12" customHeight="1" x14ac:dyDescent="0.2">
      <c r="A3823" s="206"/>
      <c r="B3823" s="207"/>
      <c r="C3823" s="199"/>
      <c r="D3823" s="199"/>
      <c r="E3823" s="201"/>
      <c r="F3823" s="201"/>
      <c r="G3823" s="208"/>
      <c r="H3823" s="208"/>
      <c r="I3823" s="209"/>
      <c r="J3823" s="209"/>
      <c r="K3823" s="209"/>
      <c r="L3823" s="199"/>
      <c r="M3823" s="203"/>
      <c r="N3823" s="209"/>
    </row>
    <row r="3824" spans="1:14" ht="12" customHeight="1" x14ac:dyDescent="0.2">
      <c r="A3824" s="206"/>
      <c r="B3824" s="207"/>
      <c r="C3824" s="199"/>
      <c r="D3824" s="199"/>
      <c r="E3824" s="201"/>
      <c r="F3824" s="201"/>
      <c r="G3824" s="208"/>
      <c r="H3824" s="208"/>
      <c r="I3824" s="209"/>
      <c r="J3824" s="209"/>
      <c r="K3824" s="209"/>
      <c r="L3824" s="199"/>
      <c r="M3824" s="203"/>
      <c r="N3824" s="209"/>
    </row>
    <row r="3825" spans="1:14" ht="12" customHeight="1" x14ac:dyDescent="0.2">
      <c r="A3825" s="206"/>
      <c r="B3825" s="207"/>
      <c r="C3825" s="199"/>
      <c r="D3825" s="199"/>
      <c r="E3825" s="201"/>
      <c r="F3825" s="201"/>
      <c r="G3825" s="208"/>
      <c r="H3825" s="208"/>
      <c r="I3825" s="209"/>
      <c r="J3825" s="209"/>
      <c r="K3825" s="209"/>
      <c r="L3825" s="199"/>
      <c r="M3825" s="203"/>
      <c r="N3825" s="209"/>
    </row>
    <row r="3826" spans="1:14" ht="12" customHeight="1" x14ac:dyDescent="0.2">
      <c r="A3826" s="206"/>
      <c r="B3826" s="207"/>
      <c r="C3826" s="199"/>
      <c r="D3826" s="199"/>
      <c r="E3826" s="201"/>
      <c r="F3826" s="201"/>
      <c r="G3826" s="208"/>
      <c r="H3826" s="208"/>
      <c r="I3826" s="209"/>
      <c r="J3826" s="209"/>
      <c r="K3826" s="209"/>
      <c r="L3826" s="199"/>
      <c r="M3826" s="203"/>
      <c r="N3826" s="209"/>
    </row>
    <row r="3827" spans="1:14" ht="12" customHeight="1" x14ac:dyDescent="0.2">
      <c r="A3827" s="206"/>
      <c r="B3827" s="207"/>
      <c r="C3827" s="199"/>
      <c r="D3827" s="199"/>
      <c r="E3827" s="201"/>
      <c r="F3827" s="201"/>
      <c r="G3827" s="208"/>
      <c r="H3827" s="208"/>
      <c r="I3827" s="209"/>
      <c r="J3827" s="209"/>
      <c r="K3827" s="209"/>
      <c r="L3827" s="199"/>
      <c r="M3827" s="203"/>
      <c r="N3827" s="209"/>
    </row>
    <row r="3828" spans="1:14" ht="12" customHeight="1" x14ac:dyDescent="0.2">
      <c r="A3828" s="206"/>
      <c r="B3828" s="207"/>
      <c r="C3828" s="199"/>
      <c r="D3828" s="199"/>
      <c r="E3828" s="201"/>
      <c r="F3828" s="201"/>
      <c r="G3828" s="208"/>
      <c r="H3828" s="208"/>
      <c r="I3828" s="209"/>
      <c r="J3828" s="209"/>
      <c r="K3828" s="209"/>
      <c r="L3828" s="199"/>
      <c r="M3828" s="203"/>
      <c r="N3828" s="209"/>
    </row>
    <row r="3829" spans="1:14" ht="12" customHeight="1" x14ac:dyDescent="0.2">
      <c r="A3829" s="206"/>
      <c r="B3829" s="207"/>
      <c r="C3829" s="199"/>
      <c r="D3829" s="199"/>
      <c r="E3829" s="201"/>
      <c r="F3829" s="201"/>
      <c r="G3829" s="208"/>
      <c r="H3829" s="208"/>
      <c r="I3829" s="209"/>
      <c r="J3829" s="209"/>
      <c r="K3829" s="209"/>
      <c r="L3829" s="199"/>
      <c r="M3829" s="203"/>
      <c r="N3829" s="209"/>
    </row>
    <row r="3830" spans="1:14" ht="12" customHeight="1" x14ac:dyDescent="0.2">
      <c r="A3830" s="206"/>
      <c r="B3830" s="207"/>
      <c r="C3830" s="199"/>
      <c r="D3830" s="199"/>
      <c r="E3830" s="201"/>
      <c r="F3830" s="201"/>
      <c r="G3830" s="208"/>
      <c r="H3830" s="208"/>
      <c r="I3830" s="209"/>
      <c r="J3830" s="209"/>
      <c r="K3830" s="209"/>
      <c r="L3830" s="199"/>
      <c r="M3830" s="203"/>
      <c r="N3830" s="209"/>
    </row>
    <row r="3831" spans="1:14" ht="12" customHeight="1" x14ac:dyDescent="0.2">
      <c r="A3831" s="206"/>
      <c r="B3831" s="207"/>
      <c r="C3831" s="199"/>
      <c r="D3831" s="199"/>
      <c r="E3831" s="201"/>
      <c r="F3831" s="201"/>
      <c r="G3831" s="208"/>
      <c r="H3831" s="208"/>
      <c r="I3831" s="209"/>
      <c r="J3831" s="209"/>
      <c r="K3831" s="209"/>
      <c r="L3831" s="199"/>
      <c r="M3831" s="203"/>
      <c r="N3831" s="209"/>
    </row>
    <row r="3832" spans="1:14" ht="12" customHeight="1" x14ac:dyDescent="0.2">
      <c r="A3832" s="206"/>
      <c r="B3832" s="207"/>
      <c r="C3832" s="199"/>
      <c r="D3832" s="199"/>
      <c r="E3832" s="201"/>
      <c r="F3832" s="201"/>
      <c r="G3832" s="208"/>
      <c r="H3832" s="208"/>
      <c r="I3832" s="209"/>
      <c r="J3832" s="209"/>
      <c r="K3832" s="209"/>
      <c r="L3832" s="199"/>
      <c r="M3832" s="203"/>
      <c r="N3832" s="209"/>
    </row>
    <row r="3833" spans="1:14" ht="12" customHeight="1" x14ac:dyDescent="0.2">
      <c r="A3833" s="206"/>
      <c r="B3833" s="207"/>
      <c r="C3833" s="199"/>
      <c r="D3833" s="199"/>
      <c r="E3833" s="201"/>
      <c r="F3833" s="201"/>
      <c r="G3833" s="208"/>
      <c r="H3833" s="208"/>
      <c r="I3833" s="209"/>
      <c r="J3833" s="209"/>
      <c r="K3833" s="209"/>
      <c r="L3833" s="199"/>
      <c r="M3833" s="203"/>
      <c r="N3833" s="209"/>
    </row>
    <row r="3834" spans="1:14" ht="12" customHeight="1" x14ac:dyDescent="0.2">
      <c r="A3834" s="206"/>
      <c r="B3834" s="207"/>
      <c r="C3834" s="199"/>
      <c r="D3834" s="199"/>
      <c r="E3834" s="201"/>
      <c r="F3834" s="201"/>
      <c r="G3834" s="208"/>
      <c r="H3834" s="208"/>
      <c r="I3834" s="209"/>
      <c r="J3834" s="209"/>
      <c r="K3834" s="209"/>
      <c r="L3834" s="199"/>
      <c r="M3834" s="203"/>
      <c r="N3834" s="209"/>
    </row>
    <row r="3835" spans="1:14" ht="12" customHeight="1" x14ac:dyDescent="0.2">
      <c r="A3835" s="206"/>
      <c r="B3835" s="207"/>
      <c r="C3835" s="199"/>
      <c r="D3835" s="199"/>
      <c r="E3835" s="201"/>
      <c r="F3835" s="201"/>
      <c r="G3835" s="208"/>
      <c r="H3835" s="208"/>
      <c r="I3835" s="209"/>
      <c r="J3835" s="209"/>
      <c r="K3835" s="209"/>
      <c r="L3835" s="199"/>
      <c r="M3835" s="203"/>
      <c r="N3835" s="209"/>
    </row>
    <row r="3836" spans="1:14" ht="12" customHeight="1" x14ac:dyDescent="0.2">
      <c r="A3836" s="206"/>
      <c r="B3836" s="207"/>
      <c r="C3836" s="199"/>
      <c r="D3836" s="199"/>
      <c r="E3836" s="201"/>
      <c r="F3836" s="201"/>
      <c r="G3836" s="208"/>
      <c r="H3836" s="208"/>
      <c r="I3836" s="209"/>
      <c r="J3836" s="209"/>
      <c r="K3836" s="209"/>
      <c r="L3836" s="199"/>
      <c r="M3836" s="203"/>
      <c r="N3836" s="209"/>
    </row>
    <row r="3837" spans="1:14" ht="12" customHeight="1" x14ac:dyDescent="0.2">
      <c r="A3837" s="206"/>
      <c r="B3837" s="207"/>
      <c r="C3837" s="199"/>
      <c r="D3837" s="199"/>
      <c r="E3837" s="201"/>
      <c r="F3837" s="201"/>
      <c r="G3837" s="208"/>
      <c r="H3837" s="208"/>
      <c r="I3837" s="209"/>
      <c r="J3837" s="209"/>
      <c r="K3837" s="209"/>
      <c r="L3837" s="199"/>
      <c r="M3837" s="203"/>
      <c r="N3837" s="209"/>
    </row>
    <row r="3838" spans="1:14" ht="12" customHeight="1" x14ac:dyDescent="0.2">
      <c r="A3838" s="206"/>
      <c r="B3838" s="207"/>
      <c r="C3838" s="199"/>
      <c r="D3838" s="199"/>
      <c r="E3838" s="201"/>
      <c r="F3838" s="201"/>
      <c r="G3838" s="208"/>
      <c r="H3838" s="208"/>
      <c r="I3838" s="209"/>
      <c r="J3838" s="209"/>
      <c r="K3838" s="209"/>
      <c r="L3838" s="199"/>
      <c r="M3838" s="203"/>
      <c r="N3838" s="209"/>
    </row>
    <row r="3839" spans="1:14" ht="12" customHeight="1" x14ac:dyDescent="0.2">
      <c r="A3839" s="206"/>
      <c r="B3839" s="207"/>
      <c r="C3839" s="199"/>
      <c r="D3839" s="199"/>
      <c r="E3839" s="201"/>
      <c r="F3839" s="201"/>
      <c r="G3839" s="208"/>
      <c r="H3839" s="208"/>
      <c r="I3839" s="209"/>
      <c r="J3839" s="209"/>
      <c r="K3839" s="209"/>
      <c r="L3839" s="199"/>
      <c r="M3839" s="203"/>
      <c r="N3839" s="209"/>
    </row>
    <row r="3840" spans="1:14" ht="12" customHeight="1" x14ac:dyDescent="0.2">
      <c r="A3840" s="206"/>
      <c r="B3840" s="207"/>
      <c r="C3840" s="199"/>
      <c r="D3840" s="199"/>
      <c r="E3840" s="201"/>
      <c r="F3840" s="201"/>
      <c r="G3840" s="208"/>
      <c r="H3840" s="208"/>
      <c r="I3840" s="209"/>
      <c r="J3840" s="209"/>
      <c r="K3840" s="209"/>
      <c r="L3840" s="199"/>
      <c r="M3840" s="203"/>
      <c r="N3840" s="209"/>
    </row>
    <row r="3841" spans="1:14" ht="12" customHeight="1" x14ac:dyDescent="0.2">
      <c r="A3841" s="206"/>
      <c r="B3841" s="207"/>
      <c r="C3841" s="199"/>
      <c r="D3841" s="199"/>
      <c r="E3841" s="201"/>
      <c r="F3841" s="201"/>
      <c r="G3841" s="208"/>
      <c r="H3841" s="208"/>
      <c r="I3841" s="209"/>
      <c r="J3841" s="209"/>
      <c r="K3841" s="209"/>
      <c r="L3841" s="199"/>
      <c r="M3841" s="203"/>
      <c r="N3841" s="209"/>
    </row>
    <row r="3842" spans="1:14" ht="12" customHeight="1" x14ac:dyDescent="0.2">
      <c r="A3842" s="206"/>
      <c r="B3842" s="207"/>
      <c r="C3842" s="199"/>
      <c r="D3842" s="199"/>
      <c r="E3842" s="201"/>
      <c r="F3842" s="201"/>
      <c r="G3842" s="208"/>
      <c r="H3842" s="208"/>
      <c r="I3842" s="209"/>
      <c r="J3842" s="209"/>
      <c r="K3842" s="209"/>
      <c r="L3842" s="199"/>
      <c r="M3842" s="203"/>
      <c r="N3842" s="209"/>
    </row>
    <row r="3843" spans="1:14" ht="12" customHeight="1" x14ac:dyDescent="0.2">
      <c r="A3843" s="206"/>
      <c r="B3843" s="207"/>
      <c r="C3843" s="199"/>
      <c r="D3843" s="199"/>
      <c r="E3843" s="201"/>
      <c r="F3843" s="201"/>
      <c r="G3843" s="208"/>
      <c r="H3843" s="208"/>
      <c r="I3843" s="209"/>
      <c r="J3843" s="209"/>
      <c r="K3843" s="209"/>
      <c r="L3843" s="199"/>
      <c r="M3843" s="203"/>
      <c r="N3843" s="209"/>
    </row>
    <row r="3844" spans="1:14" ht="12" customHeight="1" x14ac:dyDescent="0.2">
      <c r="A3844" s="206"/>
      <c r="B3844" s="207"/>
      <c r="C3844" s="199"/>
      <c r="D3844" s="199"/>
      <c r="E3844" s="201"/>
      <c r="F3844" s="201"/>
      <c r="G3844" s="208"/>
      <c r="H3844" s="208"/>
      <c r="I3844" s="209"/>
      <c r="J3844" s="209"/>
      <c r="K3844" s="209"/>
      <c r="L3844" s="199"/>
      <c r="M3844" s="203"/>
      <c r="N3844" s="209"/>
    </row>
    <row r="3845" spans="1:14" ht="12" customHeight="1" x14ac:dyDescent="0.2">
      <c r="A3845" s="206"/>
      <c r="B3845" s="207"/>
      <c r="C3845" s="199"/>
      <c r="D3845" s="199"/>
      <c r="E3845" s="201"/>
      <c r="F3845" s="201"/>
      <c r="G3845" s="208"/>
      <c r="H3845" s="208"/>
      <c r="I3845" s="209"/>
      <c r="J3845" s="209"/>
      <c r="K3845" s="209"/>
      <c r="L3845" s="199"/>
      <c r="M3845" s="203"/>
      <c r="N3845" s="209"/>
    </row>
    <row r="3846" spans="1:14" ht="12" customHeight="1" x14ac:dyDescent="0.2">
      <c r="A3846" s="206"/>
      <c r="B3846" s="207"/>
      <c r="C3846" s="199"/>
      <c r="D3846" s="199"/>
      <c r="E3846" s="201"/>
      <c r="F3846" s="201"/>
      <c r="G3846" s="208"/>
      <c r="H3846" s="208"/>
      <c r="I3846" s="209"/>
      <c r="J3846" s="209"/>
      <c r="K3846" s="209"/>
      <c r="L3846" s="199"/>
      <c r="M3846" s="203"/>
      <c r="N3846" s="209"/>
    </row>
    <row r="3847" spans="1:14" ht="12" customHeight="1" x14ac:dyDescent="0.2">
      <c r="A3847" s="206"/>
      <c r="B3847" s="207"/>
      <c r="C3847" s="199"/>
      <c r="D3847" s="199"/>
      <c r="E3847" s="201"/>
      <c r="F3847" s="201"/>
      <c r="G3847" s="208"/>
      <c r="H3847" s="208"/>
      <c r="I3847" s="209"/>
      <c r="J3847" s="209"/>
      <c r="K3847" s="209"/>
      <c r="L3847" s="199"/>
      <c r="M3847" s="203"/>
      <c r="N3847" s="209"/>
    </row>
    <row r="3848" spans="1:14" ht="12" customHeight="1" x14ac:dyDescent="0.2">
      <c r="A3848" s="206"/>
      <c r="B3848" s="207"/>
      <c r="C3848" s="199"/>
      <c r="D3848" s="199"/>
      <c r="E3848" s="201"/>
      <c r="F3848" s="201"/>
      <c r="G3848" s="208"/>
      <c r="H3848" s="208"/>
      <c r="I3848" s="209"/>
      <c r="J3848" s="209"/>
      <c r="K3848" s="209"/>
      <c r="L3848" s="199"/>
      <c r="M3848" s="203"/>
      <c r="N3848" s="209"/>
    </row>
    <row r="3849" spans="1:14" ht="12" customHeight="1" x14ac:dyDescent="0.2">
      <c r="A3849" s="206"/>
      <c r="B3849" s="207"/>
      <c r="C3849" s="199"/>
      <c r="D3849" s="199"/>
      <c r="E3849" s="201"/>
      <c r="F3849" s="201"/>
      <c r="G3849" s="208"/>
      <c r="H3849" s="208"/>
      <c r="I3849" s="209"/>
      <c r="J3849" s="209"/>
      <c r="K3849" s="209"/>
      <c r="L3849" s="199"/>
      <c r="M3849" s="203"/>
      <c r="N3849" s="209"/>
    </row>
    <row r="3850" spans="1:14" ht="12" customHeight="1" x14ac:dyDescent="0.2">
      <c r="A3850" s="206"/>
      <c r="B3850" s="207"/>
      <c r="C3850" s="199"/>
      <c r="D3850" s="199"/>
      <c r="E3850" s="201"/>
      <c r="F3850" s="201"/>
      <c r="G3850" s="208"/>
      <c r="H3850" s="208"/>
      <c r="I3850" s="209"/>
      <c r="J3850" s="209"/>
      <c r="K3850" s="209"/>
      <c r="L3850" s="199"/>
      <c r="M3850" s="203"/>
      <c r="N3850" s="209"/>
    </row>
    <row r="3851" spans="1:14" ht="12" customHeight="1" x14ac:dyDescent="0.2">
      <c r="A3851" s="206"/>
      <c r="B3851" s="207"/>
      <c r="C3851" s="199"/>
      <c r="D3851" s="199"/>
      <c r="E3851" s="201"/>
      <c r="F3851" s="201"/>
      <c r="G3851" s="208"/>
      <c r="H3851" s="208"/>
      <c r="I3851" s="209"/>
      <c r="J3851" s="209"/>
      <c r="K3851" s="209"/>
      <c r="L3851" s="199"/>
      <c r="M3851" s="203"/>
      <c r="N3851" s="209"/>
    </row>
    <row r="3852" spans="1:14" ht="12" customHeight="1" x14ac:dyDescent="0.2">
      <c r="A3852" s="206"/>
      <c r="B3852" s="207"/>
      <c r="C3852" s="199"/>
      <c r="D3852" s="199"/>
      <c r="E3852" s="201"/>
      <c r="F3852" s="201"/>
      <c r="G3852" s="208"/>
      <c r="H3852" s="208"/>
      <c r="I3852" s="209"/>
      <c r="J3852" s="209"/>
      <c r="K3852" s="209"/>
      <c r="L3852" s="199"/>
      <c r="M3852" s="203"/>
      <c r="N3852" s="209"/>
    </row>
    <row r="3853" spans="1:14" ht="12" customHeight="1" x14ac:dyDescent="0.2">
      <c r="A3853" s="206"/>
      <c r="B3853" s="207"/>
      <c r="C3853" s="199"/>
      <c r="D3853" s="199"/>
      <c r="E3853" s="201"/>
      <c r="F3853" s="201"/>
      <c r="G3853" s="208"/>
      <c r="H3853" s="208"/>
      <c r="I3853" s="209"/>
      <c r="J3853" s="209"/>
      <c r="K3853" s="209"/>
      <c r="L3853" s="199"/>
      <c r="M3853" s="203"/>
      <c r="N3853" s="209"/>
    </row>
    <row r="3854" spans="1:14" ht="12" customHeight="1" x14ac:dyDescent="0.2">
      <c r="A3854" s="206"/>
      <c r="B3854" s="207"/>
      <c r="C3854" s="199"/>
      <c r="D3854" s="199"/>
      <c r="E3854" s="201"/>
      <c r="F3854" s="201"/>
      <c r="G3854" s="208"/>
      <c r="H3854" s="208"/>
      <c r="I3854" s="209"/>
      <c r="J3854" s="209"/>
      <c r="K3854" s="209"/>
      <c r="L3854" s="199"/>
      <c r="M3854" s="203"/>
      <c r="N3854" s="209"/>
    </row>
    <row r="3855" spans="1:14" ht="12" customHeight="1" x14ac:dyDescent="0.2">
      <c r="A3855" s="206"/>
      <c r="B3855" s="207"/>
      <c r="C3855" s="199"/>
      <c r="D3855" s="199"/>
      <c r="E3855" s="201"/>
      <c r="F3855" s="201"/>
      <c r="G3855" s="208"/>
      <c r="H3855" s="208"/>
      <c r="I3855" s="209"/>
      <c r="J3855" s="209"/>
      <c r="K3855" s="209"/>
      <c r="L3855" s="199"/>
      <c r="M3855" s="203"/>
      <c r="N3855" s="209"/>
    </row>
    <row r="3856" spans="1:14" ht="12" customHeight="1" x14ac:dyDescent="0.2">
      <c r="A3856" s="206"/>
      <c r="B3856" s="207"/>
      <c r="C3856" s="199"/>
      <c r="D3856" s="199"/>
      <c r="E3856" s="201"/>
      <c r="F3856" s="201"/>
      <c r="G3856" s="208"/>
      <c r="H3856" s="208"/>
      <c r="I3856" s="209"/>
      <c r="J3856" s="209"/>
      <c r="K3856" s="209"/>
      <c r="L3856" s="199"/>
      <c r="M3856" s="203"/>
      <c r="N3856" s="209"/>
    </row>
    <row r="3857" spans="1:14" ht="12" customHeight="1" x14ac:dyDescent="0.2">
      <c r="A3857" s="206"/>
      <c r="B3857" s="207"/>
      <c r="C3857" s="199"/>
      <c r="D3857" s="199"/>
      <c r="E3857" s="201"/>
      <c r="F3857" s="201"/>
      <c r="G3857" s="208"/>
      <c r="H3857" s="208"/>
      <c r="I3857" s="209"/>
      <c r="J3857" s="209"/>
      <c r="K3857" s="209"/>
      <c r="L3857" s="199"/>
      <c r="M3857" s="203"/>
      <c r="N3857" s="209"/>
    </row>
    <row r="3858" spans="1:14" ht="12" customHeight="1" x14ac:dyDescent="0.2">
      <c r="A3858" s="206"/>
      <c r="B3858" s="207"/>
      <c r="C3858" s="199"/>
      <c r="D3858" s="199"/>
      <c r="E3858" s="201"/>
      <c r="F3858" s="201"/>
      <c r="G3858" s="208"/>
      <c r="H3858" s="208"/>
      <c r="I3858" s="209"/>
      <c r="J3858" s="209"/>
      <c r="K3858" s="209"/>
      <c r="L3858" s="199"/>
      <c r="M3858" s="203"/>
      <c r="N3858" s="209"/>
    </row>
    <row r="3859" spans="1:14" ht="12" customHeight="1" x14ac:dyDescent="0.2">
      <c r="A3859" s="206"/>
      <c r="B3859" s="207"/>
      <c r="C3859" s="199"/>
      <c r="D3859" s="199"/>
      <c r="E3859" s="201"/>
      <c r="F3859" s="201"/>
      <c r="G3859" s="208"/>
      <c r="H3859" s="208"/>
      <c r="I3859" s="209"/>
      <c r="J3859" s="209"/>
      <c r="K3859" s="209"/>
      <c r="L3859" s="199"/>
      <c r="M3859" s="203"/>
      <c r="N3859" s="209"/>
    </row>
    <row r="3860" spans="1:14" ht="12" customHeight="1" x14ac:dyDescent="0.2">
      <c r="A3860" s="206"/>
      <c r="B3860" s="207"/>
      <c r="C3860" s="199"/>
      <c r="D3860" s="199"/>
      <c r="E3860" s="201"/>
      <c r="F3860" s="201"/>
      <c r="G3860" s="208"/>
      <c r="H3860" s="208"/>
      <c r="I3860" s="209"/>
      <c r="J3860" s="209"/>
      <c r="K3860" s="209"/>
      <c r="L3860" s="199"/>
      <c r="M3860" s="203"/>
      <c r="N3860" s="209"/>
    </row>
    <row r="3861" spans="1:14" ht="12" customHeight="1" x14ac:dyDescent="0.2">
      <c r="A3861" s="206"/>
      <c r="B3861" s="207"/>
      <c r="C3861" s="199"/>
      <c r="D3861" s="199"/>
      <c r="E3861" s="201"/>
      <c r="F3861" s="201"/>
      <c r="G3861" s="208"/>
      <c r="H3861" s="208"/>
      <c r="I3861" s="209"/>
      <c r="J3861" s="209"/>
      <c r="K3861" s="209"/>
      <c r="L3861" s="199"/>
      <c r="M3861" s="203"/>
      <c r="N3861" s="209"/>
    </row>
    <row r="3862" spans="1:14" ht="12" customHeight="1" x14ac:dyDescent="0.2">
      <c r="A3862" s="206"/>
      <c r="B3862" s="207"/>
      <c r="C3862" s="199"/>
      <c r="D3862" s="199"/>
      <c r="E3862" s="201"/>
      <c r="F3862" s="201"/>
      <c r="G3862" s="208"/>
      <c r="H3862" s="208"/>
      <c r="I3862" s="209"/>
      <c r="J3862" s="209"/>
      <c r="K3862" s="209"/>
      <c r="L3862" s="199"/>
      <c r="M3862" s="203"/>
      <c r="N3862" s="209"/>
    </row>
    <row r="3863" spans="1:14" ht="12" customHeight="1" x14ac:dyDescent="0.2">
      <c r="A3863" s="206"/>
      <c r="B3863" s="207"/>
      <c r="C3863" s="199"/>
      <c r="D3863" s="199"/>
      <c r="E3863" s="201"/>
      <c r="F3863" s="201"/>
      <c r="G3863" s="208"/>
      <c r="H3863" s="208"/>
      <c r="I3863" s="209"/>
      <c r="J3863" s="209"/>
      <c r="K3863" s="209"/>
      <c r="L3863" s="199"/>
      <c r="M3863" s="203"/>
      <c r="N3863" s="209"/>
    </row>
    <row r="3864" spans="1:14" ht="12" customHeight="1" x14ac:dyDescent="0.2">
      <c r="A3864" s="206"/>
      <c r="B3864" s="207"/>
      <c r="C3864" s="199"/>
      <c r="D3864" s="199"/>
      <c r="E3864" s="201"/>
      <c r="F3864" s="201"/>
      <c r="G3864" s="208"/>
      <c r="H3864" s="208"/>
      <c r="I3864" s="209"/>
      <c r="J3864" s="209"/>
      <c r="K3864" s="209"/>
      <c r="L3864" s="199"/>
      <c r="M3864" s="203"/>
      <c r="N3864" s="209"/>
    </row>
    <row r="3865" spans="1:14" ht="12" customHeight="1" x14ac:dyDescent="0.2">
      <c r="A3865" s="206"/>
      <c r="B3865" s="207"/>
      <c r="C3865" s="199"/>
      <c r="D3865" s="199"/>
      <c r="E3865" s="201"/>
      <c r="F3865" s="201"/>
      <c r="G3865" s="208"/>
      <c r="H3865" s="208"/>
      <c r="I3865" s="209"/>
      <c r="J3865" s="209"/>
      <c r="K3865" s="209"/>
      <c r="L3865" s="199"/>
      <c r="M3865" s="203"/>
      <c r="N3865" s="209"/>
    </row>
    <row r="3866" spans="1:14" ht="12" customHeight="1" x14ac:dyDescent="0.2">
      <c r="A3866" s="206"/>
      <c r="B3866" s="207"/>
      <c r="C3866" s="199"/>
      <c r="D3866" s="199"/>
      <c r="E3866" s="201"/>
      <c r="F3866" s="201"/>
      <c r="G3866" s="208"/>
      <c r="H3866" s="208"/>
      <c r="I3866" s="209"/>
      <c r="J3866" s="209"/>
      <c r="K3866" s="209"/>
      <c r="L3866" s="199"/>
      <c r="M3866" s="203"/>
      <c r="N3866" s="209"/>
    </row>
    <row r="3867" spans="1:14" ht="12" customHeight="1" x14ac:dyDescent="0.2">
      <c r="A3867" s="206"/>
      <c r="B3867" s="207"/>
      <c r="C3867" s="199"/>
      <c r="D3867" s="199"/>
      <c r="E3867" s="201"/>
      <c r="F3867" s="201"/>
      <c r="G3867" s="208"/>
      <c r="H3867" s="208"/>
      <c r="I3867" s="209"/>
      <c r="J3867" s="209"/>
      <c r="K3867" s="209"/>
      <c r="L3867" s="199"/>
      <c r="M3867" s="203"/>
      <c r="N3867" s="209"/>
    </row>
    <row r="3868" spans="1:14" ht="12" customHeight="1" x14ac:dyDescent="0.2">
      <c r="A3868" s="206"/>
      <c r="B3868" s="207"/>
      <c r="C3868" s="199"/>
      <c r="D3868" s="199"/>
      <c r="E3868" s="201"/>
      <c r="F3868" s="201"/>
      <c r="G3868" s="208"/>
      <c r="H3868" s="208"/>
      <c r="I3868" s="209"/>
      <c r="J3868" s="209"/>
      <c r="K3868" s="209"/>
      <c r="L3868" s="199"/>
      <c r="M3868" s="203"/>
      <c r="N3868" s="209"/>
    </row>
    <row r="3869" spans="1:14" ht="12" customHeight="1" x14ac:dyDescent="0.2">
      <c r="A3869" s="206"/>
      <c r="B3869" s="207"/>
      <c r="C3869" s="199"/>
      <c r="D3869" s="199"/>
      <c r="E3869" s="201"/>
      <c r="F3869" s="201"/>
      <c r="G3869" s="208"/>
      <c r="H3869" s="208"/>
      <c r="I3869" s="209"/>
      <c r="J3869" s="209"/>
      <c r="K3869" s="209"/>
      <c r="L3869" s="199"/>
      <c r="M3869" s="203"/>
      <c r="N3869" s="209"/>
    </row>
    <row r="3870" spans="1:14" ht="12" customHeight="1" x14ac:dyDescent="0.2">
      <c r="A3870" s="206"/>
      <c r="B3870" s="207"/>
      <c r="C3870" s="199"/>
      <c r="D3870" s="199"/>
      <c r="E3870" s="201"/>
      <c r="F3870" s="201"/>
      <c r="G3870" s="208"/>
      <c r="H3870" s="208"/>
      <c r="I3870" s="209"/>
      <c r="J3870" s="209"/>
      <c r="K3870" s="209"/>
      <c r="L3870" s="199"/>
      <c r="M3870" s="203"/>
      <c r="N3870" s="209"/>
    </row>
    <row r="3871" spans="1:14" ht="12" customHeight="1" x14ac:dyDescent="0.2">
      <c r="A3871" s="206"/>
      <c r="B3871" s="207"/>
      <c r="C3871" s="199"/>
      <c r="D3871" s="199"/>
      <c r="E3871" s="201"/>
      <c r="F3871" s="201"/>
      <c r="G3871" s="208"/>
      <c r="H3871" s="208"/>
      <c r="I3871" s="209"/>
      <c r="J3871" s="209"/>
      <c r="K3871" s="209"/>
      <c r="L3871" s="199"/>
      <c r="M3871" s="203"/>
      <c r="N3871" s="209"/>
    </row>
    <row r="3872" spans="1:14" ht="12" customHeight="1" x14ac:dyDescent="0.2">
      <c r="A3872" s="206"/>
      <c r="B3872" s="207"/>
      <c r="C3872" s="199"/>
      <c r="D3872" s="199"/>
      <c r="E3872" s="201"/>
      <c r="F3872" s="201"/>
      <c r="G3872" s="208"/>
      <c r="H3872" s="208"/>
      <c r="I3872" s="209"/>
      <c r="J3872" s="209"/>
      <c r="K3872" s="209"/>
      <c r="L3872" s="199"/>
      <c r="M3872" s="203"/>
      <c r="N3872" s="209"/>
    </row>
    <row r="3873" spans="1:14" ht="12" customHeight="1" x14ac:dyDescent="0.2">
      <c r="A3873" s="206"/>
      <c r="B3873" s="207"/>
      <c r="C3873" s="199"/>
      <c r="D3873" s="199"/>
      <c r="E3873" s="201"/>
      <c r="F3873" s="201"/>
      <c r="G3873" s="208"/>
      <c r="H3873" s="208"/>
      <c r="I3873" s="209"/>
      <c r="J3873" s="209"/>
      <c r="K3873" s="209"/>
      <c r="L3873" s="199"/>
      <c r="M3873" s="203"/>
      <c r="N3873" s="209"/>
    </row>
    <row r="3874" spans="1:14" ht="12" customHeight="1" x14ac:dyDescent="0.2">
      <c r="A3874" s="206"/>
      <c r="B3874" s="207"/>
      <c r="C3874" s="199"/>
      <c r="D3874" s="199"/>
      <c r="E3874" s="201"/>
      <c r="F3874" s="201"/>
      <c r="G3874" s="208"/>
      <c r="H3874" s="208"/>
      <c r="I3874" s="209"/>
      <c r="J3874" s="209"/>
      <c r="K3874" s="209"/>
      <c r="L3874" s="199"/>
      <c r="M3874" s="203"/>
      <c r="N3874" s="209"/>
    </row>
    <row r="3875" spans="1:14" ht="12" customHeight="1" x14ac:dyDescent="0.2">
      <c r="A3875" s="206"/>
      <c r="B3875" s="207"/>
      <c r="C3875" s="199"/>
      <c r="D3875" s="199"/>
      <c r="E3875" s="201"/>
      <c r="F3875" s="201"/>
      <c r="G3875" s="208"/>
      <c r="H3875" s="208"/>
      <c r="I3875" s="209"/>
      <c r="J3875" s="209"/>
      <c r="K3875" s="209"/>
      <c r="L3875" s="199"/>
      <c r="M3875" s="203"/>
      <c r="N3875" s="209"/>
    </row>
    <row r="3876" spans="1:14" ht="12" customHeight="1" x14ac:dyDescent="0.2">
      <c r="A3876" s="206"/>
      <c r="B3876" s="207"/>
      <c r="C3876" s="199"/>
      <c r="D3876" s="199"/>
      <c r="E3876" s="201"/>
      <c r="F3876" s="201"/>
      <c r="G3876" s="208"/>
      <c r="H3876" s="208"/>
      <c r="I3876" s="209"/>
      <c r="J3876" s="209"/>
      <c r="K3876" s="209"/>
      <c r="L3876" s="199"/>
      <c r="M3876" s="203"/>
      <c r="N3876" s="209"/>
    </row>
    <row r="3877" spans="1:14" ht="12" customHeight="1" x14ac:dyDescent="0.2">
      <c r="A3877" s="206"/>
      <c r="B3877" s="207"/>
      <c r="C3877" s="199"/>
      <c r="D3877" s="199"/>
      <c r="E3877" s="201"/>
      <c r="F3877" s="201"/>
      <c r="G3877" s="208"/>
      <c r="H3877" s="208"/>
      <c r="I3877" s="209"/>
      <c r="J3877" s="209"/>
      <c r="K3877" s="209"/>
      <c r="L3877" s="199"/>
      <c r="M3877" s="203"/>
      <c r="N3877" s="209"/>
    </row>
    <row r="3878" spans="1:14" ht="12" customHeight="1" x14ac:dyDescent="0.2">
      <c r="A3878" s="206"/>
      <c r="B3878" s="207"/>
      <c r="C3878" s="199"/>
      <c r="D3878" s="199"/>
      <c r="E3878" s="201"/>
      <c r="F3878" s="201"/>
      <c r="G3878" s="208"/>
      <c r="H3878" s="208"/>
      <c r="I3878" s="209"/>
      <c r="J3878" s="209"/>
      <c r="K3878" s="209"/>
      <c r="L3878" s="199"/>
      <c r="M3878" s="203"/>
      <c r="N3878" s="209"/>
    </row>
    <row r="3879" spans="1:14" ht="12" customHeight="1" x14ac:dyDescent="0.2">
      <c r="A3879" s="206"/>
      <c r="B3879" s="207"/>
      <c r="C3879" s="199"/>
      <c r="D3879" s="199"/>
      <c r="E3879" s="201"/>
      <c r="F3879" s="201"/>
      <c r="G3879" s="208"/>
      <c r="H3879" s="208"/>
      <c r="I3879" s="209"/>
      <c r="J3879" s="209"/>
      <c r="K3879" s="209"/>
      <c r="L3879" s="199"/>
      <c r="M3879" s="203"/>
      <c r="N3879" s="209"/>
    </row>
    <row r="3880" spans="1:14" ht="12" customHeight="1" x14ac:dyDescent="0.2">
      <c r="A3880" s="206"/>
      <c r="B3880" s="207"/>
      <c r="C3880" s="199"/>
      <c r="D3880" s="199"/>
      <c r="E3880" s="201"/>
      <c r="F3880" s="201"/>
      <c r="G3880" s="208"/>
      <c r="H3880" s="208"/>
      <c r="I3880" s="209"/>
      <c r="J3880" s="209"/>
      <c r="K3880" s="209"/>
      <c r="L3880" s="199"/>
      <c r="M3880" s="203"/>
      <c r="N3880" s="209"/>
    </row>
    <row r="3881" spans="1:14" ht="12" customHeight="1" x14ac:dyDescent="0.2">
      <c r="A3881" s="206"/>
      <c r="B3881" s="207"/>
      <c r="C3881" s="199"/>
      <c r="D3881" s="199"/>
      <c r="E3881" s="201"/>
      <c r="F3881" s="201"/>
      <c r="G3881" s="208"/>
      <c r="H3881" s="208"/>
      <c r="I3881" s="209"/>
      <c r="J3881" s="209"/>
      <c r="K3881" s="209"/>
      <c r="L3881" s="199"/>
      <c r="M3881" s="203"/>
      <c r="N3881" s="209"/>
    </row>
    <row r="3882" spans="1:14" ht="12" customHeight="1" x14ac:dyDescent="0.2">
      <c r="A3882" s="206"/>
      <c r="B3882" s="207"/>
      <c r="C3882" s="199"/>
      <c r="D3882" s="199"/>
      <c r="E3882" s="201"/>
      <c r="F3882" s="201"/>
      <c r="G3882" s="208"/>
      <c r="H3882" s="208"/>
      <c r="I3882" s="209"/>
      <c r="J3882" s="209"/>
      <c r="K3882" s="209"/>
      <c r="L3882" s="199"/>
      <c r="M3882" s="203"/>
      <c r="N3882" s="209"/>
    </row>
    <row r="3883" spans="1:14" ht="12" customHeight="1" x14ac:dyDescent="0.2">
      <c r="A3883" s="206"/>
      <c r="B3883" s="207"/>
      <c r="C3883" s="199"/>
      <c r="D3883" s="199"/>
      <c r="E3883" s="201"/>
      <c r="F3883" s="201"/>
      <c r="G3883" s="208"/>
      <c r="H3883" s="208"/>
      <c r="I3883" s="209"/>
      <c r="J3883" s="209"/>
      <c r="K3883" s="209"/>
      <c r="L3883" s="199"/>
      <c r="M3883" s="203"/>
      <c r="N3883" s="209"/>
    </row>
    <row r="3884" spans="1:14" ht="12" customHeight="1" x14ac:dyDescent="0.2">
      <c r="A3884" s="206"/>
      <c r="B3884" s="207"/>
      <c r="C3884" s="199"/>
      <c r="D3884" s="199"/>
      <c r="E3884" s="201"/>
      <c r="F3884" s="201"/>
      <c r="G3884" s="208"/>
      <c r="H3884" s="208"/>
      <c r="I3884" s="209"/>
      <c r="J3884" s="209"/>
      <c r="K3884" s="209"/>
      <c r="L3884" s="199"/>
      <c r="M3884" s="203"/>
      <c r="N3884" s="209"/>
    </row>
    <row r="3885" spans="1:14" ht="12" customHeight="1" x14ac:dyDescent="0.2">
      <c r="A3885" s="206"/>
      <c r="B3885" s="207"/>
      <c r="C3885" s="199"/>
      <c r="D3885" s="199"/>
      <c r="E3885" s="201"/>
      <c r="F3885" s="201"/>
      <c r="G3885" s="208"/>
      <c r="H3885" s="208"/>
      <c r="I3885" s="209"/>
      <c r="J3885" s="209"/>
      <c r="K3885" s="209"/>
      <c r="L3885" s="199"/>
      <c r="M3885" s="203"/>
      <c r="N3885" s="209"/>
    </row>
    <row r="3886" spans="1:14" ht="12" customHeight="1" x14ac:dyDescent="0.2">
      <c r="A3886" s="206"/>
      <c r="B3886" s="207"/>
      <c r="C3886" s="199"/>
      <c r="D3886" s="199"/>
      <c r="E3886" s="201"/>
      <c r="F3886" s="201"/>
      <c r="G3886" s="208"/>
      <c r="H3886" s="208"/>
      <c r="I3886" s="209"/>
      <c r="J3886" s="209"/>
      <c r="K3886" s="209"/>
      <c r="L3886" s="199"/>
      <c r="M3886" s="203"/>
      <c r="N3886" s="209"/>
    </row>
    <row r="3887" spans="1:14" ht="12" customHeight="1" x14ac:dyDescent="0.2">
      <c r="A3887" s="206"/>
      <c r="B3887" s="207"/>
      <c r="C3887" s="199"/>
      <c r="D3887" s="199"/>
      <c r="E3887" s="201"/>
      <c r="F3887" s="201"/>
      <c r="G3887" s="208"/>
      <c r="H3887" s="208"/>
      <c r="I3887" s="209"/>
      <c r="J3887" s="209"/>
      <c r="K3887" s="209"/>
      <c r="L3887" s="199"/>
      <c r="M3887" s="203"/>
      <c r="N3887" s="209"/>
    </row>
    <row r="3888" spans="1:14" ht="12" customHeight="1" x14ac:dyDescent="0.2">
      <c r="A3888" s="206"/>
      <c r="B3888" s="207"/>
      <c r="C3888" s="199"/>
      <c r="D3888" s="199"/>
      <c r="E3888" s="201"/>
      <c r="F3888" s="201"/>
      <c r="G3888" s="208"/>
      <c r="H3888" s="208"/>
      <c r="I3888" s="209"/>
      <c r="J3888" s="209"/>
      <c r="K3888" s="209"/>
      <c r="L3888" s="199"/>
      <c r="M3888" s="203"/>
      <c r="N3888" s="209"/>
    </row>
    <row r="3889" spans="1:14" ht="12" customHeight="1" x14ac:dyDescent="0.2">
      <c r="A3889" s="206"/>
      <c r="B3889" s="207"/>
      <c r="C3889" s="199"/>
      <c r="D3889" s="199"/>
      <c r="E3889" s="201"/>
      <c r="F3889" s="201"/>
      <c r="G3889" s="208"/>
      <c r="H3889" s="208"/>
      <c r="I3889" s="209"/>
      <c r="J3889" s="209"/>
      <c r="K3889" s="209"/>
      <c r="L3889" s="199"/>
      <c r="M3889" s="203"/>
      <c r="N3889" s="209"/>
    </row>
    <row r="3890" spans="1:14" ht="12" customHeight="1" x14ac:dyDescent="0.2">
      <c r="A3890" s="206"/>
      <c r="B3890" s="207"/>
      <c r="C3890" s="199"/>
      <c r="D3890" s="199"/>
      <c r="E3890" s="201"/>
      <c r="F3890" s="201"/>
      <c r="G3890" s="208"/>
      <c r="H3890" s="208"/>
      <c r="I3890" s="209"/>
      <c r="J3890" s="209"/>
      <c r="K3890" s="209"/>
      <c r="L3890" s="199"/>
      <c r="M3890" s="203"/>
      <c r="N3890" s="209"/>
    </row>
    <row r="3891" spans="1:14" ht="12" customHeight="1" x14ac:dyDescent="0.2">
      <c r="A3891" s="206"/>
      <c r="B3891" s="207"/>
      <c r="C3891" s="199"/>
      <c r="D3891" s="199"/>
      <c r="E3891" s="201"/>
      <c r="F3891" s="201"/>
      <c r="G3891" s="208"/>
      <c r="H3891" s="208"/>
      <c r="I3891" s="209"/>
      <c r="J3891" s="209"/>
      <c r="K3891" s="209"/>
      <c r="L3891" s="199"/>
      <c r="M3891" s="203"/>
      <c r="N3891" s="209"/>
    </row>
    <row r="3892" spans="1:14" ht="12" customHeight="1" x14ac:dyDescent="0.2">
      <c r="A3892" s="206"/>
      <c r="B3892" s="207"/>
      <c r="C3892" s="199"/>
      <c r="D3892" s="199"/>
      <c r="E3892" s="201"/>
      <c r="F3892" s="201"/>
      <c r="G3892" s="208"/>
      <c r="H3892" s="208"/>
      <c r="I3892" s="209"/>
      <c r="J3892" s="209"/>
      <c r="K3892" s="209"/>
      <c r="L3892" s="199"/>
      <c r="M3892" s="203"/>
      <c r="N3892" s="209"/>
    </row>
    <row r="3893" spans="1:14" ht="12" customHeight="1" x14ac:dyDescent="0.2">
      <c r="A3893" s="206"/>
      <c r="B3893" s="207"/>
      <c r="C3893" s="199"/>
      <c r="D3893" s="199"/>
      <c r="E3893" s="201"/>
      <c r="F3893" s="201"/>
      <c r="G3893" s="208"/>
      <c r="H3893" s="208"/>
      <c r="I3893" s="209"/>
      <c r="J3893" s="209"/>
      <c r="K3893" s="209"/>
      <c r="L3893" s="199"/>
      <c r="M3893" s="203"/>
      <c r="N3893" s="209"/>
    </row>
    <row r="3894" spans="1:14" ht="12" customHeight="1" x14ac:dyDescent="0.2">
      <c r="A3894" s="206"/>
      <c r="B3894" s="207"/>
      <c r="C3894" s="199"/>
      <c r="D3894" s="199"/>
      <c r="E3894" s="201"/>
      <c r="F3894" s="201"/>
      <c r="G3894" s="208"/>
      <c r="H3894" s="208"/>
      <c r="I3894" s="209"/>
      <c r="J3894" s="209"/>
      <c r="K3894" s="209"/>
      <c r="L3894" s="199"/>
      <c r="M3894" s="203"/>
      <c r="N3894" s="209"/>
    </row>
    <row r="3895" spans="1:14" ht="12" customHeight="1" x14ac:dyDescent="0.2">
      <c r="A3895" s="206"/>
      <c r="B3895" s="207"/>
      <c r="C3895" s="199"/>
      <c r="D3895" s="199"/>
      <c r="E3895" s="201"/>
      <c r="F3895" s="201"/>
      <c r="G3895" s="208"/>
      <c r="H3895" s="208"/>
      <c r="I3895" s="209"/>
      <c r="J3895" s="209"/>
      <c r="K3895" s="209"/>
      <c r="L3895" s="199"/>
      <c r="M3895" s="203"/>
      <c r="N3895" s="209"/>
    </row>
    <row r="3896" spans="1:14" ht="12" customHeight="1" x14ac:dyDescent="0.2">
      <c r="A3896" s="206"/>
      <c r="B3896" s="207"/>
      <c r="C3896" s="199"/>
      <c r="D3896" s="199"/>
      <c r="E3896" s="201"/>
      <c r="F3896" s="201"/>
      <c r="G3896" s="208"/>
      <c r="H3896" s="208"/>
      <c r="I3896" s="209"/>
      <c r="J3896" s="209"/>
      <c r="K3896" s="209"/>
      <c r="L3896" s="199"/>
      <c r="M3896" s="203"/>
      <c r="N3896" s="209"/>
    </row>
    <row r="3897" spans="1:14" ht="12" customHeight="1" x14ac:dyDescent="0.2">
      <c r="A3897" s="206"/>
      <c r="B3897" s="207"/>
      <c r="C3897" s="199"/>
      <c r="D3897" s="199"/>
      <c r="E3897" s="201"/>
      <c r="F3897" s="201"/>
      <c r="G3897" s="208"/>
      <c r="H3897" s="208"/>
      <c r="I3897" s="209"/>
      <c r="J3897" s="209"/>
      <c r="K3897" s="209"/>
      <c r="L3897" s="199"/>
      <c r="M3897" s="203"/>
      <c r="N3897" s="209"/>
    </row>
    <row r="3898" spans="1:14" ht="12" customHeight="1" x14ac:dyDescent="0.2">
      <c r="A3898" s="206"/>
      <c r="B3898" s="207"/>
      <c r="C3898" s="199"/>
      <c r="D3898" s="199"/>
      <c r="E3898" s="201"/>
      <c r="F3898" s="201"/>
      <c r="G3898" s="208"/>
      <c r="H3898" s="208"/>
      <c r="I3898" s="209"/>
      <c r="J3898" s="209"/>
      <c r="K3898" s="209"/>
      <c r="L3898" s="199"/>
      <c r="M3898" s="203"/>
      <c r="N3898" s="209"/>
    </row>
    <row r="3899" spans="1:14" ht="12" customHeight="1" x14ac:dyDescent="0.2">
      <c r="A3899" s="206"/>
      <c r="B3899" s="207"/>
      <c r="C3899" s="199"/>
      <c r="D3899" s="199"/>
      <c r="E3899" s="201"/>
      <c r="F3899" s="201"/>
      <c r="G3899" s="208"/>
      <c r="H3899" s="208"/>
      <c r="I3899" s="209"/>
      <c r="J3899" s="209"/>
      <c r="K3899" s="209"/>
      <c r="L3899" s="199"/>
      <c r="M3899" s="203"/>
      <c r="N3899" s="209"/>
    </row>
    <row r="3900" spans="1:14" ht="12" customHeight="1" x14ac:dyDescent="0.2">
      <c r="A3900" s="206"/>
      <c r="B3900" s="207"/>
      <c r="C3900" s="199"/>
      <c r="D3900" s="199"/>
      <c r="E3900" s="201"/>
      <c r="F3900" s="201"/>
      <c r="G3900" s="208"/>
      <c r="H3900" s="208"/>
      <c r="I3900" s="209"/>
      <c r="J3900" s="209"/>
      <c r="K3900" s="209"/>
      <c r="L3900" s="199"/>
      <c r="M3900" s="203"/>
      <c r="N3900" s="209"/>
    </row>
    <row r="3901" spans="1:14" ht="12" customHeight="1" x14ac:dyDescent="0.2">
      <c r="A3901" s="206"/>
      <c r="B3901" s="207"/>
      <c r="C3901" s="199"/>
      <c r="D3901" s="199"/>
      <c r="E3901" s="201"/>
      <c r="F3901" s="201"/>
      <c r="G3901" s="208"/>
      <c r="H3901" s="208"/>
      <c r="I3901" s="209"/>
      <c r="J3901" s="209"/>
      <c r="K3901" s="209"/>
      <c r="L3901" s="199"/>
      <c r="M3901" s="203"/>
      <c r="N3901" s="209"/>
    </row>
    <row r="3902" spans="1:14" ht="12" customHeight="1" x14ac:dyDescent="0.2">
      <c r="A3902" s="206"/>
      <c r="B3902" s="207"/>
      <c r="C3902" s="199"/>
      <c r="D3902" s="199"/>
      <c r="E3902" s="201"/>
      <c r="F3902" s="201"/>
      <c r="G3902" s="208"/>
      <c r="H3902" s="208"/>
      <c r="I3902" s="209"/>
      <c r="J3902" s="209"/>
      <c r="K3902" s="209"/>
      <c r="L3902" s="199"/>
      <c r="M3902" s="203"/>
      <c r="N3902" s="209"/>
    </row>
    <row r="3903" spans="1:14" ht="12" customHeight="1" x14ac:dyDescent="0.2">
      <c r="A3903" s="206"/>
      <c r="B3903" s="207"/>
      <c r="C3903" s="199"/>
      <c r="D3903" s="199"/>
      <c r="E3903" s="201"/>
      <c r="F3903" s="201"/>
      <c r="G3903" s="208"/>
      <c r="H3903" s="208"/>
      <c r="I3903" s="209"/>
      <c r="J3903" s="209"/>
      <c r="K3903" s="209"/>
      <c r="L3903" s="199"/>
      <c r="M3903" s="203"/>
      <c r="N3903" s="209"/>
    </row>
    <row r="3904" spans="1:14" ht="12" customHeight="1" x14ac:dyDescent="0.2">
      <c r="A3904" s="206"/>
      <c r="B3904" s="207"/>
      <c r="C3904" s="199"/>
      <c r="D3904" s="199"/>
      <c r="E3904" s="201"/>
      <c r="F3904" s="201"/>
      <c r="G3904" s="208"/>
      <c r="H3904" s="208"/>
      <c r="I3904" s="209"/>
      <c r="J3904" s="209"/>
      <c r="K3904" s="209"/>
      <c r="L3904" s="199"/>
      <c r="M3904" s="203"/>
      <c r="N3904" s="209"/>
    </row>
    <row r="3905" spans="1:14" ht="12" customHeight="1" x14ac:dyDescent="0.2">
      <c r="A3905" s="206"/>
      <c r="B3905" s="207"/>
      <c r="C3905" s="199"/>
      <c r="D3905" s="199"/>
      <c r="E3905" s="201"/>
      <c r="F3905" s="201"/>
      <c r="G3905" s="208"/>
      <c r="H3905" s="208"/>
      <c r="I3905" s="209"/>
      <c r="J3905" s="209"/>
      <c r="K3905" s="209"/>
      <c r="L3905" s="199"/>
      <c r="M3905" s="203"/>
      <c r="N3905" s="209"/>
    </row>
    <row r="3906" spans="1:14" ht="12" customHeight="1" x14ac:dyDescent="0.2">
      <c r="A3906" s="206"/>
      <c r="B3906" s="207"/>
      <c r="C3906" s="199"/>
      <c r="D3906" s="199"/>
      <c r="E3906" s="201"/>
      <c r="F3906" s="201"/>
      <c r="G3906" s="208"/>
      <c r="H3906" s="208"/>
      <c r="I3906" s="209"/>
      <c r="J3906" s="209"/>
      <c r="K3906" s="209"/>
      <c r="L3906" s="199"/>
      <c r="M3906" s="203"/>
      <c r="N3906" s="209"/>
    </row>
    <row r="3907" spans="1:14" ht="12" customHeight="1" x14ac:dyDescent="0.2">
      <c r="A3907" s="206"/>
      <c r="B3907" s="207"/>
      <c r="C3907" s="199"/>
      <c r="D3907" s="199"/>
      <c r="E3907" s="201"/>
      <c r="F3907" s="201"/>
      <c r="G3907" s="208"/>
      <c r="H3907" s="208"/>
      <c r="I3907" s="209"/>
      <c r="J3907" s="209"/>
      <c r="K3907" s="209"/>
      <c r="L3907" s="199"/>
      <c r="M3907" s="203"/>
      <c r="N3907" s="209"/>
    </row>
    <row r="3908" spans="1:14" ht="12" customHeight="1" x14ac:dyDescent="0.2">
      <c r="A3908" s="206"/>
      <c r="B3908" s="207"/>
      <c r="C3908" s="199"/>
      <c r="D3908" s="199"/>
      <c r="E3908" s="201"/>
      <c r="F3908" s="201"/>
      <c r="G3908" s="208"/>
      <c r="H3908" s="208"/>
      <c r="I3908" s="209"/>
      <c r="J3908" s="209"/>
      <c r="K3908" s="209"/>
      <c r="L3908" s="199"/>
      <c r="M3908" s="203"/>
      <c r="N3908" s="209"/>
    </row>
    <row r="3909" spans="1:14" ht="12" customHeight="1" x14ac:dyDescent="0.2">
      <c r="A3909" s="206"/>
      <c r="B3909" s="207"/>
      <c r="C3909" s="199"/>
      <c r="D3909" s="199"/>
      <c r="E3909" s="201"/>
      <c r="F3909" s="201"/>
      <c r="G3909" s="208"/>
      <c r="H3909" s="208"/>
      <c r="I3909" s="209"/>
      <c r="J3909" s="209"/>
      <c r="K3909" s="209"/>
      <c r="L3909" s="199"/>
      <c r="M3909" s="203"/>
      <c r="N3909" s="209"/>
    </row>
    <row r="3910" spans="1:14" ht="12" customHeight="1" x14ac:dyDescent="0.2">
      <c r="A3910" s="206"/>
      <c r="B3910" s="207"/>
      <c r="C3910" s="199"/>
      <c r="D3910" s="199"/>
      <c r="E3910" s="201"/>
      <c r="F3910" s="201"/>
      <c r="G3910" s="208"/>
      <c r="H3910" s="208"/>
      <c r="I3910" s="209"/>
      <c r="J3910" s="209"/>
      <c r="K3910" s="209"/>
      <c r="L3910" s="199"/>
      <c r="M3910" s="203"/>
      <c r="N3910" s="209"/>
    </row>
    <row r="3911" spans="1:14" ht="12" customHeight="1" x14ac:dyDescent="0.2">
      <c r="A3911" s="206"/>
      <c r="B3911" s="207"/>
      <c r="C3911" s="199"/>
      <c r="D3911" s="199"/>
      <c r="E3911" s="201"/>
      <c r="F3911" s="201"/>
      <c r="G3911" s="208"/>
      <c r="H3911" s="208"/>
      <c r="I3911" s="209"/>
      <c r="J3911" s="209"/>
      <c r="K3911" s="209"/>
      <c r="L3911" s="199"/>
      <c r="M3911" s="203"/>
      <c r="N3911" s="209"/>
    </row>
    <row r="3912" spans="1:14" ht="12" customHeight="1" x14ac:dyDescent="0.2">
      <c r="A3912" s="206"/>
      <c r="B3912" s="207"/>
      <c r="C3912" s="199"/>
      <c r="D3912" s="199"/>
      <c r="E3912" s="201"/>
      <c r="F3912" s="201"/>
      <c r="G3912" s="208"/>
      <c r="H3912" s="208"/>
      <c r="I3912" s="209"/>
      <c r="J3912" s="209"/>
      <c r="K3912" s="209"/>
      <c r="L3912" s="199"/>
      <c r="M3912" s="203"/>
      <c r="N3912" s="209"/>
    </row>
    <row r="3913" spans="1:14" ht="12" customHeight="1" x14ac:dyDescent="0.2">
      <c r="A3913" s="206"/>
      <c r="B3913" s="207"/>
      <c r="C3913" s="199"/>
      <c r="D3913" s="199"/>
      <c r="E3913" s="201"/>
      <c r="F3913" s="201"/>
      <c r="G3913" s="208"/>
      <c r="H3913" s="208"/>
      <c r="I3913" s="209"/>
      <c r="J3913" s="209"/>
      <c r="K3913" s="209"/>
      <c r="L3913" s="199"/>
      <c r="M3913" s="203"/>
      <c r="N3913" s="209"/>
    </row>
    <row r="3914" spans="1:14" ht="12" customHeight="1" x14ac:dyDescent="0.2">
      <c r="A3914" s="206"/>
      <c r="B3914" s="207"/>
      <c r="C3914" s="199"/>
      <c r="D3914" s="199"/>
      <c r="E3914" s="201"/>
      <c r="F3914" s="201"/>
      <c r="G3914" s="208"/>
      <c r="H3914" s="208"/>
      <c r="I3914" s="209"/>
      <c r="J3914" s="209"/>
      <c r="K3914" s="209"/>
      <c r="L3914" s="199"/>
      <c r="M3914" s="203"/>
      <c r="N3914" s="209"/>
    </row>
    <row r="3915" spans="1:14" ht="12" customHeight="1" x14ac:dyDescent="0.2">
      <c r="A3915" s="206"/>
      <c r="B3915" s="207"/>
      <c r="C3915" s="199"/>
      <c r="D3915" s="199"/>
      <c r="E3915" s="201"/>
      <c r="F3915" s="201"/>
      <c r="G3915" s="208"/>
      <c r="H3915" s="208"/>
      <c r="I3915" s="209"/>
      <c r="J3915" s="209"/>
      <c r="K3915" s="209"/>
      <c r="L3915" s="199"/>
      <c r="M3915" s="203"/>
      <c r="N3915" s="209"/>
    </row>
    <row r="3916" spans="1:14" ht="12" customHeight="1" x14ac:dyDescent="0.2">
      <c r="A3916" s="206"/>
      <c r="B3916" s="207"/>
      <c r="C3916" s="199"/>
      <c r="D3916" s="199"/>
      <c r="E3916" s="201"/>
      <c r="F3916" s="201"/>
      <c r="G3916" s="208"/>
      <c r="H3916" s="208"/>
      <c r="I3916" s="209"/>
      <c r="J3916" s="209"/>
      <c r="K3916" s="209"/>
      <c r="L3916" s="199"/>
      <c r="M3916" s="203"/>
      <c r="N3916" s="209"/>
    </row>
    <row r="3917" spans="1:14" ht="12" customHeight="1" x14ac:dyDescent="0.2">
      <c r="A3917" s="206"/>
      <c r="B3917" s="207"/>
      <c r="C3917" s="199"/>
      <c r="D3917" s="199"/>
      <c r="E3917" s="201"/>
      <c r="F3917" s="201"/>
      <c r="G3917" s="208"/>
      <c r="H3917" s="208"/>
      <c r="I3917" s="209"/>
      <c r="J3917" s="209"/>
      <c r="K3917" s="209"/>
      <c r="L3917" s="199"/>
      <c r="M3917" s="203"/>
      <c r="N3917" s="209"/>
    </row>
    <row r="3918" spans="1:14" ht="12" customHeight="1" x14ac:dyDescent="0.2">
      <c r="A3918" s="206"/>
      <c r="B3918" s="207"/>
      <c r="C3918" s="199"/>
      <c r="D3918" s="199"/>
      <c r="E3918" s="201"/>
      <c r="F3918" s="201"/>
      <c r="G3918" s="208"/>
      <c r="H3918" s="208"/>
      <c r="I3918" s="209"/>
      <c r="J3918" s="209"/>
      <c r="K3918" s="209"/>
      <c r="L3918" s="199"/>
      <c r="M3918" s="203"/>
      <c r="N3918" s="209"/>
    </row>
    <row r="3919" spans="1:14" ht="12" customHeight="1" x14ac:dyDescent="0.2">
      <c r="A3919" s="206"/>
      <c r="B3919" s="207"/>
      <c r="C3919" s="199"/>
      <c r="D3919" s="199"/>
      <c r="E3919" s="201"/>
      <c r="F3919" s="201"/>
      <c r="G3919" s="208"/>
      <c r="H3919" s="208"/>
      <c r="I3919" s="209"/>
      <c r="J3919" s="209"/>
      <c r="K3919" s="209"/>
      <c r="L3919" s="199"/>
      <c r="M3919" s="203"/>
      <c r="N3919" s="209"/>
    </row>
    <row r="3920" spans="1:14" ht="12" customHeight="1" x14ac:dyDescent="0.2">
      <c r="A3920" s="206"/>
      <c r="B3920" s="207"/>
      <c r="C3920" s="199"/>
      <c r="D3920" s="199"/>
      <c r="E3920" s="201"/>
      <c r="F3920" s="201"/>
      <c r="G3920" s="208"/>
      <c r="H3920" s="208"/>
      <c r="I3920" s="209"/>
      <c r="J3920" s="209"/>
      <c r="K3920" s="209"/>
      <c r="L3920" s="199"/>
      <c r="M3920" s="203"/>
      <c r="N3920" s="209"/>
    </row>
    <row r="3921" spans="1:14" ht="12" customHeight="1" x14ac:dyDescent="0.2">
      <c r="A3921" s="206"/>
      <c r="B3921" s="207"/>
      <c r="C3921" s="199"/>
      <c r="D3921" s="199"/>
      <c r="E3921" s="201"/>
      <c r="F3921" s="201"/>
      <c r="G3921" s="208"/>
      <c r="H3921" s="208"/>
      <c r="I3921" s="209"/>
      <c r="J3921" s="209"/>
      <c r="K3921" s="209"/>
      <c r="L3921" s="199"/>
      <c r="M3921" s="203"/>
      <c r="N3921" s="209"/>
    </row>
    <row r="3922" spans="1:14" ht="12" customHeight="1" x14ac:dyDescent="0.2">
      <c r="A3922" s="206"/>
      <c r="B3922" s="207"/>
      <c r="C3922" s="199"/>
      <c r="D3922" s="199"/>
      <c r="E3922" s="201"/>
      <c r="F3922" s="201"/>
      <c r="G3922" s="208"/>
      <c r="H3922" s="208"/>
      <c r="I3922" s="209"/>
      <c r="J3922" s="209"/>
      <c r="K3922" s="209"/>
      <c r="L3922" s="199"/>
      <c r="M3922" s="203"/>
      <c r="N3922" s="209"/>
    </row>
    <row r="3923" spans="1:14" ht="12" customHeight="1" x14ac:dyDescent="0.2">
      <c r="A3923" s="206"/>
      <c r="B3923" s="207"/>
      <c r="C3923" s="199"/>
      <c r="D3923" s="199"/>
      <c r="E3923" s="201"/>
      <c r="F3923" s="201"/>
      <c r="G3923" s="208"/>
      <c r="H3923" s="208"/>
      <c r="I3923" s="209"/>
      <c r="J3923" s="209"/>
      <c r="K3923" s="209"/>
      <c r="L3923" s="199"/>
      <c r="M3923" s="203"/>
      <c r="N3923" s="209"/>
    </row>
    <row r="3924" spans="1:14" ht="12" customHeight="1" x14ac:dyDescent="0.2">
      <c r="A3924" s="206"/>
      <c r="B3924" s="207"/>
      <c r="C3924" s="199"/>
      <c r="D3924" s="199"/>
      <c r="E3924" s="201"/>
      <c r="F3924" s="201"/>
      <c r="G3924" s="208"/>
      <c r="H3924" s="208"/>
      <c r="I3924" s="209"/>
      <c r="J3924" s="209"/>
      <c r="K3924" s="209"/>
      <c r="L3924" s="199"/>
      <c r="M3924" s="203"/>
      <c r="N3924" s="209"/>
    </row>
    <row r="3925" spans="1:14" ht="12" customHeight="1" x14ac:dyDescent="0.2">
      <c r="A3925" s="206"/>
      <c r="B3925" s="207"/>
      <c r="C3925" s="199"/>
      <c r="D3925" s="199"/>
      <c r="E3925" s="201"/>
      <c r="F3925" s="201"/>
      <c r="G3925" s="208"/>
      <c r="H3925" s="208"/>
      <c r="I3925" s="209"/>
      <c r="J3925" s="209"/>
      <c r="K3925" s="209"/>
      <c r="L3925" s="199"/>
      <c r="M3925" s="203"/>
      <c r="N3925" s="209"/>
    </row>
    <row r="3926" spans="1:14" ht="12" customHeight="1" x14ac:dyDescent="0.2">
      <c r="A3926" s="206"/>
      <c r="B3926" s="207"/>
      <c r="C3926" s="199"/>
      <c r="D3926" s="199"/>
      <c r="E3926" s="201"/>
      <c r="F3926" s="201"/>
      <c r="G3926" s="208"/>
      <c r="H3926" s="208"/>
      <c r="I3926" s="209"/>
      <c r="J3926" s="209"/>
      <c r="K3926" s="209"/>
      <c r="L3926" s="199"/>
      <c r="M3926" s="203"/>
      <c r="N3926" s="209"/>
    </row>
    <row r="3927" spans="1:14" ht="12" customHeight="1" x14ac:dyDescent="0.2">
      <c r="A3927" s="206"/>
      <c r="B3927" s="207"/>
      <c r="C3927" s="199"/>
      <c r="D3927" s="199"/>
      <c r="E3927" s="201"/>
      <c r="F3927" s="201"/>
      <c r="G3927" s="208"/>
      <c r="H3927" s="208"/>
      <c r="I3927" s="209"/>
      <c r="J3927" s="209"/>
      <c r="K3927" s="209"/>
      <c r="L3927" s="199"/>
      <c r="M3927" s="203"/>
      <c r="N3927" s="209"/>
    </row>
    <row r="3928" spans="1:14" ht="12" customHeight="1" x14ac:dyDescent="0.2">
      <c r="A3928" s="206"/>
      <c r="B3928" s="207"/>
      <c r="C3928" s="199"/>
      <c r="D3928" s="199"/>
      <c r="E3928" s="201"/>
      <c r="F3928" s="201"/>
      <c r="G3928" s="208"/>
      <c r="H3928" s="208"/>
      <c r="I3928" s="209"/>
      <c r="J3928" s="209"/>
      <c r="K3928" s="209"/>
      <c r="L3928" s="199"/>
      <c r="M3928" s="203"/>
      <c r="N3928" s="209"/>
    </row>
    <row r="3929" spans="1:14" ht="12" customHeight="1" x14ac:dyDescent="0.2">
      <c r="A3929" s="206"/>
      <c r="B3929" s="207"/>
      <c r="C3929" s="199"/>
      <c r="D3929" s="199"/>
      <c r="E3929" s="201"/>
      <c r="F3929" s="201"/>
      <c r="G3929" s="208"/>
      <c r="H3929" s="208"/>
      <c r="I3929" s="209"/>
      <c r="J3929" s="209"/>
      <c r="K3929" s="209"/>
      <c r="L3929" s="199"/>
      <c r="M3929" s="203"/>
      <c r="N3929" s="209"/>
    </row>
    <row r="3930" spans="1:14" ht="12" customHeight="1" x14ac:dyDescent="0.2">
      <c r="A3930" s="206"/>
      <c r="B3930" s="207"/>
      <c r="C3930" s="199"/>
      <c r="D3930" s="199"/>
      <c r="E3930" s="201"/>
      <c r="F3930" s="201"/>
      <c r="G3930" s="208"/>
      <c r="H3930" s="208"/>
      <c r="I3930" s="209"/>
      <c r="J3930" s="209"/>
      <c r="K3930" s="209"/>
      <c r="L3930" s="199"/>
      <c r="M3930" s="203"/>
      <c r="N3930" s="209"/>
    </row>
    <row r="3931" spans="1:14" ht="12" customHeight="1" x14ac:dyDescent="0.2">
      <c r="A3931" s="206"/>
      <c r="B3931" s="207"/>
      <c r="C3931" s="199"/>
      <c r="D3931" s="199"/>
      <c r="E3931" s="201"/>
      <c r="F3931" s="201"/>
      <c r="G3931" s="208"/>
      <c r="H3931" s="208"/>
      <c r="I3931" s="209"/>
      <c r="J3931" s="209"/>
      <c r="K3931" s="209"/>
      <c r="L3931" s="199"/>
      <c r="M3931" s="203"/>
      <c r="N3931" s="209"/>
    </row>
    <row r="3932" spans="1:14" ht="12" customHeight="1" x14ac:dyDescent="0.2">
      <c r="A3932" s="206"/>
      <c r="B3932" s="207"/>
      <c r="C3932" s="199"/>
      <c r="D3932" s="199"/>
      <c r="E3932" s="201"/>
      <c r="F3932" s="201"/>
      <c r="G3932" s="208"/>
      <c r="H3932" s="208"/>
      <c r="I3932" s="209"/>
      <c r="J3932" s="209"/>
      <c r="K3932" s="209"/>
      <c r="L3932" s="199"/>
      <c r="M3932" s="203"/>
      <c r="N3932" s="209"/>
    </row>
    <row r="3933" spans="1:14" ht="12" customHeight="1" x14ac:dyDescent="0.2">
      <c r="A3933" s="206"/>
      <c r="B3933" s="207"/>
      <c r="C3933" s="199"/>
      <c r="D3933" s="199"/>
      <c r="E3933" s="201"/>
      <c r="F3933" s="201"/>
      <c r="G3933" s="208"/>
      <c r="H3933" s="208"/>
      <c r="I3933" s="209"/>
      <c r="J3933" s="209"/>
      <c r="K3933" s="209"/>
      <c r="L3933" s="199"/>
      <c r="M3933" s="203"/>
      <c r="N3933" s="209"/>
    </row>
    <row r="3934" spans="1:14" ht="12" customHeight="1" x14ac:dyDescent="0.2">
      <c r="A3934" s="206"/>
      <c r="B3934" s="207"/>
      <c r="C3934" s="199"/>
      <c r="D3934" s="199"/>
      <c r="E3934" s="201"/>
      <c r="F3934" s="201"/>
      <c r="G3934" s="208"/>
      <c r="H3934" s="208"/>
      <c r="I3934" s="209"/>
      <c r="J3934" s="209"/>
      <c r="K3934" s="209"/>
      <c r="L3934" s="199"/>
      <c r="M3934" s="203"/>
      <c r="N3934" s="209"/>
    </row>
    <row r="3935" spans="1:14" ht="12" customHeight="1" x14ac:dyDescent="0.2">
      <c r="A3935" s="206"/>
      <c r="B3935" s="207"/>
      <c r="C3935" s="199"/>
      <c r="D3935" s="199"/>
      <c r="E3935" s="201"/>
      <c r="F3935" s="201"/>
      <c r="G3935" s="208"/>
      <c r="H3935" s="208"/>
      <c r="I3935" s="209"/>
      <c r="J3935" s="209"/>
      <c r="K3935" s="209"/>
      <c r="L3935" s="199"/>
      <c r="M3935" s="203"/>
      <c r="N3935" s="209"/>
    </row>
    <row r="3936" spans="1:14" ht="12" customHeight="1" x14ac:dyDescent="0.2">
      <c r="A3936" s="206"/>
      <c r="B3936" s="207"/>
      <c r="C3936" s="199"/>
      <c r="D3936" s="199"/>
      <c r="E3936" s="201"/>
      <c r="F3936" s="201"/>
      <c r="G3936" s="208"/>
      <c r="H3936" s="208"/>
      <c r="I3936" s="209"/>
      <c r="J3936" s="209"/>
      <c r="K3936" s="209"/>
      <c r="L3936" s="199"/>
      <c r="M3936" s="203"/>
      <c r="N3936" s="209"/>
    </row>
    <row r="3937" spans="1:14" ht="12" customHeight="1" x14ac:dyDescent="0.2">
      <c r="A3937" s="206"/>
      <c r="B3937" s="207"/>
      <c r="C3937" s="199"/>
      <c r="D3937" s="199"/>
      <c r="E3937" s="201"/>
      <c r="F3937" s="201"/>
      <c r="G3937" s="208"/>
      <c r="H3937" s="208"/>
      <c r="I3937" s="209"/>
      <c r="J3937" s="209"/>
      <c r="K3937" s="209"/>
      <c r="L3937" s="199"/>
      <c r="M3937" s="203"/>
      <c r="N3937" s="209"/>
    </row>
    <row r="3938" spans="1:14" ht="12" customHeight="1" x14ac:dyDescent="0.2">
      <c r="A3938" s="206"/>
      <c r="B3938" s="207"/>
      <c r="C3938" s="199"/>
      <c r="D3938" s="199"/>
      <c r="E3938" s="201"/>
      <c r="F3938" s="201"/>
      <c r="G3938" s="208"/>
      <c r="H3938" s="208"/>
      <c r="I3938" s="209"/>
      <c r="J3938" s="209"/>
      <c r="K3938" s="209"/>
      <c r="L3938" s="199"/>
      <c r="M3938" s="203"/>
      <c r="N3938" s="209"/>
    </row>
    <row r="3939" spans="1:14" ht="12" customHeight="1" x14ac:dyDescent="0.2">
      <c r="A3939" s="206"/>
      <c r="B3939" s="207"/>
      <c r="C3939" s="199"/>
      <c r="D3939" s="199"/>
      <c r="E3939" s="201"/>
      <c r="F3939" s="201"/>
      <c r="G3939" s="208"/>
      <c r="H3939" s="208"/>
      <c r="I3939" s="209"/>
      <c r="J3939" s="209"/>
      <c r="K3939" s="209"/>
      <c r="L3939" s="199"/>
      <c r="M3939" s="203"/>
      <c r="N3939" s="209"/>
    </row>
    <row r="3940" spans="1:14" ht="12" customHeight="1" x14ac:dyDescent="0.2">
      <c r="A3940" s="206"/>
      <c r="B3940" s="207"/>
      <c r="C3940" s="199"/>
      <c r="D3940" s="199"/>
      <c r="E3940" s="201"/>
      <c r="F3940" s="201"/>
      <c r="G3940" s="208"/>
      <c r="H3940" s="208"/>
      <c r="I3940" s="209"/>
      <c r="J3940" s="209"/>
      <c r="K3940" s="209"/>
      <c r="L3940" s="199"/>
      <c r="M3940" s="203"/>
      <c r="N3940" s="209"/>
    </row>
    <row r="3941" spans="1:14" ht="12" customHeight="1" x14ac:dyDescent="0.2">
      <c r="A3941" s="206"/>
      <c r="B3941" s="207"/>
      <c r="C3941" s="199"/>
      <c r="D3941" s="199"/>
      <c r="E3941" s="201"/>
      <c r="F3941" s="201"/>
      <c r="G3941" s="208"/>
      <c r="H3941" s="208"/>
      <c r="I3941" s="209"/>
      <c r="J3941" s="209"/>
      <c r="K3941" s="209"/>
      <c r="L3941" s="199"/>
      <c r="M3941" s="203"/>
      <c r="N3941" s="209"/>
    </row>
    <row r="3942" spans="1:14" ht="12" customHeight="1" x14ac:dyDescent="0.2">
      <c r="A3942" s="206"/>
      <c r="B3942" s="207"/>
      <c r="C3942" s="199"/>
      <c r="D3942" s="199"/>
      <c r="E3942" s="201"/>
      <c r="F3942" s="201"/>
      <c r="G3942" s="208"/>
      <c r="H3942" s="208"/>
      <c r="I3942" s="209"/>
      <c r="J3942" s="209"/>
      <c r="K3942" s="209"/>
      <c r="L3942" s="199"/>
      <c r="M3942" s="203"/>
      <c r="N3942" s="209"/>
    </row>
    <row r="3943" spans="1:14" ht="12" customHeight="1" x14ac:dyDescent="0.2">
      <c r="A3943" s="206"/>
      <c r="B3943" s="207"/>
      <c r="C3943" s="199"/>
      <c r="D3943" s="199"/>
      <c r="E3943" s="201"/>
      <c r="F3943" s="201"/>
      <c r="G3943" s="208"/>
      <c r="H3943" s="208"/>
      <c r="I3943" s="209"/>
      <c r="J3943" s="209"/>
      <c r="K3943" s="209"/>
      <c r="L3943" s="199"/>
      <c r="M3943" s="203"/>
      <c r="N3943" s="209"/>
    </row>
    <row r="3944" spans="1:14" ht="12" customHeight="1" x14ac:dyDescent="0.2">
      <c r="A3944" s="206"/>
      <c r="B3944" s="207"/>
      <c r="C3944" s="199"/>
      <c r="D3944" s="199"/>
      <c r="E3944" s="201"/>
      <c r="F3944" s="201"/>
      <c r="G3944" s="208"/>
      <c r="H3944" s="208"/>
      <c r="I3944" s="209"/>
      <c r="J3944" s="209"/>
      <c r="K3944" s="209"/>
      <c r="L3944" s="199"/>
      <c r="M3944" s="203"/>
      <c r="N3944" s="209"/>
    </row>
    <row r="3945" spans="1:14" ht="12" customHeight="1" x14ac:dyDescent="0.2">
      <c r="A3945" s="206"/>
      <c r="B3945" s="207"/>
      <c r="C3945" s="199"/>
      <c r="D3945" s="199"/>
      <c r="E3945" s="201"/>
      <c r="F3945" s="201"/>
      <c r="G3945" s="208"/>
      <c r="H3945" s="208"/>
      <c r="I3945" s="209"/>
      <c r="J3945" s="209"/>
      <c r="K3945" s="209"/>
      <c r="L3945" s="199"/>
      <c r="M3945" s="203"/>
      <c r="N3945" s="209"/>
    </row>
    <row r="3946" spans="1:14" ht="12" customHeight="1" x14ac:dyDescent="0.2">
      <c r="A3946" s="206"/>
      <c r="B3946" s="207"/>
      <c r="C3946" s="199"/>
      <c r="D3946" s="199"/>
      <c r="E3946" s="201"/>
      <c r="F3946" s="201"/>
      <c r="G3946" s="208"/>
      <c r="H3946" s="208"/>
      <c r="I3946" s="209"/>
      <c r="J3946" s="209"/>
      <c r="K3946" s="209"/>
      <c r="L3946" s="199"/>
      <c r="M3946" s="203"/>
      <c r="N3946" s="209"/>
    </row>
    <row r="3947" spans="1:14" ht="12" customHeight="1" x14ac:dyDescent="0.2">
      <c r="A3947" s="206"/>
      <c r="B3947" s="207"/>
      <c r="C3947" s="199"/>
      <c r="D3947" s="199"/>
      <c r="E3947" s="201"/>
      <c r="F3947" s="201"/>
      <c r="G3947" s="208"/>
      <c r="H3947" s="208"/>
      <c r="I3947" s="209"/>
      <c r="J3947" s="209"/>
      <c r="K3947" s="209"/>
      <c r="L3947" s="199"/>
      <c r="M3947" s="203"/>
      <c r="N3947" s="209"/>
    </row>
    <row r="3948" spans="1:14" ht="12" customHeight="1" x14ac:dyDescent="0.2">
      <c r="A3948" s="206"/>
      <c r="B3948" s="207"/>
      <c r="C3948" s="199"/>
      <c r="D3948" s="199"/>
      <c r="E3948" s="201"/>
      <c r="F3948" s="201"/>
      <c r="G3948" s="208"/>
      <c r="H3948" s="208"/>
      <c r="I3948" s="209"/>
      <c r="J3948" s="209"/>
      <c r="K3948" s="209"/>
      <c r="L3948" s="199"/>
      <c r="M3948" s="203"/>
      <c r="N3948" s="209"/>
    </row>
    <row r="3949" spans="1:14" ht="12" customHeight="1" x14ac:dyDescent="0.2">
      <c r="A3949" s="206"/>
      <c r="B3949" s="207"/>
      <c r="C3949" s="199"/>
      <c r="D3949" s="199"/>
      <c r="E3949" s="201"/>
      <c r="F3949" s="201"/>
      <c r="G3949" s="208"/>
      <c r="H3949" s="208"/>
      <c r="I3949" s="209"/>
      <c r="J3949" s="209"/>
      <c r="K3949" s="209"/>
      <c r="L3949" s="199"/>
      <c r="M3949" s="203"/>
      <c r="N3949" s="209"/>
    </row>
    <row r="3950" spans="1:14" ht="12" customHeight="1" x14ac:dyDescent="0.2">
      <c r="A3950" s="206"/>
      <c r="B3950" s="207"/>
      <c r="C3950" s="199"/>
      <c r="D3950" s="199"/>
      <c r="E3950" s="201"/>
      <c r="F3950" s="201"/>
      <c r="G3950" s="208"/>
      <c r="H3950" s="208"/>
      <c r="I3950" s="209"/>
      <c r="J3950" s="209"/>
      <c r="K3950" s="209"/>
      <c r="L3950" s="199"/>
      <c r="M3950" s="203"/>
      <c r="N3950" s="209"/>
    </row>
    <row r="3951" spans="1:14" ht="12" customHeight="1" x14ac:dyDescent="0.2">
      <c r="A3951" s="206"/>
      <c r="B3951" s="207"/>
      <c r="C3951" s="199"/>
      <c r="D3951" s="199"/>
      <c r="E3951" s="201"/>
      <c r="F3951" s="201"/>
      <c r="G3951" s="208"/>
      <c r="H3951" s="208"/>
      <c r="I3951" s="209"/>
      <c r="J3951" s="209"/>
      <c r="K3951" s="209"/>
      <c r="L3951" s="199"/>
      <c r="M3951" s="203"/>
      <c r="N3951" s="209"/>
    </row>
    <row r="3952" spans="1:14" ht="12" customHeight="1" x14ac:dyDescent="0.2">
      <c r="A3952" s="206"/>
      <c r="B3952" s="207"/>
      <c r="C3952" s="199"/>
      <c r="D3952" s="199"/>
      <c r="E3952" s="201"/>
      <c r="F3952" s="201"/>
      <c r="G3952" s="208"/>
      <c r="H3952" s="208"/>
      <c r="I3952" s="209"/>
      <c r="J3952" s="209"/>
      <c r="K3952" s="209"/>
      <c r="L3952" s="199"/>
      <c r="M3952" s="203"/>
      <c r="N3952" s="209"/>
    </row>
    <row r="3953" spans="1:14" ht="12" customHeight="1" x14ac:dyDescent="0.2">
      <c r="A3953" s="206"/>
      <c r="B3953" s="207"/>
      <c r="C3953" s="199"/>
      <c r="D3953" s="199"/>
      <c r="E3953" s="201"/>
      <c r="F3953" s="201"/>
      <c r="G3953" s="208"/>
      <c r="H3953" s="208"/>
      <c r="I3953" s="209"/>
      <c r="J3953" s="209"/>
      <c r="K3953" s="209"/>
      <c r="L3953" s="199"/>
      <c r="M3953" s="203"/>
      <c r="N3953" s="209"/>
    </row>
    <row r="3954" spans="1:14" ht="12" customHeight="1" x14ac:dyDescent="0.2">
      <c r="A3954" s="206"/>
      <c r="B3954" s="207"/>
      <c r="C3954" s="199"/>
      <c r="D3954" s="199"/>
      <c r="E3954" s="201"/>
      <c r="F3954" s="201"/>
      <c r="G3954" s="208"/>
      <c r="H3954" s="208"/>
      <c r="I3954" s="209"/>
      <c r="J3954" s="209"/>
      <c r="K3954" s="209"/>
      <c r="L3954" s="199"/>
      <c r="M3954" s="203"/>
      <c r="N3954" s="209"/>
    </row>
    <row r="3955" spans="1:14" ht="12" customHeight="1" x14ac:dyDescent="0.2">
      <c r="A3955" s="206"/>
      <c r="B3955" s="207"/>
      <c r="C3955" s="199"/>
      <c r="D3955" s="199"/>
      <c r="E3955" s="201"/>
      <c r="F3955" s="201"/>
      <c r="G3955" s="208"/>
      <c r="H3955" s="208"/>
      <c r="I3955" s="209"/>
      <c r="J3955" s="209"/>
      <c r="K3955" s="209"/>
      <c r="L3955" s="199"/>
      <c r="M3955" s="203"/>
      <c r="N3955" s="209"/>
    </row>
    <row r="3956" spans="1:14" ht="12" customHeight="1" x14ac:dyDescent="0.2">
      <c r="A3956" s="206"/>
      <c r="B3956" s="207"/>
      <c r="C3956" s="199"/>
      <c r="D3956" s="199"/>
      <c r="E3956" s="201"/>
      <c r="F3956" s="201"/>
      <c r="G3956" s="208"/>
      <c r="H3956" s="208"/>
      <c r="I3956" s="209"/>
      <c r="J3956" s="209"/>
      <c r="K3956" s="209"/>
      <c r="L3956" s="199"/>
      <c r="M3956" s="203"/>
      <c r="N3956" s="209"/>
    </row>
    <row r="3957" spans="1:14" ht="12" customHeight="1" x14ac:dyDescent="0.2">
      <c r="A3957" s="206"/>
      <c r="B3957" s="207"/>
      <c r="C3957" s="199"/>
      <c r="D3957" s="199"/>
      <c r="E3957" s="201"/>
      <c r="F3957" s="201"/>
      <c r="G3957" s="208"/>
      <c r="H3957" s="208"/>
      <c r="I3957" s="209"/>
      <c r="J3957" s="209"/>
      <c r="K3957" s="209"/>
      <c r="L3957" s="199"/>
      <c r="M3957" s="203"/>
      <c r="N3957" s="209"/>
    </row>
    <row r="3958" spans="1:14" ht="12" customHeight="1" x14ac:dyDescent="0.2">
      <c r="A3958" s="206"/>
      <c r="B3958" s="207"/>
      <c r="C3958" s="199"/>
      <c r="D3958" s="199"/>
      <c r="E3958" s="201"/>
      <c r="F3958" s="201"/>
      <c r="G3958" s="208"/>
      <c r="H3958" s="208"/>
      <c r="I3958" s="209"/>
      <c r="J3958" s="209"/>
      <c r="K3958" s="209"/>
      <c r="L3958" s="199"/>
      <c r="M3958" s="203"/>
      <c r="N3958" s="209"/>
    </row>
    <row r="3959" spans="1:14" ht="12" customHeight="1" x14ac:dyDescent="0.2">
      <c r="A3959" s="206"/>
      <c r="B3959" s="207"/>
      <c r="C3959" s="199"/>
      <c r="D3959" s="199"/>
      <c r="E3959" s="201"/>
      <c r="F3959" s="201"/>
      <c r="G3959" s="208"/>
      <c r="H3959" s="208"/>
      <c r="I3959" s="209"/>
      <c r="J3959" s="209"/>
      <c r="K3959" s="209"/>
      <c r="L3959" s="199"/>
      <c r="M3959" s="203"/>
      <c r="N3959" s="209"/>
    </row>
    <row r="3960" spans="1:14" ht="12" customHeight="1" x14ac:dyDescent="0.2">
      <c r="A3960" s="206"/>
      <c r="B3960" s="207"/>
      <c r="C3960" s="199"/>
      <c r="D3960" s="199"/>
      <c r="E3960" s="201"/>
      <c r="F3960" s="201"/>
      <c r="G3960" s="208"/>
      <c r="H3960" s="208"/>
      <c r="I3960" s="209"/>
      <c r="J3960" s="209"/>
      <c r="K3960" s="209"/>
      <c r="L3960" s="199"/>
      <c r="M3960" s="203"/>
      <c r="N3960" s="209"/>
    </row>
    <row r="3961" spans="1:14" ht="12" customHeight="1" x14ac:dyDescent="0.2">
      <c r="A3961" s="206"/>
      <c r="B3961" s="207"/>
      <c r="C3961" s="199"/>
      <c r="D3961" s="199"/>
      <c r="E3961" s="201"/>
      <c r="F3961" s="201"/>
      <c r="G3961" s="208"/>
      <c r="H3961" s="208"/>
      <c r="I3961" s="209"/>
      <c r="J3961" s="209"/>
      <c r="K3961" s="209"/>
      <c r="L3961" s="199"/>
      <c r="M3961" s="203"/>
      <c r="N3961" s="209"/>
    </row>
    <row r="3962" spans="1:14" ht="12" customHeight="1" x14ac:dyDescent="0.2">
      <c r="A3962" s="206"/>
      <c r="B3962" s="207"/>
      <c r="C3962" s="199"/>
      <c r="D3962" s="199"/>
      <c r="E3962" s="201"/>
      <c r="F3962" s="201"/>
      <c r="G3962" s="208"/>
      <c r="H3962" s="208"/>
      <c r="I3962" s="209"/>
      <c r="J3962" s="209"/>
      <c r="K3962" s="209"/>
      <c r="L3962" s="199"/>
      <c r="M3962" s="203"/>
      <c r="N3962" s="209"/>
    </row>
    <row r="3963" spans="1:14" ht="12" customHeight="1" x14ac:dyDescent="0.2">
      <c r="A3963" s="206"/>
      <c r="B3963" s="207"/>
      <c r="C3963" s="199"/>
      <c r="D3963" s="199"/>
      <c r="E3963" s="201"/>
      <c r="F3963" s="201"/>
      <c r="G3963" s="208"/>
      <c r="H3963" s="208"/>
      <c r="I3963" s="209"/>
      <c r="J3963" s="209"/>
      <c r="K3963" s="209"/>
      <c r="L3963" s="199"/>
      <c r="M3963" s="203"/>
      <c r="N3963" s="209"/>
    </row>
    <row r="3964" spans="1:14" ht="12" customHeight="1" x14ac:dyDescent="0.2">
      <c r="A3964" s="206"/>
      <c r="B3964" s="207"/>
      <c r="C3964" s="199"/>
      <c r="D3964" s="199"/>
      <c r="E3964" s="201"/>
      <c r="F3964" s="201"/>
      <c r="G3964" s="208"/>
      <c r="H3964" s="208"/>
      <c r="I3964" s="209"/>
      <c r="J3964" s="209"/>
      <c r="K3964" s="209"/>
      <c r="L3964" s="199"/>
      <c r="M3964" s="203"/>
      <c r="N3964" s="209"/>
    </row>
    <row r="3965" spans="1:14" ht="12" customHeight="1" x14ac:dyDescent="0.2">
      <c r="A3965" s="206"/>
      <c r="B3965" s="207"/>
      <c r="C3965" s="199"/>
      <c r="D3965" s="199"/>
      <c r="E3965" s="201"/>
      <c r="F3965" s="201"/>
      <c r="G3965" s="208"/>
      <c r="H3965" s="208"/>
      <c r="I3965" s="209"/>
      <c r="J3965" s="209"/>
      <c r="K3965" s="209"/>
      <c r="L3965" s="199"/>
      <c r="M3965" s="203"/>
      <c r="N3965" s="209"/>
    </row>
    <row r="3966" spans="1:14" ht="12" customHeight="1" x14ac:dyDescent="0.2">
      <c r="A3966" s="206"/>
      <c r="B3966" s="207"/>
      <c r="C3966" s="199"/>
      <c r="D3966" s="199"/>
      <c r="E3966" s="201"/>
      <c r="F3966" s="201"/>
      <c r="G3966" s="208"/>
      <c r="H3966" s="208"/>
      <c r="I3966" s="209"/>
      <c r="J3966" s="209"/>
      <c r="K3966" s="209"/>
      <c r="L3966" s="199"/>
      <c r="M3966" s="203"/>
      <c r="N3966" s="209"/>
    </row>
    <row r="3967" spans="1:14" ht="12" customHeight="1" x14ac:dyDescent="0.2">
      <c r="A3967" s="206"/>
      <c r="B3967" s="207"/>
      <c r="C3967" s="199"/>
      <c r="D3967" s="199"/>
      <c r="E3967" s="201"/>
      <c r="F3967" s="201"/>
      <c r="G3967" s="208"/>
      <c r="H3967" s="208"/>
      <c r="I3967" s="209"/>
      <c r="J3967" s="209"/>
      <c r="K3967" s="209"/>
      <c r="L3967" s="199"/>
      <c r="M3967" s="203"/>
      <c r="N3967" s="209"/>
    </row>
    <row r="3968" spans="1:14" ht="12" customHeight="1" x14ac:dyDescent="0.2">
      <c r="A3968" s="206"/>
      <c r="B3968" s="207"/>
      <c r="C3968" s="199"/>
      <c r="D3968" s="199"/>
      <c r="E3968" s="201"/>
      <c r="F3968" s="201"/>
      <c r="G3968" s="208"/>
      <c r="H3968" s="208"/>
      <c r="I3968" s="209"/>
      <c r="J3968" s="209"/>
      <c r="K3968" s="209"/>
      <c r="L3968" s="199"/>
      <c r="M3968" s="203"/>
      <c r="N3968" s="209"/>
    </row>
    <row r="3969" spans="1:14" ht="12" customHeight="1" x14ac:dyDescent="0.2">
      <c r="A3969" s="206"/>
      <c r="B3969" s="207"/>
      <c r="C3969" s="199"/>
      <c r="D3969" s="199"/>
      <c r="E3969" s="201"/>
      <c r="F3969" s="201"/>
      <c r="G3969" s="208"/>
      <c r="H3969" s="208"/>
      <c r="I3969" s="209"/>
      <c r="J3969" s="209"/>
      <c r="K3969" s="209"/>
      <c r="L3969" s="199"/>
      <c r="M3969" s="203"/>
      <c r="N3969" s="209"/>
    </row>
    <row r="3970" spans="1:14" ht="12" customHeight="1" x14ac:dyDescent="0.2">
      <c r="A3970" s="206"/>
      <c r="B3970" s="207"/>
      <c r="C3970" s="199"/>
      <c r="D3970" s="199"/>
      <c r="E3970" s="201"/>
      <c r="F3970" s="201"/>
      <c r="G3970" s="208"/>
      <c r="H3970" s="208"/>
      <c r="I3970" s="209"/>
      <c r="J3970" s="209"/>
      <c r="K3970" s="209"/>
      <c r="L3970" s="199"/>
      <c r="M3970" s="203"/>
      <c r="N3970" s="209"/>
    </row>
    <row r="3971" spans="1:14" ht="12" customHeight="1" x14ac:dyDescent="0.2">
      <c r="A3971" s="206"/>
      <c r="B3971" s="207"/>
      <c r="C3971" s="199"/>
      <c r="D3971" s="199"/>
      <c r="E3971" s="201"/>
      <c r="F3971" s="201"/>
      <c r="G3971" s="208"/>
      <c r="H3971" s="208"/>
      <c r="I3971" s="209"/>
      <c r="J3971" s="209"/>
      <c r="K3971" s="209"/>
      <c r="L3971" s="199"/>
      <c r="M3971" s="203"/>
      <c r="N3971" s="209"/>
    </row>
    <row r="3972" spans="1:14" ht="12" customHeight="1" x14ac:dyDescent="0.2">
      <c r="A3972" s="206"/>
      <c r="B3972" s="207"/>
      <c r="C3972" s="199"/>
      <c r="D3972" s="199"/>
      <c r="E3972" s="201"/>
      <c r="F3972" s="201"/>
      <c r="G3972" s="208"/>
      <c r="H3972" s="208"/>
      <c r="I3972" s="209"/>
      <c r="J3972" s="209"/>
      <c r="K3972" s="209"/>
      <c r="L3972" s="199"/>
      <c r="M3972" s="203"/>
      <c r="N3972" s="209"/>
    </row>
    <row r="3973" spans="1:14" ht="12" customHeight="1" x14ac:dyDescent="0.2">
      <c r="A3973" s="206"/>
      <c r="B3973" s="207"/>
      <c r="C3973" s="199"/>
      <c r="D3973" s="199"/>
      <c r="E3973" s="201"/>
      <c r="F3973" s="201"/>
      <c r="G3973" s="208"/>
      <c r="H3973" s="208"/>
      <c r="I3973" s="209"/>
      <c r="J3973" s="209"/>
      <c r="K3973" s="209"/>
      <c r="L3973" s="199"/>
      <c r="M3973" s="203"/>
      <c r="N3973" s="209"/>
    </row>
    <row r="3974" spans="1:14" ht="12" customHeight="1" x14ac:dyDescent="0.2">
      <c r="A3974" s="206"/>
      <c r="B3974" s="207"/>
      <c r="C3974" s="199"/>
      <c r="D3974" s="199"/>
      <c r="E3974" s="201"/>
      <c r="F3974" s="201"/>
      <c r="G3974" s="208"/>
      <c r="H3974" s="208"/>
      <c r="I3974" s="209"/>
      <c r="J3974" s="209"/>
      <c r="K3974" s="209"/>
      <c r="L3974" s="199"/>
      <c r="M3974" s="203"/>
      <c r="N3974" s="209"/>
    </row>
    <row r="3975" spans="1:14" ht="12" customHeight="1" x14ac:dyDescent="0.2">
      <c r="A3975" s="206"/>
      <c r="B3975" s="207"/>
      <c r="C3975" s="199"/>
      <c r="D3975" s="199"/>
      <c r="E3975" s="201"/>
      <c r="F3975" s="201"/>
      <c r="G3975" s="208"/>
      <c r="H3975" s="208"/>
      <c r="I3975" s="209"/>
      <c r="J3975" s="209"/>
      <c r="K3975" s="209"/>
      <c r="L3975" s="199"/>
      <c r="M3975" s="203"/>
      <c r="N3975" s="209"/>
    </row>
    <row r="3976" spans="1:14" ht="12" customHeight="1" x14ac:dyDescent="0.2">
      <c r="A3976" s="206"/>
      <c r="B3976" s="207"/>
      <c r="C3976" s="199"/>
      <c r="D3976" s="199"/>
      <c r="E3976" s="201"/>
      <c r="F3976" s="201"/>
      <c r="G3976" s="208"/>
      <c r="H3976" s="208"/>
      <c r="I3976" s="209"/>
      <c r="J3976" s="209"/>
      <c r="K3976" s="209"/>
      <c r="L3976" s="199"/>
      <c r="M3976" s="203"/>
      <c r="N3976" s="209"/>
    </row>
    <row r="3977" spans="1:14" ht="12" customHeight="1" x14ac:dyDescent="0.2">
      <c r="A3977" s="206"/>
      <c r="B3977" s="207"/>
      <c r="C3977" s="199"/>
      <c r="D3977" s="199"/>
      <c r="E3977" s="201"/>
      <c r="F3977" s="201"/>
      <c r="G3977" s="208"/>
      <c r="H3977" s="208"/>
      <c r="I3977" s="209"/>
      <c r="J3977" s="209"/>
      <c r="K3977" s="209"/>
      <c r="L3977" s="199"/>
      <c r="M3977" s="203"/>
      <c r="N3977" s="209"/>
    </row>
    <row r="3978" spans="1:14" ht="12" customHeight="1" x14ac:dyDescent="0.2">
      <c r="A3978" s="206"/>
      <c r="B3978" s="207"/>
      <c r="C3978" s="199"/>
      <c r="D3978" s="199"/>
      <c r="E3978" s="201"/>
      <c r="F3978" s="201"/>
      <c r="G3978" s="208"/>
      <c r="H3978" s="208"/>
      <c r="I3978" s="209"/>
      <c r="J3978" s="209"/>
      <c r="K3978" s="209"/>
      <c r="L3978" s="199"/>
      <c r="M3978" s="203"/>
      <c r="N3978" s="209"/>
    </row>
    <row r="3979" spans="1:14" ht="12" customHeight="1" x14ac:dyDescent="0.2">
      <c r="A3979" s="206"/>
      <c r="B3979" s="207"/>
      <c r="C3979" s="199"/>
      <c r="D3979" s="199"/>
      <c r="E3979" s="201"/>
      <c r="F3979" s="201"/>
      <c r="G3979" s="208"/>
      <c r="H3979" s="208"/>
      <c r="I3979" s="209"/>
      <c r="J3979" s="209"/>
      <c r="K3979" s="209"/>
      <c r="L3979" s="199"/>
      <c r="M3979" s="203"/>
      <c r="N3979" s="209"/>
    </row>
    <row r="3980" spans="1:14" ht="12" customHeight="1" x14ac:dyDescent="0.2">
      <c r="A3980" s="206"/>
      <c r="B3980" s="207"/>
      <c r="C3980" s="199"/>
      <c r="D3980" s="199"/>
      <c r="E3980" s="201"/>
      <c r="F3980" s="201"/>
      <c r="G3980" s="208"/>
      <c r="H3980" s="208"/>
      <c r="I3980" s="209"/>
      <c r="J3980" s="209"/>
      <c r="K3980" s="209"/>
      <c r="L3980" s="199"/>
      <c r="M3980" s="203"/>
      <c r="N3980" s="209"/>
    </row>
    <row r="3981" spans="1:14" ht="12" customHeight="1" x14ac:dyDescent="0.2">
      <c r="A3981" s="206"/>
      <c r="B3981" s="207"/>
      <c r="C3981" s="199"/>
      <c r="D3981" s="199"/>
      <c r="E3981" s="201"/>
      <c r="F3981" s="201"/>
      <c r="G3981" s="208"/>
      <c r="H3981" s="208"/>
      <c r="I3981" s="209"/>
      <c r="J3981" s="209"/>
      <c r="K3981" s="209"/>
      <c r="L3981" s="199"/>
      <c r="M3981" s="203"/>
      <c r="N3981" s="209"/>
    </row>
    <row r="3982" spans="1:14" ht="12" customHeight="1" x14ac:dyDescent="0.2">
      <c r="A3982" s="206"/>
      <c r="B3982" s="207"/>
      <c r="C3982" s="199"/>
      <c r="D3982" s="199"/>
      <c r="E3982" s="201"/>
      <c r="F3982" s="201"/>
      <c r="G3982" s="208"/>
      <c r="H3982" s="208"/>
      <c r="I3982" s="209"/>
      <c r="J3982" s="209"/>
      <c r="K3982" s="209"/>
      <c r="L3982" s="199"/>
      <c r="M3982" s="203"/>
      <c r="N3982" s="209"/>
    </row>
    <row r="3983" spans="1:14" ht="12" customHeight="1" x14ac:dyDescent="0.2">
      <c r="A3983" s="206"/>
      <c r="B3983" s="207"/>
      <c r="C3983" s="199"/>
      <c r="D3983" s="199"/>
      <c r="E3983" s="201"/>
      <c r="F3983" s="201"/>
      <c r="G3983" s="208"/>
      <c r="H3983" s="208"/>
      <c r="I3983" s="209"/>
      <c r="J3983" s="209"/>
      <c r="K3983" s="209"/>
      <c r="L3983" s="199"/>
      <c r="M3983" s="203"/>
      <c r="N3983" s="209"/>
    </row>
    <row r="3984" spans="1:14" ht="12" customHeight="1" x14ac:dyDescent="0.2">
      <c r="A3984" s="206"/>
      <c r="B3984" s="207"/>
      <c r="C3984" s="199"/>
      <c r="D3984" s="199"/>
      <c r="E3984" s="201"/>
      <c r="F3984" s="201"/>
      <c r="G3984" s="208"/>
      <c r="H3984" s="208"/>
      <c r="I3984" s="209"/>
      <c r="J3984" s="209"/>
      <c r="K3984" s="209"/>
      <c r="L3984" s="199"/>
      <c r="M3984" s="203"/>
      <c r="N3984" s="209"/>
    </row>
    <row r="3985" spans="1:14" ht="12" customHeight="1" x14ac:dyDescent="0.2">
      <c r="A3985" s="206"/>
      <c r="B3985" s="207"/>
      <c r="C3985" s="199"/>
      <c r="D3985" s="199"/>
      <c r="E3985" s="201"/>
      <c r="F3985" s="201"/>
      <c r="G3985" s="208"/>
      <c r="H3985" s="208"/>
      <c r="I3985" s="209"/>
      <c r="J3985" s="209"/>
      <c r="K3985" s="209"/>
      <c r="L3985" s="199"/>
      <c r="M3985" s="203"/>
      <c r="N3985" s="209"/>
    </row>
    <row r="3986" spans="1:14" ht="12" customHeight="1" x14ac:dyDescent="0.2">
      <c r="A3986" s="206"/>
      <c r="B3986" s="207"/>
      <c r="C3986" s="199"/>
      <c r="D3986" s="199"/>
      <c r="E3986" s="201"/>
      <c r="F3986" s="201"/>
      <c r="G3986" s="208"/>
      <c r="H3986" s="208"/>
      <c r="I3986" s="209"/>
      <c r="J3986" s="209"/>
      <c r="K3986" s="209"/>
      <c r="L3986" s="199"/>
      <c r="M3986" s="203"/>
      <c r="N3986" s="209"/>
    </row>
    <row r="3987" spans="1:14" ht="12" customHeight="1" x14ac:dyDescent="0.2">
      <c r="A3987" s="206"/>
      <c r="B3987" s="207"/>
      <c r="C3987" s="199"/>
      <c r="D3987" s="199"/>
      <c r="E3987" s="201"/>
      <c r="F3987" s="201"/>
      <c r="G3987" s="208"/>
      <c r="H3987" s="208"/>
      <c r="I3987" s="209"/>
      <c r="J3987" s="209"/>
      <c r="K3987" s="209"/>
      <c r="L3987" s="199"/>
      <c r="M3987" s="203"/>
      <c r="N3987" s="209"/>
    </row>
    <row r="3988" spans="1:14" ht="12" customHeight="1" x14ac:dyDescent="0.2">
      <c r="A3988" s="206"/>
      <c r="B3988" s="207"/>
      <c r="C3988" s="199"/>
      <c r="D3988" s="199"/>
      <c r="E3988" s="201"/>
      <c r="F3988" s="201"/>
      <c r="G3988" s="208"/>
      <c r="H3988" s="208"/>
      <c r="I3988" s="209"/>
      <c r="J3988" s="209"/>
      <c r="K3988" s="209"/>
      <c r="L3988" s="199"/>
      <c r="M3988" s="203"/>
      <c r="N3988" s="209"/>
    </row>
    <row r="3989" spans="1:14" ht="12" customHeight="1" x14ac:dyDescent="0.2">
      <c r="A3989" s="206"/>
      <c r="B3989" s="207"/>
      <c r="C3989" s="199"/>
      <c r="D3989" s="199"/>
      <c r="E3989" s="201"/>
      <c r="F3989" s="201"/>
      <c r="G3989" s="208"/>
      <c r="H3989" s="208"/>
      <c r="I3989" s="209"/>
      <c r="J3989" s="209"/>
      <c r="K3989" s="209"/>
      <c r="L3989" s="199"/>
      <c r="M3989" s="203"/>
      <c r="N3989" s="209"/>
    </row>
    <row r="3990" spans="1:14" ht="12" customHeight="1" x14ac:dyDescent="0.2">
      <c r="A3990" s="206"/>
      <c r="B3990" s="207"/>
      <c r="C3990" s="199"/>
      <c r="D3990" s="199"/>
      <c r="E3990" s="201"/>
      <c r="F3990" s="201"/>
      <c r="G3990" s="208"/>
      <c r="H3990" s="208"/>
      <c r="I3990" s="209"/>
      <c r="J3990" s="209"/>
      <c r="K3990" s="209"/>
      <c r="L3990" s="199"/>
      <c r="M3990" s="203"/>
      <c r="N3990" s="209"/>
    </row>
    <row r="3991" spans="1:14" ht="12" customHeight="1" x14ac:dyDescent="0.2">
      <c r="A3991" s="206"/>
      <c r="B3991" s="207"/>
      <c r="C3991" s="199"/>
      <c r="D3991" s="199"/>
      <c r="E3991" s="201"/>
      <c r="F3991" s="201"/>
      <c r="G3991" s="208"/>
      <c r="H3991" s="208"/>
      <c r="I3991" s="209"/>
      <c r="J3991" s="209"/>
      <c r="K3991" s="209"/>
      <c r="L3991" s="199"/>
      <c r="M3991" s="203"/>
      <c r="N3991" s="209"/>
    </row>
    <row r="3992" spans="1:14" ht="12" customHeight="1" x14ac:dyDescent="0.2">
      <c r="A3992" s="206"/>
      <c r="B3992" s="207"/>
      <c r="C3992" s="199"/>
      <c r="D3992" s="199"/>
      <c r="E3992" s="201"/>
      <c r="F3992" s="201"/>
      <c r="G3992" s="208"/>
      <c r="H3992" s="208"/>
      <c r="I3992" s="209"/>
      <c r="J3992" s="209"/>
      <c r="K3992" s="209"/>
      <c r="L3992" s="199"/>
      <c r="M3992" s="203"/>
      <c r="N3992" s="209"/>
    </row>
    <row r="3993" spans="1:14" ht="12" customHeight="1" x14ac:dyDescent="0.2">
      <c r="A3993" s="206"/>
      <c r="B3993" s="207"/>
      <c r="C3993" s="199"/>
      <c r="D3993" s="199"/>
      <c r="E3993" s="201"/>
      <c r="F3993" s="201"/>
      <c r="G3993" s="208"/>
      <c r="H3993" s="208"/>
      <c r="I3993" s="209"/>
      <c r="J3993" s="209"/>
      <c r="K3993" s="209"/>
      <c r="L3993" s="199"/>
      <c r="M3993" s="203"/>
      <c r="N3993" s="209"/>
    </row>
    <row r="3994" spans="1:14" ht="12" customHeight="1" x14ac:dyDescent="0.2">
      <c r="A3994" s="206"/>
      <c r="B3994" s="207"/>
      <c r="C3994" s="199"/>
      <c r="D3994" s="199"/>
      <c r="E3994" s="201"/>
      <c r="F3994" s="201"/>
      <c r="G3994" s="208"/>
      <c r="H3994" s="208"/>
      <c r="I3994" s="209"/>
      <c r="J3994" s="209"/>
      <c r="K3994" s="209"/>
      <c r="L3994" s="199"/>
      <c r="M3994" s="203"/>
      <c r="N3994" s="209"/>
    </row>
    <row r="3995" spans="1:14" ht="12" customHeight="1" x14ac:dyDescent="0.2">
      <c r="A3995" s="206"/>
      <c r="B3995" s="207"/>
      <c r="C3995" s="199"/>
      <c r="D3995" s="199"/>
      <c r="E3995" s="201"/>
      <c r="F3995" s="201"/>
      <c r="G3995" s="208"/>
      <c r="H3995" s="208"/>
      <c r="I3995" s="209"/>
      <c r="J3995" s="209"/>
      <c r="K3995" s="209"/>
      <c r="L3995" s="199"/>
      <c r="M3995" s="203"/>
      <c r="N3995" s="209"/>
    </row>
    <row r="3996" spans="1:14" ht="12" customHeight="1" x14ac:dyDescent="0.2">
      <c r="A3996" s="206"/>
      <c r="B3996" s="207"/>
      <c r="C3996" s="199"/>
      <c r="D3996" s="199"/>
      <c r="E3996" s="201"/>
      <c r="F3996" s="201"/>
      <c r="G3996" s="208"/>
      <c r="H3996" s="208"/>
      <c r="I3996" s="209"/>
      <c r="J3996" s="209"/>
      <c r="K3996" s="209"/>
      <c r="L3996" s="199"/>
      <c r="M3996" s="203"/>
      <c r="N3996" s="209"/>
    </row>
    <row r="3997" spans="1:14" ht="12" customHeight="1" x14ac:dyDescent="0.2">
      <c r="A3997" s="206"/>
      <c r="B3997" s="207"/>
      <c r="C3997" s="199"/>
      <c r="D3997" s="199"/>
      <c r="E3997" s="201"/>
      <c r="F3997" s="201"/>
      <c r="G3997" s="208"/>
      <c r="H3997" s="208"/>
      <c r="I3997" s="209"/>
      <c r="J3997" s="209"/>
      <c r="K3997" s="209"/>
      <c r="L3997" s="199"/>
      <c r="M3997" s="203"/>
      <c r="N3997" s="209"/>
    </row>
    <row r="3998" spans="1:14" ht="12" customHeight="1" x14ac:dyDescent="0.2">
      <c r="A3998" s="206"/>
      <c r="B3998" s="207"/>
      <c r="C3998" s="199"/>
      <c r="D3998" s="199"/>
      <c r="E3998" s="201"/>
      <c r="F3998" s="201"/>
      <c r="G3998" s="208"/>
      <c r="H3998" s="208"/>
      <c r="I3998" s="209"/>
      <c r="J3998" s="209"/>
      <c r="K3998" s="209"/>
      <c r="L3998" s="199"/>
      <c r="M3998" s="203"/>
      <c r="N3998" s="209"/>
    </row>
    <row r="3999" spans="1:14" ht="12" customHeight="1" x14ac:dyDescent="0.2">
      <c r="A3999" s="206"/>
      <c r="B3999" s="207"/>
      <c r="C3999" s="199"/>
      <c r="D3999" s="199"/>
      <c r="E3999" s="201"/>
      <c r="F3999" s="201"/>
      <c r="G3999" s="208"/>
      <c r="H3999" s="208"/>
      <c r="I3999" s="209"/>
      <c r="J3999" s="209"/>
      <c r="K3999" s="209"/>
      <c r="L3999" s="199"/>
      <c r="M3999" s="203"/>
      <c r="N3999" s="209"/>
    </row>
    <row r="4000" spans="1:14" ht="12" customHeight="1" x14ac:dyDescent="0.2">
      <c r="A4000" s="206"/>
      <c r="B4000" s="207"/>
      <c r="C4000" s="199"/>
      <c r="D4000" s="199"/>
      <c r="E4000" s="201"/>
      <c r="F4000" s="201"/>
      <c r="G4000" s="208"/>
      <c r="H4000" s="208"/>
      <c r="I4000" s="209"/>
      <c r="J4000" s="209"/>
      <c r="K4000" s="209"/>
      <c r="L4000" s="199"/>
      <c r="M4000" s="203"/>
      <c r="N4000" s="209"/>
    </row>
    <row r="4001" spans="1:14" ht="12" customHeight="1" x14ac:dyDescent="0.2">
      <c r="A4001" s="206"/>
      <c r="B4001" s="207"/>
      <c r="C4001" s="199"/>
      <c r="D4001" s="199"/>
      <c r="E4001" s="201"/>
      <c r="F4001" s="201"/>
      <c r="G4001" s="208"/>
      <c r="H4001" s="208"/>
      <c r="I4001" s="209"/>
      <c r="J4001" s="209"/>
      <c r="K4001" s="209"/>
      <c r="L4001" s="199"/>
      <c r="M4001" s="203"/>
      <c r="N4001" s="209"/>
    </row>
    <row r="4002" spans="1:14" ht="12" customHeight="1" x14ac:dyDescent="0.2">
      <c r="A4002" s="206"/>
      <c r="B4002" s="207"/>
      <c r="C4002" s="199"/>
      <c r="D4002" s="199"/>
      <c r="E4002" s="201"/>
      <c r="F4002" s="201"/>
      <c r="G4002" s="208"/>
      <c r="H4002" s="208"/>
      <c r="I4002" s="209"/>
      <c r="J4002" s="209"/>
      <c r="K4002" s="209"/>
      <c r="L4002" s="199"/>
      <c r="M4002" s="203"/>
      <c r="N4002" s="209"/>
    </row>
    <row r="4003" spans="1:14" ht="12" customHeight="1" x14ac:dyDescent="0.2">
      <c r="A4003" s="206"/>
      <c r="B4003" s="207"/>
      <c r="C4003" s="199"/>
      <c r="D4003" s="199"/>
      <c r="E4003" s="201"/>
      <c r="F4003" s="201"/>
      <c r="G4003" s="208"/>
      <c r="H4003" s="208"/>
      <c r="I4003" s="209"/>
      <c r="J4003" s="209"/>
      <c r="K4003" s="209"/>
      <c r="L4003" s="199"/>
      <c r="M4003" s="203"/>
      <c r="N4003" s="209"/>
    </row>
    <row r="4004" spans="1:14" ht="12" customHeight="1" x14ac:dyDescent="0.2">
      <c r="A4004" s="206"/>
      <c r="B4004" s="207"/>
      <c r="C4004" s="199"/>
      <c r="D4004" s="199"/>
      <c r="E4004" s="201"/>
      <c r="F4004" s="201"/>
      <c r="G4004" s="208"/>
      <c r="H4004" s="208"/>
      <c r="I4004" s="209"/>
      <c r="J4004" s="209"/>
      <c r="K4004" s="209"/>
      <c r="L4004" s="199"/>
      <c r="M4004" s="203"/>
      <c r="N4004" s="209"/>
    </row>
    <row r="4005" spans="1:14" ht="12" customHeight="1" x14ac:dyDescent="0.2">
      <c r="A4005" s="206"/>
      <c r="B4005" s="207"/>
      <c r="C4005" s="199"/>
      <c r="D4005" s="199"/>
      <c r="E4005" s="201"/>
      <c r="F4005" s="201"/>
      <c r="G4005" s="208"/>
      <c r="H4005" s="208"/>
      <c r="I4005" s="209"/>
      <c r="J4005" s="209"/>
      <c r="K4005" s="209"/>
      <c r="L4005" s="199"/>
      <c r="M4005" s="203"/>
      <c r="N4005" s="209"/>
    </row>
    <row r="4006" spans="1:14" ht="12" customHeight="1" x14ac:dyDescent="0.2">
      <c r="A4006" s="206"/>
      <c r="B4006" s="207"/>
      <c r="C4006" s="199"/>
      <c r="D4006" s="199"/>
      <c r="E4006" s="201"/>
      <c r="F4006" s="201"/>
      <c r="G4006" s="208"/>
      <c r="H4006" s="208"/>
      <c r="I4006" s="209"/>
      <c r="J4006" s="209"/>
      <c r="K4006" s="209"/>
      <c r="L4006" s="199"/>
      <c r="M4006" s="203"/>
      <c r="N4006" s="209"/>
    </row>
    <row r="4007" spans="1:14" ht="12" customHeight="1" x14ac:dyDescent="0.2">
      <c r="A4007" s="206"/>
      <c r="B4007" s="207"/>
      <c r="C4007" s="199"/>
      <c r="D4007" s="199"/>
      <c r="E4007" s="201"/>
      <c r="F4007" s="201"/>
      <c r="G4007" s="208"/>
      <c r="H4007" s="208"/>
      <c r="I4007" s="209"/>
      <c r="J4007" s="209"/>
      <c r="K4007" s="209"/>
      <c r="L4007" s="199"/>
      <c r="M4007" s="203"/>
      <c r="N4007" s="209"/>
    </row>
    <row r="4008" spans="1:14" ht="12" customHeight="1" x14ac:dyDescent="0.2">
      <c r="A4008" s="206"/>
      <c r="B4008" s="207"/>
      <c r="C4008" s="199"/>
      <c r="D4008" s="199"/>
      <c r="E4008" s="201"/>
      <c r="F4008" s="201"/>
      <c r="G4008" s="208"/>
      <c r="H4008" s="208"/>
      <c r="I4008" s="209"/>
      <c r="J4008" s="209"/>
      <c r="K4008" s="209"/>
      <c r="L4008" s="199"/>
      <c r="M4008" s="203"/>
      <c r="N4008" s="209"/>
    </row>
    <row r="4009" spans="1:14" ht="12" customHeight="1" x14ac:dyDescent="0.2">
      <c r="A4009" s="206"/>
      <c r="B4009" s="207"/>
      <c r="C4009" s="199"/>
      <c r="D4009" s="199"/>
      <c r="E4009" s="201"/>
      <c r="F4009" s="201"/>
      <c r="G4009" s="208"/>
      <c r="H4009" s="208"/>
      <c r="I4009" s="209"/>
      <c r="J4009" s="209"/>
      <c r="K4009" s="209"/>
      <c r="L4009" s="199"/>
      <c r="M4009" s="203"/>
      <c r="N4009" s="209"/>
    </row>
    <row r="4010" spans="1:14" ht="12" customHeight="1" x14ac:dyDescent="0.2">
      <c r="A4010" s="206"/>
      <c r="B4010" s="207"/>
      <c r="C4010" s="199"/>
      <c r="D4010" s="199"/>
      <c r="E4010" s="201"/>
      <c r="F4010" s="201"/>
      <c r="G4010" s="208"/>
      <c r="H4010" s="208"/>
      <c r="I4010" s="209"/>
      <c r="J4010" s="209"/>
      <c r="K4010" s="209"/>
      <c r="L4010" s="199"/>
      <c r="M4010" s="203"/>
      <c r="N4010" s="209"/>
    </row>
    <row r="4011" spans="1:14" ht="12" customHeight="1" x14ac:dyDescent="0.2">
      <c r="A4011" s="206"/>
      <c r="B4011" s="207"/>
      <c r="C4011" s="199"/>
      <c r="D4011" s="199"/>
      <c r="E4011" s="201"/>
      <c r="F4011" s="201"/>
      <c r="G4011" s="208"/>
      <c r="H4011" s="208"/>
      <c r="I4011" s="209"/>
      <c r="J4011" s="209"/>
      <c r="K4011" s="209"/>
      <c r="L4011" s="199"/>
      <c r="M4011" s="203"/>
      <c r="N4011" s="209"/>
    </row>
    <row r="4012" spans="1:14" ht="12" customHeight="1" x14ac:dyDescent="0.2">
      <c r="A4012" s="206"/>
      <c r="B4012" s="207"/>
      <c r="C4012" s="199"/>
      <c r="D4012" s="199"/>
      <c r="E4012" s="201"/>
      <c r="F4012" s="201"/>
      <c r="G4012" s="208"/>
      <c r="H4012" s="208"/>
      <c r="I4012" s="209"/>
      <c r="J4012" s="209"/>
      <c r="K4012" s="209"/>
      <c r="L4012" s="199"/>
      <c r="M4012" s="203"/>
      <c r="N4012" s="209"/>
    </row>
    <row r="4013" spans="1:14" ht="12" customHeight="1" x14ac:dyDescent="0.2">
      <c r="A4013" s="206"/>
      <c r="B4013" s="207"/>
      <c r="C4013" s="199"/>
      <c r="D4013" s="199"/>
      <c r="E4013" s="201"/>
      <c r="F4013" s="201"/>
      <c r="G4013" s="208"/>
      <c r="H4013" s="208"/>
      <c r="I4013" s="209"/>
      <c r="J4013" s="209"/>
      <c r="K4013" s="209"/>
      <c r="L4013" s="199"/>
      <c r="M4013" s="203"/>
      <c r="N4013" s="209"/>
    </row>
    <row r="4014" spans="1:14" ht="12" customHeight="1" x14ac:dyDescent="0.2">
      <c r="A4014" s="206"/>
      <c r="B4014" s="207"/>
      <c r="C4014" s="199"/>
      <c r="D4014" s="199"/>
      <c r="E4014" s="201"/>
      <c r="F4014" s="201"/>
      <c r="G4014" s="208"/>
      <c r="H4014" s="208"/>
      <c r="I4014" s="209"/>
      <c r="J4014" s="209"/>
      <c r="K4014" s="209"/>
      <c r="L4014" s="199"/>
      <c r="M4014" s="203"/>
      <c r="N4014" s="209"/>
    </row>
    <row r="4015" spans="1:14" ht="12" customHeight="1" x14ac:dyDescent="0.2">
      <c r="A4015" s="206"/>
      <c r="B4015" s="207"/>
      <c r="C4015" s="199"/>
      <c r="D4015" s="199"/>
      <c r="E4015" s="201"/>
      <c r="F4015" s="201"/>
      <c r="G4015" s="208"/>
      <c r="H4015" s="208"/>
      <c r="I4015" s="209"/>
      <c r="J4015" s="209"/>
      <c r="K4015" s="209"/>
      <c r="L4015" s="199"/>
      <c r="M4015" s="203"/>
      <c r="N4015" s="209"/>
    </row>
    <row r="4016" spans="1:14" ht="12" customHeight="1" x14ac:dyDescent="0.2">
      <c r="A4016" s="206"/>
      <c r="B4016" s="207"/>
      <c r="C4016" s="199"/>
      <c r="D4016" s="199"/>
      <c r="E4016" s="201"/>
      <c r="F4016" s="201"/>
      <c r="G4016" s="208"/>
      <c r="H4016" s="208"/>
      <c r="I4016" s="209"/>
      <c r="J4016" s="209"/>
      <c r="K4016" s="209"/>
      <c r="L4016" s="199"/>
      <c r="M4016" s="203"/>
      <c r="N4016" s="209"/>
    </row>
    <row r="4017" spans="1:14" ht="12" customHeight="1" x14ac:dyDescent="0.2">
      <c r="A4017" s="206"/>
      <c r="B4017" s="207"/>
      <c r="C4017" s="199"/>
      <c r="D4017" s="199"/>
      <c r="E4017" s="201"/>
      <c r="F4017" s="201"/>
      <c r="G4017" s="208"/>
      <c r="H4017" s="208"/>
      <c r="I4017" s="209"/>
      <c r="J4017" s="209"/>
      <c r="K4017" s="209"/>
      <c r="L4017" s="199"/>
      <c r="M4017" s="203"/>
      <c r="N4017" s="209"/>
    </row>
    <row r="4018" spans="1:14" ht="12" customHeight="1" x14ac:dyDescent="0.2">
      <c r="A4018" s="206"/>
      <c r="B4018" s="207"/>
      <c r="C4018" s="199"/>
      <c r="D4018" s="199"/>
      <c r="E4018" s="201"/>
      <c r="F4018" s="201"/>
      <c r="G4018" s="208"/>
      <c r="H4018" s="208"/>
      <c r="I4018" s="209"/>
      <c r="J4018" s="209"/>
      <c r="K4018" s="209"/>
      <c r="L4018" s="199"/>
      <c r="M4018" s="203"/>
      <c r="N4018" s="209"/>
    </row>
    <row r="4019" spans="1:14" ht="12" customHeight="1" x14ac:dyDescent="0.2">
      <c r="A4019" s="206"/>
      <c r="B4019" s="207"/>
      <c r="C4019" s="199"/>
      <c r="D4019" s="199"/>
      <c r="E4019" s="201"/>
      <c r="F4019" s="201"/>
      <c r="G4019" s="208"/>
      <c r="H4019" s="208"/>
      <c r="I4019" s="209"/>
      <c r="J4019" s="209"/>
      <c r="K4019" s="209"/>
      <c r="L4019" s="199"/>
      <c r="M4019" s="203"/>
      <c r="N4019" s="209"/>
    </row>
    <row r="4020" spans="1:14" ht="12" customHeight="1" x14ac:dyDescent="0.2">
      <c r="A4020" s="206"/>
      <c r="B4020" s="207"/>
      <c r="C4020" s="199"/>
      <c r="D4020" s="199"/>
      <c r="E4020" s="201"/>
      <c r="F4020" s="201"/>
      <c r="G4020" s="208"/>
      <c r="H4020" s="208"/>
      <c r="I4020" s="209"/>
      <c r="J4020" s="209"/>
      <c r="K4020" s="209"/>
      <c r="L4020" s="199"/>
      <c r="M4020" s="203"/>
      <c r="N4020" s="209"/>
    </row>
    <row r="4021" spans="1:14" ht="12" customHeight="1" x14ac:dyDescent="0.2">
      <c r="A4021" s="206"/>
      <c r="B4021" s="207"/>
      <c r="C4021" s="199"/>
      <c r="D4021" s="199"/>
      <c r="E4021" s="201"/>
      <c r="F4021" s="201"/>
      <c r="G4021" s="208"/>
      <c r="H4021" s="208"/>
      <c r="I4021" s="209"/>
      <c r="J4021" s="209"/>
      <c r="K4021" s="209"/>
      <c r="L4021" s="199"/>
      <c r="M4021" s="203"/>
      <c r="N4021" s="209"/>
    </row>
    <row r="4022" spans="1:14" ht="12" customHeight="1" x14ac:dyDescent="0.2">
      <c r="A4022" s="206"/>
      <c r="B4022" s="207"/>
      <c r="C4022" s="199"/>
      <c r="D4022" s="199"/>
      <c r="E4022" s="201"/>
      <c r="F4022" s="201"/>
      <c r="G4022" s="208"/>
      <c r="H4022" s="208"/>
      <c r="I4022" s="209"/>
      <c r="J4022" s="209"/>
      <c r="K4022" s="209"/>
      <c r="L4022" s="199"/>
      <c r="M4022" s="203"/>
      <c r="N4022" s="209"/>
    </row>
    <row r="4023" spans="1:14" ht="12" customHeight="1" x14ac:dyDescent="0.2">
      <c r="A4023" s="206"/>
      <c r="B4023" s="207"/>
      <c r="C4023" s="199"/>
      <c r="D4023" s="199"/>
      <c r="E4023" s="201"/>
      <c r="F4023" s="201"/>
      <c r="G4023" s="208"/>
      <c r="H4023" s="208"/>
      <c r="I4023" s="209"/>
      <c r="J4023" s="209"/>
      <c r="K4023" s="209"/>
      <c r="L4023" s="199"/>
      <c r="M4023" s="203"/>
      <c r="N4023" s="209"/>
    </row>
    <row r="4024" spans="1:14" ht="12" customHeight="1" x14ac:dyDescent="0.2">
      <c r="A4024" s="206"/>
      <c r="B4024" s="207"/>
      <c r="C4024" s="199"/>
      <c r="D4024" s="199"/>
      <c r="E4024" s="201"/>
      <c r="F4024" s="201"/>
      <c r="G4024" s="208"/>
      <c r="H4024" s="208"/>
      <c r="I4024" s="209"/>
      <c r="J4024" s="209"/>
      <c r="K4024" s="209"/>
      <c r="L4024" s="199"/>
      <c r="M4024" s="203"/>
      <c r="N4024" s="209"/>
    </row>
    <row r="4025" spans="1:14" ht="12" customHeight="1" x14ac:dyDescent="0.2">
      <c r="A4025" s="206"/>
      <c r="B4025" s="207"/>
      <c r="C4025" s="199"/>
      <c r="D4025" s="199"/>
      <c r="E4025" s="201"/>
      <c r="F4025" s="201"/>
      <c r="G4025" s="208"/>
      <c r="H4025" s="208"/>
      <c r="I4025" s="209"/>
      <c r="J4025" s="209"/>
      <c r="K4025" s="209"/>
      <c r="L4025" s="199"/>
      <c r="M4025" s="203"/>
      <c r="N4025" s="209"/>
    </row>
    <row r="4026" spans="1:14" ht="12" customHeight="1" x14ac:dyDescent="0.2">
      <c r="A4026" s="206"/>
      <c r="B4026" s="207"/>
      <c r="C4026" s="199"/>
      <c r="D4026" s="199"/>
      <c r="E4026" s="201"/>
      <c r="F4026" s="201"/>
      <c r="G4026" s="208"/>
      <c r="H4026" s="208"/>
      <c r="I4026" s="209"/>
      <c r="J4026" s="209"/>
      <c r="K4026" s="209"/>
      <c r="L4026" s="199"/>
      <c r="M4026" s="203"/>
      <c r="N4026" s="209"/>
    </row>
    <row r="4027" spans="1:14" ht="12" customHeight="1" x14ac:dyDescent="0.2">
      <c r="A4027" s="206"/>
      <c r="B4027" s="207"/>
      <c r="C4027" s="199"/>
      <c r="D4027" s="199"/>
      <c r="E4027" s="201"/>
      <c r="F4027" s="201"/>
      <c r="G4027" s="208"/>
      <c r="H4027" s="208"/>
      <c r="I4027" s="209"/>
      <c r="J4027" s="209"/>
      <c r="K4027" s="209"/>
      <c r="L4027" s="199"/>
      <c r="M4027" s="203"/>
      <c r="N4027" s="209"/>
    </row>
    <row r="4028" spans="1:14" ht="12" customHeight="1" x14ac:dyDescent="0.2">
      <c r="A4028" s="206"/>
      <c r="B4028" s="207"/>
      <c r="C4028" s="199"/>
      <c r="D4028" s="199"/>
      <c r="E4028" s="201"/>
      <c r="F4028" s="201"/>
      <c r="G4028" s="208"/>
      <c r="H4028" s="208"/>
      <c r="I4028" s="209"/>
      <c r="J4028" s="209"/>
      <c r="K4028" s="209"/>
      <c r="L4028" s="199"/>
      <c r="M4028" s="203"/>
      <c r="N4028" s="209"/>
    </row>
    <row r="4029" spans="1:14" ht="12" customHeight="1" x14ac:dyDescent="0.2">
      <c r="A4029" s="206"/>
      <c r="B4029" s="207"/>
      <c r="C4029" s="199"/>
      <c r="D4029" s="199"/>
      <c r="E4029" s="201"/>
      <c r="F4029" s="201"/>
      <c r="G4029" s="208"/>
      <c r="H4029" s="208"/>
      <c r="I4029" s="209"/>
      <c r="J4029" s="209"/>
      <c r="K4029" s="209"/>
      <c r="L4029" s="199"/>
      <c r="M4029" s="203"/>
      <c r="N4029" s="209"/>
    </row>
    <row r="4030" spans="1:14" ht="12" customHeight="1" x14ac:dyDescent="0.2">
      <c r="A4030" s="206"/>
      <c r="B4030" s="207"/>
      <c r="C4030" s="199"/>
      <c r="D4030" s="199"/>
      <c r="E4030" s="201"/>
      <c r="F4030" s="201"/>
      <c r="G4030" s="208"/>
      <c r="H4030" s="208"/>
      <c r="I4030" s="209"/>
      <c r="J4030" s="209"/>
      <c r="K4030" s="209"/>
      <c r="L4030" s="199"/>
      <c r="M4030" s="203"/>
      <c r="N4030" s="209"/>
    </row>
    <row r="4031" spans="1:14" ht="12" customHeight="1" x14ac:dyDescent="0.2">
      <c r="A4031" s="206"/>
      <c r="B4031" s="207"/>
      <c r="C4031" s="199"/>
      <c r="D4031" s="199"/>
      <c r="E4031" s="201"/>
      <c r="F4031" s="201"/>
      <c r="G4031" s="208"/>
      <c r="H4031" s="208"/>
      <c r="I4031" s="209"/>
      <c r="J4031" s="209"/>
      <c r="K4031" s="209"/>
      <c r="L4031" s="199"/>
      <c r="M4031" s="203"/>
      <c r="N4031" s="209"/>
    </row>
    <row r="4032" spans="1:14" ht="12" customHeight="1" x14ac:dyDescent="0.2">
      <c r="A4032" s="206"/>
      <c r="B4032" s="207"/>
      <c r="C4032" s="199"/>
      <c r="D4032" s="199"/>
      <c r="E4032" s="201"/>
      <c r="F4032" s="201"/>
      <c r="G4032" s="208"/>
      <c r="H4032" s="208"/>
      <c r="I4032" s="209"/>
      <c r="J4032" s="209"/>
      <c r="K4032" s="209"/>
      <c r="L4032" s="199"/>
      <c r="M4032" s="203"/>
      <c r="N4032" s="209"/>
    </row>
    <row r="4033" spans="1:14" ht="12" customHeight="1" x14ac:dyDescent="0.2">
      <c r="A4033" s="206"/>
      <c r="B4033" s="207"/>
      <c r="C4033" s="199"/>
      <c r="D4033" s="199"/>
      <c r="E4033" s="201"/>
      <c r="F4033" s="201"/>
      <c r="G4033" s="208"/>
      <c r="H4033" s="208"/>
      <c r="I4033" s="209"/>
      <c r="J4033" s="209"/>
      <c r="K4033" s="209"/>
      <c r="L4033" s="199"/>
      <c r="M4033" s="203"/>
      <c r="N4033" s="209"/>
    </row>
    <row r="4034" spans="1:14" ht="12" customHeight="1" x14ac:dyDescent="0.2">
      <c r="A4034" s="206"/>
      <c r="B4034" s="207"/>
      <c r="C4034" s="199"/>
      <c r="D4034" s="199"/>
      <c r="E4034" s="201"/>
      <c r="F4034" s="201"/>
      <c r="G4034" s="208"/>
      <c r="H4034" s="208"/>
      <c r="I4034" s="209"/>
      <c r="J4034" s="209"/>
      <c r="K4034" s="209"/>
      <c r="L4034" s="199"/>
      <c r="M4034" s="203"/>
      <c r="N4034" s="209"/>
    </row>
    <row r="4035" spans="1:14" ht="12" customHeight="1" x14ac:dyDescent="0.2">
      <c r="A4035" s="206"/>
      <c r="B4035" s="207"/>
      <c r="C4035" s="199"/>
      <c r="D4035" s="199"/>
      <c r="E4035" s="201"/>
      <c r="F4035" s="201"/>
      <c r="G4035" s="208"/>
      <c r="H4035" s="208"/>
      <c r="I4035" s="209"/>
      <c r="J4035" s="209"/>
      <c r="K4035" s="209"/>
      <c r="L4035" s="199"/>
      <c r="M4035" s="203"/>
      <c r="N4035" s="209"/>
    </row>
    <row r="4036" spans="1:14" ht="12" customHeight="1" x14ac:dyDescent="0.2">
      <c r="A4036" s="206"/>
      <c r="B4036" s="207"/>
      <c r="C4036" s="199"/>
      <c r="D4036" s="199"/>
      <c r="E4036" s="201"/>
      <c r="F4036" s="201"/>
      <c r="G4036" s="208"/>
      <c r="H4036" s="208"/>
      <c r="I4036" s="209"/>
      <c r="J4036" s="209"/>
      <c r="K4036" s="209"/>
      <c r="L4036" s="199"/>
      <c r="M4036" s="203"/>
      <c r="N4036" s="209"/>
    </row>
    <row r="4037" spans="1:14" ht="12" customHeight="1" x14ac:dyDescent="0.2">
      <c r="A4037" s="206"/>
      <c r="B4037" s="207"/>
      <c r="C4037" s="199"/>
      <c r="D4037" s="199"/>
      <c r="E4037" s="201"/>
      <c r="F4037" s="201"/>
      <c r="G4037" s="208"/>
      <c r="H4037" s="208"/>
      <c r="I4037" s="209"/>
      <c r="J4037" s="209"/>
      <c r="K4037" s="209"/>
      <c r="L4037" s="199"/>
      <c r="M4037" s="203"/>
      <c r="N4037" s="209"/>
    </row>
    <row r="4038" spans="1:14" ht="12" customHeight="1" x14ac:dyDescent="0.2">
      <c r="A4038" s="206"/>
      <c r="B4038" s="207"/>
      <c r="C4038" s="199"/>
      <c r="D4038" s="199"/>
      <c r="E4038" s="201"/>
      <c r="F4038" s="201"/>
      <c r="G4038" s="208"/>
      <c r="H4038" s="208"/>
      <c r="I4038" s="209"/>
      <c r="J4038" s="209"/>
      <c r="K4038" s="209"/>
      <c r="L4038" s="199"/>
      <c r="M4038" s="203"/>
      <c r="N4038" s="209"/>
    </row>
    <row r="4039" spans="1:14" ht="12" customHeight="1" x14ac:dyDescent="0.2">
      <c r="A4039" s="206"/>
      <c r="B4039" s="207"/>
      <c r="C4039" s="199"/>
      <c r="D4039" s="199"/>
      <c r="E4039" s="201"/>
      <c r="F4039" s="201"/>
      <c r="G4039" s="208"/>
      <c r="H4039" s="208"/>
      <c r="I4039" s="209"/>
      <c r="J4039" s="209"/>
      <c r="K4039" s="209"/>
      <c r="L4039" s="199"/>
      <c r="M4039" s="203"/>
      <c r="N4039" s="209"/>
    </row>
    <row r="4040" spans="1:14" ht="12" customHeight="1" x14ac:dyDescent="0.2">
      <c r="A4040" s="206"/>
      <c r="B4040" s="207"/>
      <c r="C4040" s="199"/>
      <c r="D4040" s="199"/>
      <c r="E4040" s="201"/>
      <c r="F4040" s="201"/>
      <c r="G4040" s="208"/>
      <c r="H4040" s="208"/>
      <c r="I4040" s="209"/>
      <c r="J4040" s="209"/>
      <c r="K4040" s="209"/>
      <c r="L4040" s="199"/>
      <c r="M4040" s="203"/>
      <c r="N4040" s="209"/>
    </row>
    <row r="4041" spans="1:14" ht="12" customHeight="1" x14ac:dyDescent="0.2">
      <c r="A4041" s="206"/>
      <c r="B4041" s="207"/>
      <c r="C4041" s="199"/>
      <c r="D4041" s="199"/>
      <c r="E4041" s="201"/>
      <c r="F4041" s="201"/>
      <c r="G4041" s="208"/>
      <c r="H4041" s="208"/>
      <c r="I4041" s="209"/>
      <c r="J4041" s="209"/>
      <c r="K4041" s="209"/>
      <c r="L4041" s="199"/>
      <c r="M4041" s="203"/>
      <c r="N4041" s="209"/>
    </row>
    <row r="4042" spans="1:14" ht="12" customHeight="1" x14ac:dyDescent="0.2">
      <c r="A4042" s="206"/>
      <c r="B4042" s="207"/>
      <c r="C4042" s="199"/>
      <c r="D4042" s="199"/>
      <c r="E4042" s="201"/>
      <c r="F4042" s="201"/>
      <c r="G4042" s="208"/>
      <c r="H4042" s="208"/>
      <c r="I4042" s="209"/>
      <c r="J4042" s="209"/>
      <c r="K4042" s="209"/>
      <c r="L4042" s="199"/>
      <c r="M4042" s="203"/>
      <c r="N4042" s="209"/>
    </row>
    <row r="4043" spans="1:14" ht="12" customHeight="1" x14ac:dyDescent="0.2">
      <c r="A4043" s="206"/>
      <c r="B4043" s="207"/>
      <c r="C4043" s="199"/>
      <c r="D4043" s="199"/>
      <c r="E4043" s="201"/>
      <c r="F4043" s="201"/>
      <c r="G4043" s="208"/>
      <c r="H4043" s="208"/>
      <c r="I4043" s="209"/>
      <c r="J4043" s="209"/>
      <c r="K4043" s="209"/>
      <c r="L4043" s="199"/>
      <c r="M4043" s="203"/>
      <c r="N4043" s="209"/>
    </row>
    <row r="4044" spans="1:14" ht="12" customHeight="1" x14ac:dyDescent="0.2">
      <c r="A4044" s="206"/>
      <c r="B4044" s="207"/>
      <c r="C4044" s="199"/>
      <c r="D4044" s="199"/>
      <c r="E4044" s="201"/>
      <c r="F4044" s="201"/>
      <c r="G4044" s="208"/>
      <c r="H4044" s="208"/>
      <c r="I4044" s="209"/>
      <c r="J4044" s="209"/>
      <c r="K4044" s="209"/>
      <c r="L4044" s="199"/>
      <c r="M4044" s="203"/>
      <c r="N4044" s="209"/>
    </row>
    <row r="4045" spans="1:14" ht="12" customHeight="1" x14ac:dyDescent="0.2">
      <c r="A4045" s="206"/>
      <c r="B4045" s="207"/>
      <c r="C4045" s="199"/>
      <c r="D4045" s="199"/>
      <c r="E4045" s="201"/>
      <c r="F4045" s="201"/>
      <c r="G4045" s="208"/>
      <c r="H4045" s="208"/>
      <c r="I4045" s="209"/>
      <c r="J4045" s="209"/>
      <c r="K4045" s="209"/>
      <c r="L4045" s="199"/>
      <c r="M4045" s="203"/>
      <c r="N4045" s="209"/>
    </row>
    <row r="4046" spans="1:14" ht="12" customHeight="1" x14ac:dyDescent="0.2">
      <c r="A4046" s="206"/>
      <c r="B4046" s="207"/>
      <c r="C4046" s="199"/>
      <c r="D4046" s="199"/>
      <c r="E4046" s="201"/>
      <c r="F4046" s="201"/>
      <c r="G4046" s="208"/>
      <c r="H4046" s="208"/>
      <c r="I4046" s="209"/>
      <c r="J4046" s="209"/>
      <c r="K4046" s="209"/>
      <c r="L4046" s="199"/>
      <c r="M4046" s="203"/>
      <c r="N4046" s="209"/>
    </row>
    <row r="4047" spans="1:14" ht="12" customHeight="1" x14ac:dyDescent="0.2">
      <c r="A4047" s="206"/>
      <c r="B4047" s="207"/>
      <c r="C4047" s="199"/>
      <c r="D4047" s="199"/>
      <c r="E4047" s="201"/>
      <c r="F4047" s="201"/>
      <c r="G4047" s="208"/>
      <c r="H4047" s="208"/>
      <c r="I4047" s="209"/>
      <c r="J4047" s="209"/>
      <c r="K4047" s="209"/>
      <c r="L4047" s="199"/>
      <c r="M4047" s="203"/>
      <c r="N4047" s="209"/>
    </row>
    <row r="4048" spans="1:14" ht="12" customHeight="1" x14ac:dyDescent="0.2">
      <c r="A4048" s="206"/>
      <c r="B4048" s="207"/>
      <c r="C4048" s="199"/>
      <c r="D4048" s="199"/>
      <c r="E4048" s="201"/>
      <c r="F4048" s="201"/>
      <c r="G4048" s="208"/>
      <c r="H4048" s="208"/>
      <c r="I4048" s="209"/>
      <c r="J4048" s="209"/>
      <c r="K4048" s="209"/>
      <c r="L4048" s="199"/>
      <c r="M4048" s="203"/>
      <c r="N4048" s="209"/>
    </row>
    <row r="4049" spans="1:14" ht="12" customHeight="1" x14ac:dyDescent="0.2">
      <c r="A4049" s="206"/>
      <c r="B4049" s="207"/>
      <c r="C4049" s="199"/>
      <c r="D4049" s="199"/>
      <c r="E4049" s="201"/>
      <c r="F4049" s="201"/>
      <c r="G4049" s="208"/>
      <c r="H4049" s="208"/>
      <c r="I4049" s="209"/>
      <c r="J4049" s="209"/>
      <c r="K4049" s="209"/>
      <c r="L4049" s="199"/>
      <c r="M4049" s="203"/>
      <c r="N4049" s="209"/>
    </row>
    <row r="4050" spans="1:14" ht="12" customHeight="1" x14ac:dyDescent="0.2">
      <c r="A4050" s="206"/>
      <c r="B4050" s="207"/>
      <c r="C4050" s="199"/>
      <c r="D4050" s="199"/>
      <c r="E4050" s="201"/>
      <c r="F4050" s="201"/>
      <c r="G4050" s="208"/>
      <c r="H4050" s="208"/>
      <c r="I4050" s="209"/>
      <c r="J4050" s="209"/>
      <c r="K4050" s="209"/>
      <c r="L4050" s="199"/>
      <c r="M4050" s="203"/>
      <c r="N4050" s="209"/>
    </row>
    <row r="4051" spans="1:14" ht="12" customHeight="1" x14ac:dyDescent="0.2">
      <c r="A4051" s="206"/>
      <c r="B4051" s="207"/>
      <c r="C4051" s="199"/>
      <c r="D4051" s="199"/>
      <c r="E4051" s="201"/>
      <c r="F4051" s="201"/>
      <c r="G4051" s="208"/>
      <c r="H4051" s="208"/>
      <c r="I4051" s="209"/>
      <c r="J4051" s="209"/>
      <c r="K4051" s="209"/>
      <c r="L4051" s="199"/>
      <c r="M4051" s="203"/>
      <c r="N4051" s="209"/>
    </row>
    <row r="4052" spans="1:14" ht="12" customHeight="1" x14ac:dyDescent="0.2">
      <c r="A4052" s="206"/>
      <c r="B4052" s="207"/>
      <c r="C4052" s="199"/>
      <c r="D4052" s="199"/>
      <c r="E4052" s="201"/>
      <c r="F4052" s="201"/>
      <c r="G4052" s="208"/>
      <c r="H4052" s="208"/>
      <c r="I4052" s="209"/>
      <c r="J4052" s="209"/>
      <c r="K4052" s="209"/>
      <c r="L4052" s="199"/>
      <c r="M4052" s="203"/>
      <c r="N4052" s="209"/>
    </row>
    <row r="4053" spans="1:14" ht="12" customHeight="1" x14ac:dyDescent="0.2">
      <c r="A4053" s="206"/>
      <c r="B4053" s="207"/>
      <c r="C4053" s="199"/>
      <c r="D4053" s="199"/>
      <c r="E4053" s="201"/>
      <c r="F4053" s="201"/>
      <c r="G4053" s="208"/>
      <c r="H4053" s="208"/>
      <c r="I4053" s="209"/>
      <c r="J4053" s="209"/>
      <c r="K4053" s="209"/>
      <c r="L4053" s="199"/>
      <c r="M4053" s="203"/>
      <c r="N4053" s="209"/>
    </row>
    <row r="4054" spans="1:14" ht="12" customHeight="1" x14ac:dyDescent="0.2">
      <c r="A4054" s="206"/>
      <c r="B4054" s="207"/>
      <c r="C4054" s="199"/>
      <c r="D4054" s="199"/>
      <c r="E4054" s="201"/>
      <c r="F4054" s="201"/>
      <c r="G4054" s="208"/>
      <c r="H4054" s="208"/>
      <c r="I4054" s="209"/>
      <c r="J4054" s="209"/>
      <c r="K4054" s="209"/>
      <c r="L4054" s="199"/>
      <c r="M4054" s="203"/>
      <c r="N4054" s="209"/>
    </row>
    <row r="4055" spans="1:14" ht="12" customHeight="1" x14ac:dyDescent="0.2">
      <c r="A4055" s="206"/>
      <c r="B4055" s="207"/>
      <c r="C4055" s="199"/>
      <c r="D4055" s="199"/>
      <c r="E4055" s="201"/>
      <c r="F4055" s="201"/>
      <c r="G4055" s="208"/>
      <c r="H4055" s="208"/>
      <c r="I4055" s="209"/>
      <c r="J4055" s="209"/>
      <c r="K4055" s="209"/>
      <c r="L4055" s="199"/>
      <c r="M4055" s="203"/>
      <c r="N4055" s="209"/>
    </row>
    <row r="4056" spans="1:14" ht="12" customHeight="1" x14ac:dyDescent="0.2">
      <c r="A4056" s="206"/>
      <c r="B4056" s="207"/>
      <c r="C4056" s="199"/>
      <c r="D4056" s="199"/>
      <c r="E4056" s="201"/>
      <c r="F4056" s="201"/>
      <c r="G4056" s="208"/>
      <c r="H4056" s="208"/>
      <c r="I4056" s="209"/>
      <c r="J4056" s="209"/>
      <c r="K4056" s="209"/>
      <c r="L4056" s="199"/>
      <c r="M4056" s="203"/>
      <c r="N4056" s="209"/>
    </row>
    <row r="4057" spans="1:14" ht="12" customHeight="1" x14ac:dyDescent="0.2">
      <c r="A4057" s="206"/>
      <c r="B4057" s="207"/>
      <c r="C4057" s="199"/>
      <c r="D4057" s="199"/>
      <c r="E4057" s="201"/>
      <c r="F4057" s="201"/>
      <c r="G4057" s="208"/>
      <c r="H4057" s="208"/>
      <c r="I4057" s="209"/>
      <c r="J4057" s="209"/>
      <c r="K4057" s="209"/>
      <c r="L4057" s="199"/>
      <c r="M4057" s="203"/>
      <c r="N4057" s="209"/>
    </row>
    <row r="4058" spans="1:14" ht="12" customHeight="1" x14ac:dyDescent="0.2">
      <c r="A4058" s="206"/>
      <c r="B4058" s="207"/>
      <c r="C4058" s="199"/>
      <c r="D4058" s="199"/>
      <c r="E4058" s="201"/>
      <c r="F4058" s="201"/>
      <c r="G4058" s="208"/>
      <c r="H4058" s="208"/>
      <c r="I4058" s="209"/>
      <c r="J4058" s="209"/>
      <c r="K4058" s="209"/>
      <c r="L4058" s="199"/>
      <c r="M4058" s="203"/>
      <c r="N4058" s="209"/>
    </row>
    <row r="4059" spans="1:14" ht="12" customHeight="1" x14ac:dyDescent="0.2">
      <c r="A4059" s="206"/>
      <c r="B4059" s="207"/>
      <c r="C4059" s="199"/>
      <c r="D4059" s="199"/>
      <c r="E4059" s="201"/>
      <c r="F4059" s="201"/>
      <c r="G4059" s="208"/>
      <c r="H4059" s="208"/>
      <c r="I4059" s="209"/>
      <c r="J4059" s="209"/>
      <c r="K4059" s="209"/>
      <c r="L4059" s="199"/>
      <c r="M4059" s="203"/>
      <c r="N4059" s="209"/>
    </row>
    <row r="4060" spans="1:14" ht="12" customHeight="1" x14ac:dyDescent="0.2">
      <c r="A4060" s="206"/>
      <c r="B4060" s="207"/>
      <c r="C4060" s="199"/>
      <c r="D4060" s="199"/>
      <c r="E4060" s="201"/>
      <c r="F4060" s="201"/>
      <c r="G4060" s="208"/>
      <c r="H4060" s="208"/>
      <c r="I4060" s="209"/>
      <c r="J4060" s="209"/>
      <c r="K4060" s="209"/>
      <c r="L4060" s="199"/>
      <c r="M4060" s="203"/>
      <c r="N4060" s="209"/>
    </row>
    <row r="4061" spans="1:14" ht="12" customHeight="1" x14ac:dyDescent="0.2">
      <c r="A4061" s="206"/>
      <c r="B4061" s="207"/>
      <c r="C4061" s="199"/>
      <c r="D4061" s="199"/>
      <c r="E4061" s="201"/>
      <c r="F4061" s="201"/>
      <c r="G4061" s="208"/>
      <c r="H4061" s="208"/>
      <c r="I4061" s="209"/>
      <c r="J4061" s="209"/>
      <c r="K4061" s="209"/>
      <c r="L4061" s="199"/>
      <c r="M4061" s="203"/>
      <c r="N4061" s="209"/>
    </row>
    <row r="4062" spans="1:14" ht="12" customHeight="1" x14ac:dyDescent="0.2">
      <c r="A4062" s="206"/>
      <c r="B4062" s="207"/>
      <c r="C4062" s="199"/>
      <c r="D4062" s="199"/>
      <c r="E4062" s="201"/>
      <c r="F4062" s="201"/>
      <c r="G4062" s="208"/>
      <c r="H4062" s="208"/>
      <c r="I4062" s="209"/>
      <c r="J4062" s="209"/>
      <c r="K4062" s="209"/>
      <c r="L4062" s="199"/>
      <c r="M4062" s="203"/>
      <c r="N4062" s="209"/>
    </row>
    <row r="4063" spans="1:14" ht="12" customHeight="1" x14ac:dyDescent="0.2">
      <c r="A4063" s="206"/>
      <c r="B4063" s="207"/>
      <c r="C4063" s="199"/>
      <c r="D4063" s="199"/>
      <c r="E4063" s="201"/>
      <c r="F4063" s="201"/>
      <c r="G4063" s="208"/>
      <c r="H4063" s="208"/>
      <c r="I4063" s="209"/>
      <c r="J4063" s="209"/>
      <c r="K4063" s="209"/>
      <c r="L4063" s="199"/>
      <c r="M4063" s="203"/>
      <c r="N4063" s="209"/>
    </row>
    <row r="4064" spans="1:14" ht="12" customHeight="1" x14ac:dyDescent="0.2">
      <c r="A4064" s="206"/>
      <c r="B4064" s="207"/>
      <c r="C4064" s="199"/>
      <c r="D4064" s="199"/>
      <c r="E4064" s="201"/>
      <c r="F4064" s="201"/>
      <c r="G4064" s="208"/>
      <c r="H4064" s="208"/>
      <c r="I4064" s="209"/>
      <c r="J4064" s="209"/>
      <c r="K4064" s="209"/>
      <c r="L4064" s="199"/>
      <c r="M4064" s="203"/>
      <c r="N4064" s="209"/>
    </row>
    <row r="4065" spans="1:14" ht="12" customHeight="1" x14ac:dyDescent="0.2">
      <c r="A4065" s="206"/>
      <c r="B4065" s="207"/>
      <c r="C4065" s="199"/>
      <c r="D4065" s="199"/>
      <c r="E4065" s="201"/>
      <c r="F4065" s="201"/>
      <c r="G4065" s="208"/>
      <c r="H4065" s="208"/>
      <c r="I4065" s="209"/>
      <c r="J4065" s="209"/>
      <c r="K4065" s="209"/>
      <c r="L4065" s="199"/>
      <c r="M4065" s="203"/>
      <c r="N4065" s="209"/>
    </row>
    <row r="4066" spans="1:14" ht="12" customHeight="1" x14ac:dyDescent="0.2">
      <c r="A4066" s="206"/>
      <c r="B4066" s="207"/>
      <c r="C4066" s="199"/>
      <c r="D4066" s="199"/>
      <c r="E4066" s="201"/>
      <c r="F4066" s="201"/>
      <c r="G4066" s="208"/>
      <c r="H4066" s="208"/>
      <c r="I4066" s="209"/>
      <c r="J4066" s="209"/>
      <c r="K4066" s="209"/>
      <c r="L4066" s="199"/>
      <c r="M4066" s="203"/>
      <c r="N4066" s="209"/>
    </row>
    <row r="4067" spans="1:14" ht="12" customHeight="1" x14ac:dyDescent="0.2">
      <c r="A4067" s="206"/>
      <c r="B4067" s="207"/>
      <c r="C4067" s="199"/>
      <c r="D4067" s="199"/>
      <c r="E4067" s="201"/>
      <c r="F4067" s="201"/>
      <c r="G4067" s="208"/>
      <c r="H4067" s="208"/>
      <c r="I4067" s="209"/>
      <c r="J4067" s="209"/>
      <c r="K4067" s="209"/>
      <c r="L4067" s="199"/>
      <c r="M4067" s="203"/>
      <c r="N4067" s="209"/>
    </row>
    <row r="4068" spans="1:14" ht="12" customHeight="1" x14ac:dyDescent="0.2">
      <c r="A4068" s="206"/>
      <c r="B4068" s="207"/>
      <c r="C4068" s="199"/>
      <c r="D4068" s="199"/>
      <c r="E4068" s="201"/>
      <c r="F4068" s="201"/>
      <c r="G4068" s="208"/>
      <c r="H4068" s="208"/>
      <c r="I4068" s="209"/>
      <c r="J4068" s="209"/>
      <c r="K4068" s="209"/>
      <c r="L4068" s="199"/>
      <c r="M4068" s="203"/>
      <c r="N4068" s="209"/>
    </row>
    <row r="4069" spans="1:14" ht="12" customHeight="1" x14ac:dyDescent="0.2">
      <c r="A4069" s="206"/>
      <c r="B4069" s="207"/>
      <c r="C4069" s="199"/>
      <c r="D4069" s="199"/>
      <c r="E4069" s="201"/>
      <c r="F4069" s="201"/>
      <c r="G4069" s="208"/>
      <c r="H4069" s="208"/>
      <c r="I4069" s="209"/>
      <c r="J4069" s="209"/>
      <c r="K4069" s="209"/>
      <c r="L4069" s="199"/>
      <c r="M4069" s="203"/>
      <c r="N4069" s="209"/>
    </row>
    <row r="4070" spans="1:14" ht="12" customHeight="1" x14ac:dyDescent="0.2">
      <c r="A4070" s="206"/>
      <c r="B4070" s="207"/>
      <c r="C4070" s="199"/>
      <c r="D4070" s="199"/>
      <c r="E4070" s="201"/>
      <c r="F4070" s="201"/>
      <c r="G4070" s="208"/>
      <c r="H4070" s="208"/>
      <c r="I4070" s="209"/>
      <c r="J4070" s="209"/>
      <c r="K4070" s="209"/>
      <c r="L4070" s="199"/>
      <c r="M4070" s="203"/>
      <c r="N4070" s="209"/>
    </row>
    <row r="4071" spans="1:14" ht="12" customHeight="1" x14ac:dyDescent="0.2">
      <c r="A4071" s="206"/>
      <c r="B4071" s="207"/>
      <c r="C4071" s="199"/>
      <c r="D4071" s="199"/>
      <c r="E4071" s="201"/>
      <c r="F4071" s="201"/>
      <c r="G4071" s="208"/>
      <c r="H4071" s="208"/>
      <c r="I4071" s="209"/>
      <c r="J4071" s="209"/>
      <c r="K4071" s="209"/>
      <c r="L4071" s="199"/>
      <c r="M4071" s="203"/>
      <c r="N4071" s="209"/>
    </row>
    <row r="4072" spans="1:14" ht="12" customHeight="1" x14ac:dyDescent="0.2">
      <c r="A4072" s="206"/>
      <c r="B4072" s="207"/>
      <c r="C4072" s="199"/>
      <c r="D4072" s="199"/>
      <c r="E4072" s="201"/>
      <c r="F4072" s="201"/>
      <c r="G4072" s="208"/>
      <c r="H4072" s="208"/>
      <c r="I4072" s="209"/>
      <c r="J4072" s="209"/>
      <c r="K4072" s="209"/>
      <c r="L4072" s="199"/>
      <c r="M4072" s="203"/>
      <c r="N4072" s="209"/>
    </row>
    <row r="4073" spans="1:14" ht="12" customHeight="1" x14ac:dyDescent="0.2">
      <c r="A4073" s="206"/>
      <c r="B4073" s="207"/>
      <c r="C4073" s="199"/>
      <c r="D4073" s="199"/>
      <c r="E4073" s="201"/>
      <c r="F4073" s="201"/>
      <c r="G4073" s="208"/>
      <c r="H4073" s="208"/>
      <c r="I4073" s="209"/>
      <c r="J4073" s="209"/>
      <c r="K4073" s="209"/>
      <c r="L4073" s="199"/>
      <c r="M4073" s="203"/>
      <c r="N4073" s="209"/>
    </row>
    <row r="4074" spans="1:14" ht="12" customHeight="1" x14ac:dyDescent="0.2">
      <c r="A4074" s="206"/>
      <c r="B4074" s="207"/>
      <c r="C4074" s="199"/>
      <c r="D4074" s="199"/>
      <c r="E4074" s="201"/>
      <c r="F4074" s="201"/>
      <c r="G4074" s="208"/>
      <c r="H4074" s="208"/>
      <c r="I4074" s="209"/>
      <c r="J4074" s="209"/>
      <c r="K4074" s="209"/>
      <c r="L4074" s="199"/>
      <c r="M4074" s="203"/>
      <c r="N4074" s="209"/>
    </row>
    <row r="4075" spans="1:14" ht="12" customHeight="1" x14ac:dyDescent="0.2">
      <c r="A4075" s="206"/>
      <c r="B4075" s="207"/>
      <c r="C4075" s="199"/>
      <c r="D4075" s="199"/>
      <c r="E4075" s="201"/>
      <c r="F4075" s="201"/>
      <c r="G4075" s="208"/>
      <c r="H4075" s="208"/>
      <c r="I4075" s="209"/>
      <c r="J4075" s="209"/>
      <c r="K4075" s="209"/>
      <c r="L4075" s="199"/>
      <c r="M4075" s="203"/>
      <c r="N4075" s="209"/>
    </row>
    <row r="4076" spans="1:14" ht="12" customHeight="1" x14ac:dyDescent="0.2">
      <c r="A4076" s="206"/>
      <c r="B4076" s="207"/>
      <c r="C4076" s="199"/>
      <c r="D4076" s="199"/>
      <c r="E4076" s="201"/>
      <c r="F4076" s="201"/>
      <c r="G4076" s="208"/>
      <c r="H4076" s="208"/>
      <c r="I4076" s="209"/>
      <c r="J4076" s="209"/>
      <c r="K4076" s="209"/>
      <c r="L4076" s="199"/>
      <c r="M4076" s="203"/>
      <c r="N4076" s="209"/>
    </row>
    <row r="4077" spans="1:14" ht="12" customHeight="1" x14ac:dyDescent="0.2">
      <c r="A4077" s="206"/>
      <c r="B4077" s="207"/>
      <c r="C4077" s="199"/>
      <c r="D4077" s="199"/>
      <c r="E4077" s="201"/>
      <c r="F4077" s="201"/>
      <c r="G4077" s="208"/>
      <c r="H4077" s="208"/>
      <c r="I4077" s="209"/>
      <c r="J4077" s="209"/>
      <c r="K4077" s="209"/>
      <c r="L4077" s="199"/>
      <c r="M4077" s="203"/>
      <c r="N4077" s="209"/>
    </row>
    <row r="4078" spans="1:14" ht="12" customHeight="1" x14ac:dyDescent="0.2">
      <c r="A4078" s="206"/>
      <c r="B4078" s="207"/>
      <c r="C4078" s="199"/>
      <c r="D4078" s="199"/>
      <c r="E4078" s="201"/>
      <c r="F4078" s="201"/>
      <c r="G4078" s="208"/>
      <c r="H4078" s="208"/>
      <c r="I4078" s="209"/>
      <c r="J4078" s="209"/>
      <c r="K4078" s="209"/>
      <c r="L4078" s="199"/>
      <c r="M4078" s="203"/>
      <c r="N4078" s="209"/>
    </row>
    <row r="4079" spans="1:14" ht="12" customHeight="1" x14ac:dyDescent="0.2">
      <c r="A4079" s="206"/>
      <c r="B4079" s="207"/>
      <c r="C4079" s="199"/>
      <c r="D4079" s="199"/>
      <c r="E4079" s="201"/>
      <c r="F4079" s="201"/>
      <c r="G4079" s="208"/>
      <c r="H4079" s="208"/>
      <c r="I4079" s="209"/>
      <c r="J4079" s="209"/>
      <c r="K4079" s="209"/>
      <c r="L4079" s="199"/>
      <c r="M4079" s="203"/>
      <c r="N4079" s="209"/>
    </row>
    <row r="4080" spans="1:14" ht="12" customHeight="1" x14ac:dyDescent="0.2">
      <c r="A4080" s="206"/>
      <c r="B4080" s="207"/>
      <c r="C4080" s="199"/>
      <c r="D4080" s="199"/>
      <c r="E4080" s="201"/>
      <c r="F4080" s="201"/>
      <c r="G4080" s="208"/>
      <c r="H4080" s="208"/>
      <c r="I4080" s="209"/>
      <c r="J4080" s="209"/>
      <c r="K4080" s="209"/>
      <c r="L4080" s="199"/>
      <c r="M4080" s="203"/>
      <c r="N4080" s="209"/>
    </row>
    <row r="4081" spans="1:14" ht="12" customHeight="1" x14ac:dyDescent="0.2">
      <c r="A4081" s="206"/>
      <c r="B4081" s="207"/>
      <c r="C4081" s="199"/>
      <c r="D4081" s="199"/>
      <c r="E4081" s="201"/>
      <c r="F4081" s="201"/>
      <c r="G4081" s="208"/>
      <c r="H4081" s="208"/>
      <c r="I4081" s="209"/>
      <c r="J4081" s="209"/>
      <c r="K4081" s="209"/>
      <c r="L4081" s="199"/>
      <c r="M4081" s="203"/>
      <c r="N4081" s="209"/>
    </row>
    <row r="4082" spans="1:14" ht="12" customHeight="1" x14ac:dyDescent="0.2">
      <c r="A4082" s="206"/>
      <c r="B4082" s="207"/>
      <c r="C4082" s="199"/>
      <c r="D4082" s="199"/>
      <c r="E4082" s="201"/>
      <c r="F4082" s="201"/>
      <c r="G4082" s="208"/>
      <c r="H4082" s="208"/>
      <c r="I4082" s="209"/>
      <c r="J4082" s="209"/>
      <c r="K4082" s="209"/>
      <c r="L4082" s="199"/>
      <c r="M4082" s="203"/>
      <c r="N4082" s="209"/>
    </row>
    <row r="4083" spans="1:14" ht="12" customHeight="1" x14ac:dyDescent="0.2">
      <c r="A4083" s="206"/>
      <c r="B4083" s="207"/>
      <c r="C4083" s="199"/>
      <c r="D4083" s="199"/>
      <c r="E4083" s="201"/>
      <c r="F4083" s="201"/>
      <c r="G4083" s="208"/>
      <c r="H4083" s="208"/>
      <c r="I4083" s="209"/>
      <c r="J4083" s="209"/>
      <c r="K4083" s="209"/>
      <c r="L4083" s="199"/>
      <c r="M4083" s="203"/>
      <c r="N4083" s="209"/>
    </row>
    <row r="4084" spans="1:14" ht="12" customHeight="1" x14ac:dyDescent="0.2">
      <c r="A4084" s="206"/>
      <c r="B4084" s="207"/>
      <c r="C4084" s="199"/>
      <c r="D4084" s="199"/>
      <c r="E4084" s="201"/>
      <c r="F4084" s="201"/>
      <c r="G4084" s="208"/>
      <c r="H4084" s="208"/>
      <c r="I4084" s="209"/>
      <c r="J4084" s="209"/>
      <c r="K4084" s="209"/>
      <c r="L4084" s="199"/>
      <c r="M4084" s="203"/>
      <c r="N4084" s="209"/>
    </row>
    <row r="4085" spans="1:14" ht="12" customHeight="1" x14ac:dyDescent="0.2">
      <c r="A4085" s="206"/>
      <c r="B4085" s="207"/>
      <c r="C4085" s="199"/>
      <c r="D4085" s="199"/>
      <c r="E4085" s="201"/>
      <c r="F4085" s="201"/>
      <c r="G4085" s="208"/>
      <c r="H4085" s="208"/>
      <c r="I4085" s="209"/>
      <c r="J4085" s="209"/>
      <c r="K4085" s="209"/>
      <c r="L4085" s="199"/>
      <c r="M4085" s="203"/>
      <c r="N4085" s="209"/>
    </row>
    <row r="4086" spans="1:14" ht="12" customHeight="1" x14ac:dyDescent="0.2">
      <c r="A4086" s="206"/>
      <c r="B4086" s="207"/>
      <c r="C4086" s="199"/>
      <c r="D4086" s="199"/>
      <c r="E4086" s="201"/>
      <c r="F4086" s="201"/>
      <c r="G4086" s="208"/>
      <c r="H4086" s="208"/>
      <c r="I4086" s="209"/>
      <c r="J4086" s="209"/>
      <c r="K4086" s="209"/>
      <c r="L4086" s="199"/>
      <c r="M4086" s="203"/>
      <c r="N4086" s="209"/>
    </row>
    <row r="4087" spans="1:14" ht="12" customHeight="1" x14ac:dyDescent="0.2">
      <c r="A4087" s="206"/>
      <c r="B4087" s="207"/>
      <c r="C4087" s="199"/>
      <c r="D4087" s="199"/>
      <c r="E4087" s="201"/>
      <c r="F4087" s="201"/>
      <c r="G4087" s="208"/>
      <c r="H4087" s="208"/>
      <c r="I4087" s="209"/>
      <c r="J4087" s="209"/>
      <c r="K4087" s="209"/>
      <c r="L4087" s="199"/>
      <c r="M4087" s="203"/>
      <c r="N4087" s="209"/>
    </row>
    <row r="4088" spans="1:14" ht="12" customHeight="1" x14ac:dyDescent="0.2">
      <c r="A4088" s="206"/>
      <c r="B4088" s="207"/>
      <c r="C4088" s="199"/>
      <c r="D4088" s="199"/>
      <c r="E4088" s="201"/>
      <c r="F4088" s="201"/>
      <c r="G4088" s="208"/>
      <c r="H4088" s="208"/>
      <c r="I4088" s="209"/>
      <c r="J4088" s="209"/>
      <c r="K4088" s="209"/>
      <c r="L4088" s="199"/>
      <c r="M4088" s="203"/>
      <c r="N4088" s="209"/>
    </row>
    <row r="4089" spans="1:14" ht="12" customHeight="1" x14ac:dyDescent="0.2">
      <c r="A4089" s="206"/>
      <c r="B4089" s="207"/>
      <c r="C4089" s="199"/>
      <c r="D4089" s="199"/>
      <c r="E4089" s="201"/>
      <c r="F4089" s="201"/>
      <c r="G4089" s="208"/>
      <c r="H4089" s="208"/>
      <c r="I4089" s="209"/>
      <c r="J4089" s="209"/>
      <c r="K4089" s="209"/>
      <c r="L4089" s="199"/>
      <c r="M4089" s="203"/>
      <c r="N4089" s="209"/>
    </row>
    <row r="4090" spans="1:14" ht="12" customHeight="1" x14ac:dyDescent="0.2">
      <c r="A4090" s="206"/>
      <c r="B4090" s="207"/>
      <c r="C4090" s="199"/>
      <c r="D4090" s="199"/>
      <c r="E4090" s="201"/>
      <c r="F4090" s="201"/>
      <c r="G4090" s="208"/>
      <c r="H4090" s="208"/>
      <c r="I4090" s="209"/>
      <c r="J4090" s="209"/>
      <c r="K4090" s="209"/>
      <c r="L4090" s="199"/>
      <c r="M4090" s="203"/>
      <c r="N4090" s="209"/>
    </row>
    <row r="4091" spans="1:14" ht="12" customHeight="1" x14ac:dyDescent="0.2">
      <c r="A4091" s="206"/>
      <c r="B4091" s="207"/>
      <c r="C4091" s="199"/>
      <c r="D4091" s="199"/>
      <c r="E4091" s="201"/>
      <c r="F4091" s="201"/>
      <c r="G4091" s="208"/>
      <c r="H4091" s="208"/>
      <c r="I4091" s="209"/>
      <c r="J4091" s="209"/>
      <c r="K4091" s="209"/>
      <c r="L4091" s="199"/>
      <c r="M4091" s="203"/>
      <c r="N4091" s="209"/>
    </row>
    <row r="4092" spans="1:14" ht="12" customHeight="1" x14ac:dyDescent="0.2">
      <c r="A4092" s="206"/>
      <c r="B4092" s="207"/>
      <c r="C4092" s="199"/>
      <c r="D4092" s="199"/>
      <c r="E4092" s="201"/>
      <c r="F4092" s="201"/>
      <c r="G4092" s="208"/>
      <c r="H4092" s="208"/>
      <c r="I4092" s="209"/>
      <c r="J4092" s="209"/>
      <c r="K4092" s="209"/>
      <c r="L4092" s="199"/>
      <c r="M4092" s="203"/>
      <c r="N4092" s="209"/>
    </row>
    <row r="4093" spans="1:14" ht="12" customHeight="1" x14ac:dyDescent="0.2">
      <c r="A4093" s="206"/>
      <c r="B4093" s="207"/>
      <c r="C4093" s="199"/>
      <c r="D4093" s="199"/>
      <c r="E4093" s="201"/>
      <c r="F4093" s="201"/>
      <c r="G4093" s="208"/>
      <c r="H4093" s="208"/>
      <c r="I4093" s="209"/>
      <c r="J4093" s="209"/>
      <c r="K4093" s="209"/>
      <c r="L4093" s="199"/>
      <c r="M4093" s="203"/>
      <c r="N4093" s="209"/>
    </row>
    <row r="4094" spans="1:14" ht="12" customHeight="1" x14ac:dyDescent="0.2">
      <c r="A4094" s="206"/>
      <c r="B4094" s="207"/>
      <c r="C4094" s="199"/>
      <c r="D4094" s="199"/>
      <c r="E4094" s="201"/>
      <c r="F4094" s="201"/>
      <c r="G4094" s="208"/>
      <c r="H4094" s="208"/>
      <c r="I4094" s="209"/>
      <c r="J4094" s="209"/>
      <c r="K4094" s="209"/>
      <c r="L4094" s="199"/>
      <c r="M4094" s="203"/>
      <c r="N4094" s="209"/>
    </row>
    <row r="4095" spans="1:14" ht="12" customHeight="1" x14ac:dyDescent="0.2">
      <c r="A4095" s="206"/>
      <c r="B4095" s="207"/>
      <c r="C4095" s="199"/>
      <c r="D4095" s="199"/>
      <c r="E4095" s="201"/>
      <c r="F4095" s="201"/>
      <c r="G4095" s="208"/>
      <c r="H4095" s="208"/>
      <c r="I4095" s="209"/>
      <c r="J4095" s="209"/>
      <c r="K4095" s="209"/>
      <c r="L4095" s="199"/>
      <c r="M4095" s="203"/>
      <c r="N4095" s="209"/>
    </row>
    <row r="4096" spans="1:14" ht="12" customHeight="1" x14ac:dyDescent="0.2">
      <c r="A4096" s="206"/>
      <c r="B4096" s="207"/>
      <c r="C4096" s="199"/>
      <c r="D4096" s="199"/>
      <c r="E4096" s="201"/>
      <c r="F4096" s="201"/>
      <c r="G4096" s="208"/>
      <c r="H4096" s="208"/>
      <c r="I4096" s="209"/>
      <c r="J4096" s="209"/>
      <c r="K4096" s="209"/>
      <c r="L4096" s="199"/>
      <c r="M4096" s="203"/>
      <c r="N4096" s="209"/>
    </row>
    <row r="4097" spans="1:14" ht="12" customHeight="1" x14ac:dyDescent="0.2">
      <c r="A4097" s="206"/>
      <c r="B4097" s="207"/>
      <c r="C4097" s="199"/>
      <c r="D4097" s="199"/>
      <c r="E4097" s="201"/>
      <c r="F4097" s="201"/>
      <c r="G4097" s="208"/>
      <c r="H4097" s="208"/>
      <c r="I4097" s="209"/>
      <c r="J4097" s="209"/>
      <c r="K4097" s="209"/>
      <c r="L4097" s="199"/>
      <c r="M4097" s="203"/>
      <c r="N4097" s="209"/>
    </row>
    <row r="4098" spans="1:14" ht="12" customHeight="1" x14ac:dyDescent="0.2">
      <c r="A4098" s="206"/>
      <c r="B4098" s="207"/>
      <c r="C4098" s="199"/>
      <c r="D4098" s="199"/>
      <c r="E4098" s="201"/>
      <c r="F4098" s="201"/>
      <c r="G4098" s="208"/>
      <c r="H4098" s="208"/>
      <c r="I4098" s="209"/>
      <c r="J4098" s="209"/>
      <c r="K4098" s="209"/>
      <c r="L4098" s="199"/>
      <c r="M4098" s="203"/>
      <c r="N4098" s="209"/>
    </row>
    <row r="4099" spans="1:14" ht="12" customHeight="1" x14ac:dyDescent="0.2">
      <c r="A4099" s="206"/>
      <c r="B4099" s="207"/>
      <c r="C4099" s="199"/>
      <c r="D4099" s="199"/>
      <c r="E4099" s="201"/>
      <c r="F4099" s="201"/>
      <c r="G4099" s="208"/>
      <c r="H4099" s="208"/>
      <c r="I4099" s="209"/>
      <c r="J4099" s="209"/>
      <c r="K4099" s="209"/>
      <c r="L4099" s="199"/>
      <c r="M4099" s="203"/>
      <c r="N4099" s="209"/>
    </row>
    <row r="4100" spans="1:14" ht="12" customHeight="1" x14ac:dyDescent="0.2">
      <c r="A4100" s="206"/>
      <c r="B4100" s="207"/>
      <c r="C4100" s="199"/>
      <c r="D4100" s="199"/>
      <c r="E4100" s="201"/>
      <c r="F4100" s="201"/>
      <c r="G4100" s="208"/>
      <c r="H4100" s="208"/>
      <c r="I4100" s="209"/>
      <c r="J4100" s="209"/>
      <c r="K4100" s="209"/>
      <c r="L4100" s="199"/>
      <c r="M4100" s="203"/>
      <c r="N4100" s="209"/>
    </row>
    <row r="4101" spans="1:14" ht="12" customHeight="1" x14ac:dyDescent="0.2">
      <c r="A4101" s="206"/>
      <c r="B4101" s="207"/>
      <c r="C4101" s="199"/>
      <c r="D4101" s="199"/>
      <c r="E4101" s="201"/>
      <c r="F4101" s="201"/>
      <c r="G4101" s="208"/>
      <c r="H4101" s="208"/>
      <c r="I4101" s="209"/>
      <c r="J4101" s="209"/>
      <c r="K4101" s="209"/>
      <c r="L4101" s="199"/>
      <c r="M4101" s="203"/>
      <c r="N4101" s="209"/>
    </row>
    <row r="4102" spans="1:14" ht="12" customHeight="1" x14ac:dyDescent="0.2">
      <c r="A4102" s="206"/>
      <c r="B4102" s="207"/>
      <c r="C4102" s="199"/>
      <c r="D4102" s="199"/>
      <c r="E4102" s="201"/>
      <c r="F4102" s="201"/>
      <c r="G4102" s="208"/>
      <c r="H4102" s="208"/>
      <c r="I4102" s="209"/>
      <c r="J4102" s="209"/>
      <c r="K4102" s="209"/>
      <c r="L4102" s="199"/>
      <c r="M4102" s="203"/>
      <c r="N4102" s="209"/>
    </row>
    <row r="4103" spans="1:14" ht="12" customHeight="1" x14ac:dyDescent="0.2">
      <c r="A4103" s="206"/>
      <c r="B4103" s="207"/>
      <c r="C4103" s="199"/>
      <c r="D4103" s="199"/>
      <c r="E4103" s="201"/>
      <c r="F4103" s="201"/>
      <c r="G4103" s="208"/>
      <c r="H4103" s="208"/>
      <c r="I4103" s="209"/>
      <c r="J4103" s="209"/>
      <c r="K4103" s="209"/>
      <c r="L4103" s="199"/>
      <c r="M4103" s="203"/>
      <c r="N4103" s="209"/>
    </row>
    <row r="4104" spans="1:14" ht="12" customHeight="1" x14ac:dyDescent="0.2">
      <c r="A4104" s="206"/>
      <c r="B4104" s="207"/>
      <c r="C4104" s="199"/>
      <c r="D4104" s="199"/>
      <c r="E4104" s="201"/>
      <c r="F4104" s="201"/>
      <c r="G4104" s="208"/>
      <c r="H4104" s="208"/>
      <c r="I4104" s="209"/>
      <c r="J4104" s="209"/>
      <c r="K4104" s="209"/>
      <c r="L4104" s="199"/>
      <c r="M4104" s="203"/>
      <c r="N4104" s="209"/>
    </row>
    <row r="4105" spans="1:14" ht="12" customHeight="1" x14ac:dyDescent="0.2">
      <c r="A4105" s="206"/>
      <c r="B4105" s="207"/>
      <c r="C4105" s="199"/>
      <c r="D4105" s="199"/>
      <c r="E4105" s="201"/>
      <c r="F4105" s="201"/>
      <c r="G4105" s="208"/>
      <c r="H4105" s="208"/>
      <c r="I4105" s="209"/>
      <c r="J4105" s="209"/>
      <c r="K4105" s="209"/>
      <c r="L4105" s="199"/>
      <c r="M4105" s="203"/>
      <c r="N4105" s="209"/>
    </row>
    <row r="4106" spans="1:14" ht="12" customHeight="1" x14ac:dyDescent="0.2">
      <c r="A4106" s="206"/>
      <c r="B4106" s="207"/>
      <c r="C4106" s="199"/>
      <c r="D4106" s="199"/>
      <c r="E4106" s="201"/>
      <c r="F4106" s="201"/>
      <c r="G4106" s="208"/>
      <c r="H4106" s="208"/>
      <c r="I4106" s="209"/>
      <c r="J4106" s="209"/>
      <c r="K4106" s="209"/>
      <c r="L4106" s="199"/>
      <c r="M4106" s="203"/>
      <c r="N4106" s="209"/>
    </row>
    <row r="4107" spans="1:14" ht="12" customHeight="1" x14ac:dyDescent="0.2">
      <c r="A4107" s="206"/>
      <c r="B4107" s="207"/>
      <c r="C4107" s="199"/>
      <c r="D4107" s="199"/>
      <c r="E4107" s="201"/>
      <c r="F4107" s="201"/>
      <c r="G4107" s="208"/>
      <c r="H4107" s="208"/>
      <c r="I4107" s="209"/>
      <c r="J4107" s="209"/>
      <c r="K4107" s="209"/>
      <c r="L4107" s="199"/>
      <c r="M4107" s="203"/>
      <c r="N4107" s="209"/>
    </row>
    <row r="4108" spans="1:14" ht="12" customHeight="1" x14ac:dyDescent="0.2">
      <c r="A4108" s="206"/>
      <c r="B4108" s="207"/>
      <c r="C4108" s="199"/>
      <c r="D4108" s="199"/>
      <c r="E4108" s="201"/>
      <c r="F4108" s="201"/>
      <c r="G4108" s="208"/>
      <c r="H4108" s="208"/>
      <c r="I4108" s="209"/>
      <c r="J4108" s="209"/>
      <c r="K4108" s="209"/>
      <c r="L4108" s="199"/>
      <c r="M4108" s="203"/>
      <c r="N4108" s="209"/>
    </row>
    <row r="4109" spans="1:14" ht="12" customHeight="1" x14ac:dyDescent="0.2">
      <c r="A4109" s="206"/>
      <c r="B4109" s="207"/>
      <c r="C4109" s="199"/>
      <c r="D4109" s="199"/>
      <c r="E4109" s="201"/>
      <c r="F4109" s="201"/>
      <c r="G4109" s="208"/>
      <c r="H4109" s="208"/>
      <c r="I4109" s="209"/>
      <c r="J4109" s="209"/>
      <c r="K4109" s="209"/>
      <c r="L4109" s="199"/>
      <c r="M4109" s="203"/>
      <c r="N4109" s="209"/>
    </row>
    <row r="4110" spans="1:14" ht="12" customHeight="1" x14ac:dyDescent="0.2">
      <c r="A4110" s="206"/>
      <c r="B4110" s="207"/>
      <c r="C4110" s="199"/>
      <c r="D4110" s="199"/>
      <c r="E4110" s="201"/>
      <c r="F4110" s="201"/>
      <c r="G4110" s="208"/>
      <c r="H4110" s="208"/>
      <c r="I4110" s="209"/>
      <c r="J4110" s="209"/>
      <c r="K4110" s="209"/>
      <c r="L4110" s="199"/>
      <c r="M4110" s="203"/>
      <c r="N4110" s="209"/>
    </row>
    <row r="4111" spans="1:14" ht="12" customHeight="1" x14ac:dyDescent="0.2">
      <c r="A4111" s="206"/>
      <c r="B4111" s="207"/>
      <c r="C4111" s="199"/>
      <c r="D4111" s="199"/>
      <c r="E4111" s="201"/>
      <c r="F4111" s="201"/>
      <c r="G4111" s="208"/>
      <c r="H4111" s="208"/>
      <c r="I4111" s="209"/>
      <c r="J4111" s="209"/>
      <c r="K4111" s="209"/>
      <c r="L4111" s="199"/>
      <c r="M4111" s="203"/>
      <c r="N4111" s="209"/>
    </row>
    <row r="4112" spans="1:14" ht="12" customHeight="1" x14ac:dyDescent="0.2">
      <c r="A4112" s="206"/>
      <c r="B4112" s="207"/>
      <c r="C4112" s="199"/>
      <c r="D4112" s="199"/>
      <c r="E4112" s="201"/>
      <c r="F4112" s="201"/>
      <c r="G4112" s="208"/>
      <c r="H4112" s="208"/>
      <c r="I4112" s="209"/>
      <c r="J4112" s="209"/>
      <c r="K4112" s="209"/>
      <c r="L4112" s="199"/>
      <c r="M4112" s="203"/>
      <c r="N4112" s="209"/>
    </row>
    <row r="4113" spans="1:14" ht="12" customHeight="1" x14ac:dyDescent="0.2">
      <c r="A4113" s="206"/>
      <c r="B4113" s="207"/>
      <c r="C4113" s="199"/>
      <c r="D4113" s="199"/>
      <c r="E4113" s="201"/>
      <c r="F4113" s="201"/>
      <c r="G4113" s="208"/>
      <c r="H4113" s="208"/>
      <c r="I4113" s="209"/>
      <c r="J4113" s="209"/>
      <c r="K4113" s="209"/>
      <c r="L4113" s="199"/>
      <c r="M4113" s="203"/>
      <c r="N4113" s="209"/>
    </row>
    <row r="4114" spans="1:14" ht="12" customHeight="1" x14ac:dyDescent="0.2">
      <c r="A4114" s="206"/>
      <c r="B4114" s="207"/>
      <c r="C4114" s="199"/>
      <c r="D4114" s="199"/>
      <c r="E4114" s="201"/>
      <c r="F4114" s="201"/>
      <c r="G4114" s="208"/>
      <c r="H4114" s="208"/>
      <c r="I4114" s="209"/>
      <c r="J4114" s="209"/>
      <c r="K4114" s="209"/>
      <c r="L4114" s="199"/>
      <c r="M4114" s="203"/>
      <c r="N4114" s="209"/>
    </row>
    <row r="4115" spans="1:14" ht="12" customHeight="1" x14ac:dyDescent="0.2">
      <c r="A4115" s="206"/>
      <c r="B4115" s="207"/>
      <c r="C4115" s="199"/>
      <c r="D4115" s="199"/>
      <c r="E4115" s="201"/>
      <c r="F4115" s="201"/>
      <c r="G4115" s="208"/>
      <c r="H4115" s="208"/>
      <c r="I4115" s="209"/>
      <c r="J4115" s="209"/>
      <c r="K4115" s="209"/>
      <c r="L4115" s="199"/>
      <c r="M4115" s="203"/>
      <c r="N4115" s="209"/>
    </row>
    <row r="4116" spans="1:14" ht="12" customHeight="1" x14ac:dyDescent="0.2">
      <c r="A4116" s="206"/>
      <c r="B4116" s="207"/>
      <c r="C4116" s="199"/>
      <c r="D4116" s="199"/>
      <c r="E4116" s="201"/>
      <c r="F4116" s="201"/>
      <c r="G4116" s="208"/>
      <c r="H4116" s="208"/>
      <c r="I4116" s="209"/>
      <c r="J4116" s="209"/>
      <c r="K4116" s="209"/>
      <c r="L4116" s="199"/>
      <c r="M4116" s="203"/>
      <c r="N4116" s="209"/>
    </row>
    <row r="4117" spans="1:14" ht="12" customHeight="1" x14ac:dyDescent="0.2">
      <c r="A4117" s="206"/>
      <c r="B4117" s="207"/>
      <c r="C4117" s="199"/>
      <c r="D4117" s="199"/>
      <c r="E4117" s="201"/>
      <c r="F4117" s="201"/>
      <c r="G4117" s="208"/>
      <c r="H4117" s="208"/>
      <c r="I4117" s="209"/>
      <c r="J4117" s="209"/>
      <c r="K4117" s="209"/>
      <c r="L4117" s="199"/>
      <c r="M4117" s="203"/>
      <c r="N4117" s="209"/>
    </row>
    <row r="4118" spans="1:14" ht="12" customHeight="1" x14ac:dyDescent="0.2">
      <c r="A4118" s="206"/>
      <c r="B4118" s="207"/>
      <c r="C4118" s="199"/>
      <c r="D4118" s="199"/>
      <c r="E4118" s="201"/>
      <c r="F4118" s="201"/>
      <c r="G4118" s="208"/>
      <c r="H4118" s="208"/>
      <c r="I4118" s="209"/>
      <c r="J4118" s="209"/>
      <c r="K4118" s="209"/>
      <c r="L4118" s="199"/>
      <c r="M4118" s="203"/>
      <c r="N4118" s="209"/>
    </row>
    <row r="4119" spans="1:14" ht="12" customHeight="1" x14ac:dyDescent="0.2">
      <c r="A4119" s="206"/>
      <c r="B4119" s="207"/>
      <c r="C4119" s="199"/>
      <c r="D4119" s="199"/>
      <c r="E4119" s="201"/>
      <c r="F4119" s="201"/>
      <c r="G4119" s="208"/>
      <c r="H4119" s="208"/>
      <c r="I4119" s="209"/>
      <c r="J4119" s="209"/>
      <c r="K4119" s="209"/>
      <c r="L4119" s="199"/>
      <c r="M4119" s="203"/>
      <c r="N4119" s="209"/>
    </row>
    <row r="4120" spans="1:14" ht="12" customHeight="1" x14ac:dyDescent="0.2">
      <c r="A4120" s="206"/>
      <c r="B4120" s="207"/>
      <c r="C4120" s="199"/>
      <c r="D4120" s="199"/>
      <c r="E4120" s="201"/>
      <c r="F4120" s="201"/>
      <c r="G4120" s="208"/>
      <c r="H4120" s="208"/>
      <c r="I4120" s="209"/>
      <c r="J4120" s="209"/>
      <c r="K4120" s="209"/>
      <c r="L4120" s="199"/>
      <c r="M4120" s="203"/>
      <c r="N4120" s="209"/>
    </row>
    <row r="4121" spans="1:14" ht="12" customHeight="1" x14ac:dyDescent="0.2">
      <c r="A4121" s="206"/>
      <c r="B4121" s="207"/>
      <c r="C4121" s="199"/>
      <c r="D4121" s="199"/>
      <c r="E4121" s="201"/>
      <c r="F4121" s="201"/>
      <c r="G4121" s="208"/>
      <c r="H4121" s="208"/>
      <c r="I4121" s="209"/>
      <c r="J4121" s="209"/>
      <c r="K4121" s="209"/>
      <c r="L4121" s="199"/>
      <c r="M4121" s="203"/>
      <c r="N4121" s="209"/>
    </row>
    <row r="4122" spans="1:14" ht="12" customHeight="1" x14ac:dyDescent="0.2">
      <c r="A4122" s="206"/>
      <c r="B4122" s="207"/>
      <c r="C4122" s="199"/>
      <c r="D4122" s="199"/>
      <c r="E4122" s="201"/>
      <c r="F4122" s="201"/>
      <c r="G4122" s="208"/>
      <c r="H4122" s="208"/>
      <c r="I4122" s="209"/>
      <c r="J4122" s="209"/>
      <c r="K4122" s="209"/>
      <c r="L4122" s="199"/>
      <c r="M4122" s="203"/>
      <c r="N4122" s="209"/>
    </row>
    <row r="4123" spans="1:14" ht="12" customHeight="1" x14ac:dyDescent="0.2">
      <c r="A4123" s="206"/>
      <c r="B4123" s="207"/>
      <c r="C4123" s="199"/>
      <c r="D4123" s="199"/>
      <c r="E4123" s="201"/>
      <c r="F4123" s="201"/>
      <c r="G4123" s="208"/>
      <c r="H4123" s="208"/>
      <c r="I4123" s="209"/>
      <c r="J4123" s="209"/>
      <c r="K4123" s="209"/>
      <c r="L4123" s="199"/>
      <c r="M4123" s="203"/>
      <c r="N4123" s="209"/>
    </row>
    <row r="4124" spans="1:14" ht="12" customHeight="1" x14ac:dyDescent="0.2">
      <c r="A4124" s="206"/>
      <c r="B4124" s="207"/>
      <c r="C4124" s="199"/>
      <c r="D4124" s="199"/>
      <c r="E4124" s="201"/>
      <c r="F4124" s="201"/>
      <c r="G4124" s="208"/>
      <c r="H4124" s="208"/>
      <c r="I4124" s="209"/>
      <c r="J4124" s="209"/>
      <c r="K4124" s="209"/>
      <c r="L4124" s="199"/>
      <c r="M4124" s="203"/>
      <c r="N4124" s="209"/>
    </row>
    <row r="4125" spans="1:14" ht="12" customHeight="1" x14ac:dyDescent="0.2">
      <c r="A4125" s="206"/>
      <c r="B4125" s="207"/>
      <c r="C4125" s="199"/>
      <c r="D4125" s="199"/>
      <c r="E4125" s="201"/>
      <c r="F4125" s="201"/>
      <c r="G4125" s="208"/>
      <c r="H4125" s="208"/>
      <c r="I4125" s="209"/>
      <c r="J4125" s="209"/>
      <c r="K4125" s="209"/>
      <c r="L4125" s="199"/>
      <c r="M4125" s="203"/>
      <c r="N4125" s="209"/>
    </row>
    <row r="4126" spans="1:14" ht="12" customHeight="1" x14ac:dyDescent="0.2">
      <c r="A4126" s="206"/>
      <c r="B4126" s="207"/>
      <c r="C4126" s="199"/>
      <c r="D4126" s="199"/>
      <c r="E4126" s="201"/>
      <c r="F4126" s="201"/>
      <c r="G4126" s="208"/>
      <c r="H4126" s="208"/>
      <c r="I4126" s="209"/>
      <c r="J4126" s="209"/>
      <c r="K4126" s="209"/>
      <c r="L4126" s="199"/>
      <c r="M4126" s="203"/>
      <c r="N4126" s="209"/>
    </row>
    <row r="4127" spans="1:14" ht="12" customHeight="1" x14ac:dyDescent="0.2">
      <c r="A4127" s="206"/>
      <c r="B4127" s="207"/>
      <c r="C4127" s="199"/>
      <c r="D4127" s="199"/>
      <c r="E4127" s="201"/>
      <c r="F4127" s="201"/>
      <c r="G4127" s="208"/>
      <c r="H4127" s="208"/>
      <c r="I4127" s="209"/>
      <c r="J4127" s="209"/>
      <c r="K4127" s="209"/>
      <c r="L4127" s="199"/>
      <c r="M4127" s="203"/>
      <c r="N4127" s="209"/>
    </row>
    <row r="4128" spans="1:14" ht="12" customHeight="1" x14ac:dyDescent="0.2">
      <c r="A4128" s="206"/>
      <c r="B4128" s="207"/>
      <c r="C4128" s="199"/>
      <c r="D4128" s="199"/>
      <c r="E4128" s="201"/>
      <c r="F4128" s="201"/>
      <c r="G4128" s="208"/>
      <c r="H4128" s="208"/>
      <c r="I4128" s="209"/>
      <c r="J4128" s="209"/>
      <c r="K4128" s="209"/>
      <c r="L4128" s="199"/>
      <c r="M4128" s="203"/>
      <c r="N4128" s="209"/>
    </row>
    <row r="4129" spans="1:14" ht="12" customHeight="1" x14ac:dyDescent="0.2">
      <c r="A4129" s="206"/>
      <c r="B4129" s="207"/>
      <c r="C4129" s="199"/>
      <c r="D4129" s="199"/>
      <c r="E4129" s="201"/>
      <c r="F4129" s="201"/>
      <c r="G4129" s="208"/>
      <c r="H4129" s="208"/>
      <c r="I4129" s="209"/>
      <c r="J4129" s="209"/>
      <c r="K4129" s="209"/>
      <c r="L4129" s="199"/>
      <c r="M4129" s="203"/>
      <c r="N4129" s="209"/>
    </row>
    <row r="4130" spans="1:14" ht="12" customHeight="1" x14ac:dyDescent="0.2">
      <c r="A4130" s="206"/>
      <c r="B4130" s="207"/>
      <c r="C4130" s="199"/>
      <c r="D4130" s="199"/>
      <c r="E4130" s="201"/>
      <c r="F4130" s="201"/>
      <c r="G4130" s="208"/>
      <c r="H4130" s="208"/>
      <c r="I4130" s="209"/>
      <c r="J4130" s="209"/>
      <c r="K4130" s="209"/>
      <c r="L4130" s="199"/>
      <c r="M4130" s="203"/>
      <c r="N4130" s="209"/>
    </row>
    <row r="4131" spans="1:14" ht="12" customHeight="1" x14ac:dyDescent="0.2">
      <c r="A4131" s="206"/>
      <c r="B4131" s="207"/>
      <c r="C4131" s="199"/>
      <c r="D4131" s="199"/>
      <c r="E4131" s="201"/>
      <c r="F4131" s="201"/>
      <c r="G4131" s="208"/>
      <c r="H4131" s="208"/>
      <c r="I4131" s="209"/>
      <c r="J4131" s="209"/>
      <c r="K4131" s="209"/>
      <c r="L4131" s="199"/>
      <c r="M4131" s="203"/>
      <c r="N4131" s="209"/>
    </row>
    <row r="4132" spans="1:14" ht="12" customHeight="1" x14ac:dyDescent="0.2">
      <c r="A4132" s="206"/>
      <c r="B4132" s="207"/>
      <c r="C4132" s="199"/>
      <c r="D4132" s="199"/>
      <c r="E4132" s="201"/>
      <c r="F4132" s="201"/>
      <c r="G4132" s="208"/>
      <c r="H4132" s="208"/>
      <c r="I4132" s="209"/>
      <c r="J4132" s="209"/>
      <c r="K4132" s="209"/>
      <c r="L4132" s="199"/>
      <c r="M4132" s="203"/>
      <c r="N4132" s="209"/>
    </row>
    <row r="4133" spans="1:14" ht="12" customHeight="1" x14ac:dyDescent="0.2">
      <c r="A4133" s="206"/>
      <c r="B4133" s="207"/>
      <c r="C4133" s="199"/>
      <c r="D4133" s="199"/>
      <c r="E4133" s="201"/>
      <c r="F4133" s="201"/>
      <c r="G4133" s="208"/>
      <c r="H4133" s="208"/>
      <c r="I4133" s="209"/>
      <c r="J4133" s="209"/>
      <c r="K4133" s="209"/>
      <c r="L4133" s="199"/>
      <c r="M4133" s="203"/>
      <c r="N4133" s="209"/>
    </row>
    <row r="4134" spans="1:14" ht="12" customHeight="1" x14ac:dyDescent="0.2">
      <c r="A4134" s="206"/>
      <c r="B4134" s="207"/>
      <c r="C4134" s="199"/>
      <c r="D4134" s="199"/>
      <c r="E4134" s="201"/>
      <c r="F4134" s="201"/>
      <c r="G4134" s="208"/>
      <c r="H4134" s="208"/>
      <c r="I4134" s="209"/>
      <c r="J4134" s="209"/>
      <c r="K4134" s="209"/>
      <c r="L4134" s="199"/>
      <c r="M4134" s="203"/>
      <c r="N4134" s="209"/>
    </row>
    <row r="4135" spans="1:14" ht="12" customHeight="1" x14ac:dyDescent="0.2">
      <c r="A4135" s="206"/>
      <c r="B4135" s="207"/>
      <c r="C4135" s="199"/>
      <c r="D4135" s="199"/>
      <c r="E4135" s="201"/>
      <c r="F4135" s="201"/>
      <c r="G4135" s="208"/>
      <c r="H4135" s="208"/>
      <c r="I4135" s="209"/>
      <c r="J4135" s="209"/>
      <c r="K4135" s="209"/>
      <c r="L4135" s="199"/>
      <c r="M4135" s="203"/>
      <c r="N4135" s="209"/>
    </row>
    <row r="4136" spans="1:14" ht="12" customHeight="1" x14ac:dyDescent="0.2">
      <c r="A4136" s="206"/>
      <c r="B4136" s="207"/>
      <c r="C4136" s="199"/>
      <c r="D4136" s="199"/>
      <c r="E4136" s="201"/>
      <c r="F4136" s="201"/>
      <c r="G4136" s="208"/>
      <c r="H4136" s="208"/>
      <c r="I4136" s="209"/>
      <c r="J4136" s="209"/>
      <c r="K4136" s="209"/>
      <c r="L4136" s="199"/>
      <c r="M4136" s="203"/>
      <c r="N4136" s="209"/>
    </row>
    <row r="4137" spans="1:14" ht="12" customHeight="1" x14ac:dyDescent="0.2">
      <c r="A4137" s="206"/>
      <c r="B4137" s="207"/>
      <c r="C4137" s="199"/>
      <c r="D4137" s="199"/>
      <c r="E4137" s="201"/>
      <c r="F4137" s="201"/>
      <c r="G4137" s="208"/>
      <c r="H4137" s="208"/>
      <c r="I4137" s="209"/>
      <c r="J4137" s="209"/>
      <c r="K4137" s="209"/>
      <c r="L4137" s="199"/>
      <c r="M4137" s="203"/>
      <c r="N4137" s="209"/>
    </row>
    <row r="4138" spans="1:14" ht="12" customHeight="1" x14ac:dyDescent="0.2">
      <c r="A4138" s="206"/>
      <c r="B4138" s="207"/>
      <c r="C4138" s="199"/>
      <c r="D4138" s="199"/>
      <c r="E4138" s="201"/>
      <c r="F4138" s="201"/>
      <c r="G4138" s="208"/>
      <c r="H4138" s="208"/>
      <c r="I4138" s="209"/>
      <c r="J4138" s="209"/>
      <c r="K4138" s="209"/>
      <c r="L4138" s="199"/>
      <c r="M4138" s="203"/>
      <c r="N4138" s="209"/>
    </row>
    <row r="4139" spans="1:14" ht="12" customHeight="1" x14ac:dyDescent="0.2">
      <c r="A4139" s="206"/>
      <c r="B4139" s="207"/>
      <c r="C4139" s="199"/>
      <c r="D4139" s="199"/>
      <c r="E4139" s="201"/>
      <c r="F4139" s="201"/>
      <c r="G4139" s="208"/>
      <c r="H4139" s="208"/>
      <c r="I4139" s="209"/>
      <c r="J4139" s="209"/>
      <c r="K4139" s="209"/>
      <c r="L4139" s="199"/>
      <c r="M4139" s="203"/>
      <c r="N4139" s="209"/>
    </row>
    <row r="4140" spans="1:14" ht="12" customHeight="1" x14ac:dyDescent="0.2">
      <c r="A4140" s="206"/>
      <c r="B4140" s="207"/>
      <c r="C4140" s="199"/>
      <c r="D4140" s="199"/>
      <c r="E4140" s="201"/>
      <c r="F4140" s="201"/>
      <c r="G4140" s="208"/>
      <c r="H4140" s="208"/>
      <c r="I4140" s="209"/>
      <c r="J4140" s="209"/>
      <c r="K4140" s="209"/>
      <c r="L4140" s="199"/>
      <c r="M4140" s="203"/>
      <c r="N4140" s="209"/>
    </row>
    <row r="4141" spans="1:14" ht="12" customHeight="1" x14ac:dyDescent="0.2">
      <c r="A4141" s="206"/>
      <c r="B4141" s="207"/>
      <c r="C4141" s="199"/>
      <c r="D4141" s="199"/>
      <c r="E4141" s="201"/>
      <c r="F4141" s="201"/>
      <c r="G4141" s="208"/>
      <c r="H4141" s="208"/>
      <c r="I4141" s="209"/>
      <c r="J4141" s="209"/>
      <c r="K4141" s="209"/>
      <c r="L4141" s="199"/>
      <c r="M4141" s="203"/>
      <c r="N4141" s="209"/>
    </row>
    <row r="4142" spans="1:14" ht="12" customHeight="1" x14ac:dyDescent="0.2">
      <c r="A4142" s="206"/>
      <c r="B4142" s="207"/>
      <c r="C4142" s="199"/>
      <c r="D4142" s="199"/>
      <c r="E4142" s="201"/>
      <c r="F4142" s="201"/>
      <c r="G4142" s="208"/>
      <c r="H4142" s="208"/>
      <c r="I4142" s="209"/>
      <c r="J4142" s="209"/>
      <c r="K4142" s="209"/>
      <c r="L4142" s="199"/>
      <c r="M4142" s="203"/>
      <c r="N4142" s="209"/>
    </row>
    <row r="4143" spans="1:14" ht="12" customHeight="1" x14ac:dyDescent="0.2">
      <c r="A4143" s="206"/>
      <c r="B4143" s="207"/>
      <c r="C4143" s="199"/>
      <c r="D4143" s="199"/>
      <c r="E4143" s="201"/>
      <c r="F4143" s="201"/>
      <c r="G4143" s="208"/>
      <c r="H4143" s="208"/>
      <c r="I4143" s="209"/>
      <c r="J4143" s="209"/>
      <c r="K4143" s="209"/>
      <c r="L4143" s="199"/>
      <c r="M4143" s="203"/>
      <c r="N4143" s="209"/>
    </row>
    <row r="4144" spans="1:14" ht="12" customHeight="1" x14ac:dyDescent="0.2">
      <c r="A4144" s="206"/>
      <c r="B4144" s="207"/>
      <c r="C4144" s="199"/>
      <c r="D4144" s="199"/>
      <c r="E4144" s="201"/>
      <c r="F4144" s="201"/>
      <c r="G4144" s="208"/>
      <c r="H4144" s="208"/>
      <c r="I4144" s="209"/>
      <c r="J4144" s="209"/>
      <c r="K4144" s="209"/>
      <c r="L4144" s="199"/>
      <c r="M4144" s="203"/>
      <c r="N4144" s="209"/>
    </row>
    <row r="4145" spans="1:14" ht="12" customHeight="1" x14ac:dyDescent="0.2">
      <c r="A4145" s="206"/>
      <c r="B4145" s="207"/>
      <c r="C4145" s="199"/>
      <c r="D4145" s="199"/>
      <c r="E4145" s="201"/>
      <c r="F4145" s="201"/>
      <c r="G4145" s="208"/>
      <c r="H4145" s="208"/>
      <c r="I4145" s="209"/>
      <c r="J4145" s="209"/>
      <c r="K4145" s="209"/>
      <c r="L4145" s="199"/>
      <c r="M4145" s="203"/>
      <c r="N4145" s="209"/>
    </row>
    <row r="4146" spans="1:14" ht="12" customHeight="1" x14ac:dyDescent="0.2">
      <c r="A4146" s="206"/>
      <c r="B4146" s="207"/>
      <c r="C4146" s="199"/>
      <c r="D4146" s="199"/>
      <c r="E4146" s="201"/>
      <c r="F4146" s="201"/>
      <c r="G4146" s="208"/>
      <c r="H4146" s="208"/>
      <c r="I4146" s="209"/>
      <c r="J4146" s="209"/>
      <c r="K4146" s="209"/>
      <c r="L4146" s="199"/>
      <c r="M4146" s="203"/>
      <c r="N4146" s="209"/>
    </row>
    <row r="4147" spans="1:14" ht="12" customHeight="1" x14ac:dyDescent="0.2">
      <c r="A4147" s="206"/>
      <c r="B4147" s="207"/>
      <c r="C4147" s="199"/>
      <c r="D4147" s="199"/>
      <c r="E4147" s="201"/>
      <c r="F4147" s="201"/>
      <c r="G4147" s="208"/>
      <c r="H4147" s="208"/>
      <c r="I4147" s="209"/>
      <c r="J4147" s="209"/>
      <c r="K4147" s="209"/>
      <c r="L4147" s="199"/>
      <c r="M4147" s="203"/>
      <c r="N4147" s="209"/>
    </row>
    <row r="4148" spans="1:14" ht="12" customHeight="1" x14ac:dyDescent="0.2">
      <c r="A4148" s="206"/>
      <c r="B4148" s="207"/>
      <c r="C4148" s="199"/>
      <c r="D4148" s="199"/>
      <c r="E4148" s="201"/>
      <c r="F4148" s="201"/>
      <c r="G4148" s="208"/>
      <c r="H4148" s="208"/>
      <c r="I4148" s="209"/>
      <c r="J4148" s="209"/>
      <c r="K4148" s="209"/>
      <c r="L4148" s="199"/>
      <c r="M4148" s="203"/>
      <c r="N4148" s="209"/>
    </row>
    <row r="4149" spans="1:14" ht="12" customHeight="1" x14ac:dyDescent="0.2">
      <c r="A4149" s="206"/>
      <c r="B4149" s="207"/>
      <c r="C4149" s="199"/>
      <c r="D4149" s="199"/>
      <c r="E4149" s="201"/>
      <c r="F4149" s="201"/>
      <c r="G4149" s="208"/>
      <c r="H4149" s="208"/>
      <c r="I4149" s="209"/>
      <c r="J4149" s="209"/>
      <c r="K4149" s="209"/>
      <c r="L4149" s="199"/>
      <c r="M4149" s="203"/>
      <c r="N4149" s="209"/>
    </row>
    <row r="4150" spans="1:14" ht="12" customHeight="1" x14ac:dyDescent="0.2">
      <c r="A4150" s="206"/>
      <c r="B4150" s="207"/>
      <c r="C4150" s="199"/>
      <c r="D4150" s="199"/>
      <c r="E4150" s="201"/>
      <c r="F4150" s="201"/>
      <c r="G4150" s="208"/>
      <c r="H4150" s="208"/>
      <c r="I4150" s="209"/>
      <c r="J4150" s="209"/>
      <c r="K4150" s="209"/>
      <c r="L4150" s="199"/>
      <c r="M4150" s="203"/>
      <c r="N4150" s="209"/>
    </row>
    <row r="4151" spans="1:14" ht="12" customHeight="1" x14ac:dyDescent="0.2">
      <c r="A4151" s="206"/>
      <c r="B4151" s="207"/>
      <c r="C4151" s="199"/>
      <c r="D4151" s="199"/>
      <c r="E4151" s="201"/>
      <c r="F4151" s="201"/>
      <c r="G4151" s="208"/>
      <c r="H4151" s="208"/>
      <c r="I4151" s="209"/>
      <c r="J4151" s="209"/>
      <c r="K4151" s="209"/>
      <c r="L4151" s="199"/>
      <c r="M4151" s="203"/>
      <c r="N4151" s="209"/>
    </row>
    <row r="4152" spans="1:14" ht="12" customHeight="1" x14ac:dyDescent="0.2">
      <c r="A4152" s="206"/>
      <c r="B4152" s="207"/>
      <c r="C4152" s="199"/>
      <c r="D4152" s="199"/>
      <c r="E4152" s="201"/>
      <c r="F4152" s="201"/>
      <c r="G4152" s="208"/>
      <c r="H4152" s="208"/>
      <c r="I4152" s="209"/>
      <c r="J4152" s="209"/>
      <c r="K4152" s="209"/>
      <c r="L4152" s="199"/>
      <c r="M4152" s="203"/>
      <c r="N4152" s="209"/>
    </row>
    <row r="4153" spans="1:14" ht="12" customHeight="1" x14ac:dyDescent="0.2">
      <c r="A4153" s="206"/>
      <c r="B4153" s="207"/>
      <c r="C4153" s="199"/>
      <c r="D4153" s="199"/>
      <c r="E4153" s="201"/>
      <c r="F4153" s="201"/>
      <c r="G4153" s="208"/>
      <c r="H4153" s="208"/>
      <c r="I4153" s="209"/>
      <c r="J4153" s="209"/>
      <c r="K4153" s="209"/>
      <c r="L4153" s="199"/>
      <c r="M4153" s="203"/>
      <c r="N4153" s="209"/>
    </row>
    <row r="4154" spans="1:14" ht="12" customHeight="1" x14ac:dyDescent="0.2">
      <c r="A4154" s="206"/>
      <c r="B4154" s="207"/>
      <c r="C4154" s="199"/>
      <c r="D4154" s="199"/>
      <c r="E4154" s="201"/>
      <c r="F4154" s="201"/>
      <c r="G4154" s="208"/>
      <c r="H4154" s="208"/>
      <c r="I4154" s="209"/>
      <c r="J4154" s="209"/>
      <c r="K4154" s="209"/>
      <c r="L4154" s="199"/>
      <c r="M4154" s="203"/>
      <c r="N4154" s="209"/>
    </row>
    <row r="4155" spans="1:14" ht="12" customHeight="1" x14ac:dyDescent="0.2">
      <c r="A4155" s="206"/>
      <c r="B4155" s="207"/>
      <c r="C4155" s="199"/>
      <c r="D4155" s="199"/>
      <c r="E4155" s="201"/>
      <c r="F4155" s="201"/>
      <c r="G4155" s="208"/>
      <c r="H4155" s="208"/>
      <c r="I4155" s="209"/>
      <c r="J4155" s="209"/>
      <c r="K4155" s="209"/>
      <c r="L4155" s="199"/>
      <c r="M4155" s="203"/>
      <c r="N4155" s="209"/>
    </row>
    <row r="4156" spans="1:14" ht="12" customHeight="1" x14ac:dyDescent="0.2">
      <c r="A4156" s="206"/>
      <c r="B4156" s="207"/>
      <c r="C4156" s="199"/>
      <c r="D4156" s="199"/>
      <c r="E4156" s="201"/>
      <c r="F4156" s="201"/>
      <c r="G4156" s="208"/>
      <c r="H4156" s="208"/>
      <c r="I4156" s="209"/>
      <c r="J4156" s="209"/>
      <c r="K4156" s="209"/>
      <c r="L4156" s="199"/>
      <c r="M4156" s="203"/>
      <c r="N4156" s="209"/>
    </row>
    <row r="4157" spans="1:14" ht="12" customHeight="1" x14ac:dyDescent="0.2">
      <c r="A4157" s="206"/>
      <c r="B4157" s="207"/>
      <c r="C4157" s="199"/>
      <c r="D4157" s="199"/>
      <c r="E4157" s="201"/>
      <c r="F4157" s="201"/>
      <c r="G4157" s="208"/>
      <c r="H4157" s="208"/>
      <c r="I4157" s="209"/>
      <c r="J4157" s="209"/>
      <c r="K4157" s="209"/>
      <c r="L4157" s="199"/>
      <c r="M4157" s="203"/>
      <c r="N4157" s="209"/>
    </row>
    <row r="4158" spans="1:14" ht="12" customHeight="1" x14ac:dyDescent="0.2">
      <c r="A4158" s="206"/>
      <c r="B4158" s="207"/>
      <c r="C4158" s="199"/>
      <c r="D4158" s="199"/>
      <c r="E4158" s="201"/>
      <c r="F4158" s="201"/>
      <c r="G4158" s="208"/>
      <c r="H4158" s="208"/>
      <c r="I4158" s="209"/>
      <c r="J4158" s="209"/>
      <c r="K4158" s="209"/>
      <c r="L4158" s="199"/>
      <c r="M4158" s="203"/>
      <c r="N4158" s="209"/>
    </row>
    <row r="4159" spans="1:14" ht="12" customHeight="1" x14ac:dyDescent="0.2">
      <c r="A4159" s="206"/>
      <c r="B4159" s="207"/>
      <c r="C4159" s="199"/>
      <c r="D4159" s="199"/>
      <c r="E4159" s="201"/>
      <c r="F4159" s="201"/>
      <c r="G4159" s="208"/>
      <c r="H4159" s="208"/>
      <c r="I4159" s="209"/>
      <c r="J4159" s="209"/>
      <c r="K4159" s="209"/>
      <c r="L4159" s="199"/>
      <c r="M4159" s="203"/>
      <c r="N4159" s="209"/>
    </row>
    <row r="4160" spans="1:14" ht="12" customHeight="1" x14ac:dyDescent="0.2">
      <c r="A4160" s="206"/>
      <c r="B4160" s="207"/>
      <c r="C4160" s="199"/>
      <c r="D4160" s="199"/>
      <c r="E4160" s="201"/>
      <c r="F4160" s="201"/>
      <c r="G4160" s="208"/>
      <c r="H4160" s="208"/>
      <c r="I4160" s="209"/>
      <c r="J4160" s="209"/>
      <c r="K4160" s="209"/>
      <c r="L4160" s="199"/>
      <c r="M4160" s="203"/>
      <c r="N4160" s="209"/>
    </row>
    <row r="4161" spans="1:14" ht="12" customHeight="1" x14ac:dyDescent="0.2">
      <c r="A4161" s="206"/>
      <c r="B4161" s="207"/>
      <c r="C4161" s="199"/>
      <c r="D4161" s="199"/>
      <c r="E4161" s="201"/>
      <c r="F4161" s="201"/>
      <c r="G4161" s="208"/>
      <c r="H4161" s="208"/>
      <c r="I4161" s="209"/>
      <c r="J4161" s="209"/>
      <c r="K4161" s="209"/>
      <c r="L4161" s="199"/>
      <c r="M4161" s="203"/>
      <c r="N4161" s="209"/>
    </row>
    <row r="4162" spans="1:14" ht="12" customHeight="1" x14ac:dyDescent="0.2">
      <c r="A4162" s="206"/>
      <c r="B4162" s="207"/>
      <c r="C4162" s="199"/>
      <c r="D4162" s="199"/>
      <c r="E4162" s="201"/>
      <c r="F4162" s="201"/>
      <c r="G4162" s="208"/>
      <c r="H4162" s="208"/>
      <c r="I4162" s="209"/>
      <c r="J4162" s="209"/>
      <c r="K4162" s="209"/>
      <c r="L4162" s="199"/>
      <c r="M4162" s="203"/>
      <c r="N4162" s="209"/>
    </row>
    <row r="4163" spans="1:14" ht="12" customHeight="1" x14ac:dyDescent="0.2">
      <c r="A4163" s="206"/>
      <c r="B4163" s="207"/>
      <c r="C4163" s="199"/>
      <c r="D4163" s="199"/>
      <c r="E4163" s="201"/>
      <c r="F4163" s="201"/>
      <c r="G4163" s="208"/>
      <c r="H4163" s="208"/>
      <c r="I4163" s="209"/>
      <c r="J4163" s="209"/>
      <c r="K4163" s="209"/>
      <c r="L4163" s="199"/>
      <c r="M4163" s="203"/>
      <c r="N4163" s="209"/>
    </row>
    <row r="4164" spans="1:14" ht="12" customHeight="1" x14ac:dyDescent="0.2">
      <c r="A4164" s="206"/>
      <c r="B4164" s="207"/>
      <c r="C4164" s="199"/>
      <c r="D4164" s="199"/>
      <c r="E4164" s="201"/>
      <c r="F4164" s="201"/>
      <c r="G4164" s="208"/>
      <c r="H4164" s="208"/>
      <c r="I4164" s="209"/>
      <c r="J4164" s="209"/>
      <c r="K4164" s="209"/>
      <c r="L4164" s="199"/>
      <c r="M4164" s="203"/>
      <c r="N4164" s="209"/>
    </row>
    <row r="4165" spans="1:14" ht="12" customHeight="1" x14ac:dyDescent="0.2">
      <c r="A4165" s="206"/>
      <c r="B4165" s="207"/>
      <c r="C4165" s="199"/>
      <c r="D4165" s="199"/>
      <c r="E4165" s="201"/>
      <c r="F4165" s="201"/>
      <c r="G4165" s="208"/>
      <c r="H4165" s="208"/>
      <c r="I4165" s="209"/>
      <c r="J4165" s="209"/>
      <c r="K4165" s="209"/>
      <c r="L4165" s="199"/>
      <c r="M4165" s="203"/>
      <c r="N4165" s="209"/>
    </row>
    <row r="4166" spans="1:14" ht="12" customHeight="1" x14ac:dyDescent="0.2">
      <c r="A4166" s="206"/>
      <c r="B4166" s="207"/>
      <c r="C4166" s="199"/>
      <c r="D4166" s="199"/>
      <c r="E4166" s="201"/>
      <c r="F4166" s="201"/>
      <c r="G4166" s="208"/>
      <c r="H4166" s="208"/>
      <c r="I4166" s="209"/>
      <c r="J4166" s="209"/>
      <c r="K4166" s="209"/>
      <c r="L4166" s="199"/>
      <c r="M4166" s="203"/>
      <c r="N4166" s="209"/>
    </row>
    <row r="4167" spans="1:14" ht="12" customHeight="1" x14ac:dyDescent="0.2">
      <c r="A4167" s="206"/>
      <c r="B4167" s="207"/>
      <c r="C4167" s="199"/>
      <c r="D4167" s="199"/>
      <c r="E4167" s="201"/>
      <c r="F4167" s="201"/>
      <c r="G4167" s="208"/>
      <c r="H4167" s="208"/>
      <c r="I4167" s="209"/>
      <c r="J4167" s="209"/>
      <c r="K4167" s="209"/>
      <c r="L4167" s="199"/>
      <c r="M4167" s="203"/>
      <c r="N4167" s="209"/>
    </row>
    <row r="4168" spans="1:14" ht="12" customHeight="1" x14ac:dyDescent="0.2">
      <c r="A4168" s="206"/>
      <c r="B4168" s="207"/>
      <c r="C4168" s="199"/>
      <c r="D4168" s="199"/>
      <c r="E4168" s="201"/>
      <c r="F4168" s="201"/>
      <c r="G4168" s="208"/>
      <c r="H4168" s="208"/>
      <c r="I4168" s="209"/>
      <c r="J4168" s="209"/>
      <c r="K4168" s="209"/>
      <c r="L4168" s="199"/>
      <c r="M4168" s="203"/>
      <c r="N4168" s="209"/>
    </row>
    <row r="4169" spans="1:14" ht="12" customHeight="1" x14ac:dyDescent="0.2">
      <c r="A4169" s="206"/>
      <c r="B4169" s="207"/>
      <c r="C4169" s="199"/>
      <c r="D4169" s="199"/>
      <c r="E4169" s="201"/>
      <c r="F4169" s="201"/>
      <c r="G4169" s="208"/>
      <c r="H4169" s="208"/>
      <c r="I4169" s="209"/>
      <c r="J4169" s="209"/>
      <c r="K4169" s="209"/>
      <c r="L4169" s="199"/>
      <c r="M4169" s="203"/>
      <c r="N4169" s="209"/>
    </row>
    <row r="4170" spans="1:14" ht="12" customHeight="1" x14ac:dyDescent="0.2">
      <c r="A4170" s="206"/>
      <c r="B4170" s="207"/>
      <c r="C4170" s="199"/>
      <c r="D4170" s="199"/>
      <c r="E4170" s="201"/>
      <c r="F4170" s="201"/>
      <c r="G4170" s="208"/>
      <c r="H4170" s="208"/>
      <c r="I4170" s="209"/>
      <c r="J4170" s="209"/>
      <c r="K4170" s="209"/>
      <c r="L4170" s="199"/>
      <c r="M4170" s="203"/>
      <c r="N4170" s="209"/>
    </row>
    <row r="4171" spans="1:14" ht="12" customHeight="1" x14ac:dyDescent="0.2">
      <c r="A4171" s="206"/>
      <c r="B4171" s="207"/>
      <c r="C4171" s="199"/>
      <c r="D4171" s="199"/>
      <c r="E4171" s="201"/>
      <c r="F4171" s="201"/>
      <c r="G4171" s="208"/>
      <c r="H4171" s="208"/>
      <c r="I4171" s="209"/>
      <c r="J4171" s="209"/>
      <c r="K4171" s="209"/>
      <c r="L4171" s="199"/>
      <c r="M4171" s="203"/>
      <c r="N4171" s="209"/>
    </row>
    <row r="4172" spans="1:14" ht="12" customHeight="1" x14ac:dyDescent="0.2">
      <c r="A4172" s="206"/>
      <c r="B4172" s="207"/>
      <c r="C4172" s="199"/>
      <c r="D4172" s="199"/>
      <c r="E4172" s="201"/>
      <c r="F4172" s="201"/>
      <c r="G4172" s="208"/>
      <c r="H4172" s="208"/>
      <c r="I4172" s="209"/>
      <c r="J4172" s="209"/>
      <c r="K4172" s="209"/>
      <c r="L4172" s="199"/>
      <c r="M4172" s="203"/>
      <c r="N4172" s="209"/>
    </row>
    <row r="4173" spans="1:14" ht="12" customHeight="1" x14ac:dyDescent="0.2">
      <c r="A4173" s="206"/>
      <c r="B4173" s="207"/>
      <c r="C4173" s="199"/>
      <c r="D4173" s="199"/>
      <c r="E4173" s="201"/>
      <c r="F4173" s="201"/>
      <c r="G4173" s="208"/>
      <c r="H4173" s="208"/>
      <c r="I4173" s="209"/>
      <c r="J4173" s="209"/>
      <c r="K4173" s="209"/>
      <c r="L4173" s="199"/>
      <c r="M4173" s="203"/>
      <c r="N4173" s="209"/>
    </row>
    <row r="4174" spans="1:14" ht="12" customHeight="1" x14ac:dyDescent="0.2">
      <c r="A4174" s="206"/>
      <c r="B4174" s="207"/>
      <c r="C4174" s="199"/>
      <c r="D4174" s="199"/>
      <c r="E4174" s="201"/>
      <c r="F4174" s="201"/>
      <c r="G4174" s="208"/>
      <c r="H4174" s="208"/>
      <c r="I4174" s="209"/>
      <c r="J4174" s="209"/>
      <c r="K4174" s="209"/>
      <c r="L4174" s="199"/>
      <c r="M4174" s="203"/>
      <c r="N4174" s="209"/>
    </row>
    <row r="4175" spans="1:14" ht="12" customHeight="1" x14ac:dyDescent="0.2">
      <c r="A4175" s="206"/>
      <c r="B4175" s="207"/>
      <c r="C4175" s="199"/>
      <c r="D4175" s="199"/>
      <c r="E4175" s="201"/>
      <c r="F4175" s="201"/>
      <c r="G4175" s="208"/>
      <c r="H4175" s="208"/>
      <c r="I4175" s="209"/>
      <c r="J4175" s="209"/>
      <c r="K4175" s="209"/>
      <c r="L4175" s="199"/>
      <c r="M4175" s="203"/>
      <c r="N4175" s="209"/>
    </row>
    <row r="4176" spans="1:14" ht="12" customHeight="1" x14ac:dyDescent="0.2">
      <c r="A4176" s="206"/>
      <c r="B4176" s="207"/>
      <c r="C4176" s="199"/>
      <c r="D4176" s="199"/>
      <c r="E4176" s="201"/>
      <c r="F4176" s="201"/>
      <c r="G4176" s="208"/>
      <c r="H4176" s="208"/>
      <c r="I4176" s="209"/>
      <c r="J4176" s="209"/>
      <c r="K4176" s="209"/>
      <c r="L4176" s="199"/>
      <c r="M4176" s="203"/>
      <c r="N4176" s="209"/>
    </row>
    <row r="4177" spans="1:14" ht="12" customHeight="1" x14ac:dyDescent="0.2">
      <c r="A4177" s="206"/>
      <c r="B4177" s="207"/>
      <c r="C4177" s="199"/>
      <c r="D4177" s="199"/>
      <c r="E4177" s="201"/>
      <c r="F4177" s="201"/>
      <c r="G4177" s="208"/>
      <c r="H4177" s="208"/>
      <c r="I4177" s="209"/>
      <c r="J4177" s="209"/>
      <c r="K4177" s="209"/>
      <c r="L4177" s="199"/>
      <c r="M4177" s="203"/>
      <c r="N4177" s="209"/>
    </row>
    <row r="4178" spans="1:14" ht="12" customHeight="1" x14ac:dyDescent="0.2">
      <c r="A4178" s="206"/>
      <c r="B4178" s="207"/>
      <c r="C4178" s="199"/>
      <c r="D4178" s="199"/>
      <c r="E4178" s="201"/>
      <c r="F4178" s="201"/>
      <c r="G4178" s="208"/>
      <c r="H4178" s="208"/>
      <c r="I4178" s="209"/>
      <c r="J4178" s="209"/>
      <c r="K4178" s="209"/>
      <c r="L4178" s="199"/>
      <c r="M4178" s="203"/>
      <c r="N4178" s="209"/>
    </row>
    <row r="4179" spans="1:14" ht="12" customHeight="1" x14ac:dyDescent="0.2">
      <c r="A4179" s="206"/>
      <c r="B4179" s="207"/>
      <c r="C4179" s="199"/>
      <c r="D4179" s="199"/>
      <c r="E4179" s="201"/>
      <c r="F4179" s="201"/>
      <c r="G4179" s="208"/>
      <c r="H4179" s="208"/>
      <c r="I4179" s="209"/>
      <c r="J4179" s="209"/>
      <c r="K4179" s="209"/>
      <c r="L4179" s="199"/>
      <c r="M4179" s="203"/>
      <c r="N4179" s="209"/>
    </row>
    <row r="4180" spans="1:14" ht="12" customHeight="1" x14ac:dyDescent="0.2">
      <c r="A4180" s="206"/>
      <c r="B4180" s="207"/>
      <c r="C4180" s="199"/>
      <c r="D4180" s="199"/>
      <c r="E4180" s="201"/>
      <c r="F4180" s="201"/>
      <c r="G4180" s="208"/>
      <c r="H4180" s="208"/>
      <c r="I4180" s="209"/>
      <c r="J4180" s="209"/>
      <c r="K4180" s="209"/>
      <c r="L4180" s="199"/>
      <c r="M4180" s="203"/>
      <c r="N4180" s="209"/>
    </row>
    <row r="4181" spans="1:14" ht="12" customHeight="1" x14ac:dyDescent="0.2">
      <c r="A4181" s="206"/>
      <c r="B4181" s="207"/>
      <c r="C4181" s="199"/>
      <c r="D4181" s="199"/>
      <c r="E4181" s="201"/>
      <c r="F4181" s="201"/>
      <c r="G4181" s="208"/>
      <c r="H4181" s="208"/>
      <c r="I4181" s="209"/>
      <c r="J4181" s="209"/>
      <c r="K4181" s="209"/>
      <c r="L4181" s="199"/>
      <c r="M4181" s="203"/>
      <c r="N4181" s="209"/>
    </row>
    <row r="4182" spans="1:14" ht="12" customHeight="1" x14ac:dyDescent="0.2">
      <c r="A4182" s="206"/>
      <c r="B4182" s="207"/>
      <c r="C4182" s="199"/>
      <c r="D4182" s="199"/>
      <c r="E4182" s="201"/>
      <c r="F4182" s="201"/>
      <c r="G4182" s="208"/>
      <c r="H4182" s="208"/>
      <c r="I4182" s="209"/>
      <c r="J4182" s="209"/>
      <c r="K4182" s="209"/>
      <c r="L4182" s="199"/>
      <c r="M4182" s="203"/>
      <c r="N4182" s="209"/>
    </row>
    <row r="4183" spans="1:14" ht="12" customHeight="1" x14ac:dyDescent="0.2">
      <c r="A4183" s="206"/>
      <c r="B4183" s="207"/>
      <c r="C4183" s="199"/>
      <c r="D4183" s="199"/>
      <c r="E4183" s="201"/>
      <c r="F4183" s="201"/>
      <c r="G4183" s="208"/>
      <c r="H4183" s="208"/>
      <c r="I4183" s="209"/>
      <c r="J4183" s="209"/>
      <c r="K4183" s="209"/>
      <c r="L4183" s="199"/>
      <c r="M4183" s="203"/>
      <c r="N4183" s="209"/>
    </row>
    <row r="4184" spans="1:14" ht="12" customHeight="1" x14ac:dyDescent="0.2">
      <c r="A4184" s="206"/>
      <c r="B4184" s="207"/>
      <c r="C4184" s="199"/>
      <c r="D4184" s="199"/>
      <c r="E4184" s="201"/>
      <c r="F4184" s="201"/>
      <c r="G4184" s="208"/>
      <c r="H4184" s="208"/>
      <c r="I4184" s="209"/>
      <c r="J4184" s="209"/>
      <c r="K4184" s="209"/>
      <c r="L4184" s="199"/>
      <c r="M4184" s="203"/>
      <c r="N4184" s="209"/>
    </row>
    <row r="4185" spans="1:14" ht="12" customHeight="1" x14ac:dyDescent="0.2">
      <c r="A4185" s="206"/>
      <c r="B4185" s="207"/>
      <c r="C4185" s="199"/>
      <c r="D4185" s="199"/>
      <c r="E4185" s="201"/>
      <c r="F4185" s="201"/>
      <c r="G4185" s="208"/>
      <c r="H4185" s="208"/>
      <c r="I4185" s="209"/>
      <c r="J4185" s="209"/>
      <c r="K4185" s="209"/>
      <c r="L4185" s="199"/>
      <c r="M4185" s="203"/>
      <c r="N4185" s="209"/>
    </row>
    <row r="4186" spans="1:14" ht="12" customHeight="1" x14ac:dyDescent="0.2">
      <c r="A4186" s="206"/>
      <c r="B4186" s="207"/>
      <c r="C4186" s="199"/>
      <c r="D4186" s="199"/>
      <c r="E4186" s="201"/>
      <c r="F4186" s="201"/>
      <c r="G4186" s="208"/>
      <c r="H4186" s="208"/>
      <c r="I4186" s="209"/>
      <c r="J4186" s="209"/>
      <c r="K4186" s="209"/>
      <c r="L4186" s="199"/>
      <c r="M4186" s="203"/>
      <c r="N4186" s="209"/>
    </row>
    <row r="4187" spans="1:14" ht="12" customHeight="1" x14ac:dyDescent="0.2">
      <c r="A4187" s="206"/>
      <c r="B4187" s="207"/>
      <c r="C4187" s="199"/>
      <c r="D4187" s="199"/>
      <c r="E4187" s="201"/>
      <c r="F4187" s="201"/>
      <c r="G4187" s="208"/>
      <c r="H4187" s="208"/>
      <c r="I4187" s="209"/>
      <c r="J4187" s="209"/>
      <c r="K4187" s="209"/>
      <c r="L4187" s="199"/>
      <c r="M4187" s="203"/>
      <c r="N4187" s="209"/>
    </row>
    <row r="4188" spans="1:14" ht="12" customHeight="1" x14ac:dyDescent="0.2">
      <c r="A4188" s="206"/>
      <c r="B4188" s="207"/>
      <c r="C4188" s="199"/>
      <c r="D4188" s="199"/>
      <c r="E4188" s="201"/>
      <c r="F4188" s="201"/>
      <c r="G4188" s="208"/>
      <c r="H4188" s="208"/>
      <c r="I4188" s="209"/>
      <c r="J4188" s="209"/>
      <c r="K4188" s="209"/>
      <c r="L4188" s="199"/>
      <c r="M4188" s="203"/>
      <c r="N4188" s="209"/>
    </row>
    <row r="4189" spans="1:14" ht="12" customHeight="1" x14ac:dyDescent="0.2">
      <c r="A4189" s="206"/>
      <c r="B4189" s="207"/>
      <c r="C4189" s="199"/>
      <c r="D4189" s="199"/>
      <c r="E4189" s="201"/>
      <c r="F4189" s="201"/>
      <c r="G4189" s="208"/>
      <c r="H4189" s="208"/>
      <c r="I4189" s="209"/>
      <c r="J4189" s="209"/>
      <c r="K4189" s="209"/>
      <c r="L4189" s="199"/>
      <c r="M4189" s="203"/>
      <c r="N4189" s="209"/>
    </row>
    <row r="4190" spans="1:14" ht="12" customHeight="1" x14ac:dyDescent="0.2">
      <c r="A4190" s="206"/>
      <c r="B4190" s="207"/>
      <c r="C4190" s="199"/>
      <c r="D4190" s="199"/>
      <c r="E4190" s="201"/>
      <c r="F4190" s="201"/>
      <c r="G4190" s="208"/>
      <c r="H4190" s="208"/>
      <c r="I4190" s="209"/>
      <c r="J4190" s="209"/>
      <c r="K4190" s="209"/>
      <c r="L4190" s="199"/>
      <c r="M4190" s="203"/>
      <c r="N4190" s="209"/>
    </row>
    <row r="4191" spans="1:14" ht="12" customHeight="1" x14ac:dyDescent="0.2">
      <c r="A4191" s="206"/>
      <c r="B4191" s="207"/>
      <c r="C4191" s="199"/>
      <c r="D4191" s="199"/>
      <c r="E4191" s="201"/>
      <c r="F4191" s="201"/>
      <c r="G4191" s="208"/>
      <c r="H4191" s="208"/>
      <c r="I4191" s="209"/>
      <c r="J4191" s="209"/>
      <c r="K4191" s="209"/>
      <c r="L4191" s="199"/>
      <c r="M4191" s="203"/>
      <c r="N4191" s="209"/>
    </row>
    <row r="4192" spans="1:14" ht="12" customHeight="1" x14ac:dyDescent="0.2">
      <c r="A4192" s="206"/>
      <c r="B4192" s="207"/>
      <c r="C4192" s="199"/>
      <c r="D4192" s="199"/>
      <c r="E4192" s="201"/>
      <c r="F4192" s="201"/>
      <c r="G4192" s="208"/>
      <c r="H4192" s="208"/>
      <c r="I4192" s="209"/>
      <c r="J4192" s="209"/>
      <c r="K4192" s="209"/>
      <c r="L4192" s="199"/>
      <c r="M4192" s="203"/>
      <c r="N4192" s="209"/>
    </row>
    <row r="4193" spans="1:14" ht="12" customHeight="1" x14ac:dyDescent="0.2">
      <c r="A4193" s="206"/>
      <c r="B4193" s="207"/>
      <c r="C4193" s="199"/>
      <c r="D4193" s="199"/>
      <c r="E4193" s="201"/>
      <c r="F4193" s="201"/>
      <c r="G4193" s="208"/>
      <c r="H4193" s="208"/>
      <c r="I4193" s="209"/>
      <c r="J4193" s="209"/>
      <c r="K4193" s="209"/>
      <c r="L4193" s="199"/>
      <c r="M4193" s="203"/>
      <c r="N4193" s="209"/>
    </row>
    <row r="4194" spans="1:14" ht="12" customHeight="1" x14ac:dyDescent="0.2">
      <c r="A4194" s="206"/>
      <c r="B4194" s="207"/>
      <c r="C4194" s="199"/>
      <c r="D4194" s="199"/>
      <c r="E4194" s="201"/>
      <c r="F4194" s="201"/>
      <c r="G4194" s="208"/>
      <c r="H4194" s="208"/>
      <c r="I4194" s="209"/>
      <c r="J4194" s="209"/>
      <c r="K4194" s="209"/>
      <c r="L4194" s="199"/>
      <c r="M4194" s="203"/>
      <c r="N4194" s="209"/>
    </row>
    <row r="4195" spans="1:14" ht="12" customHeight="1" x14ac:dyDescent="0.2">
      <c r="A4195" s="206"/>
      <c r="B4195" s="207"/>
      <c r="C4195" s="199"/>
      <c r="D4195" s="199"/>
      <c r="E4195" s="201"/>
      <c r="F4195" s="201"/>
      <c r="G4195" s="208"/>
      <c r="H4195" s="208"/>
      <c r="I4195" s="209"/>
      <c r="J4195" s="209"/>
      <c r="K4195" s="209"/>
      <c r="L4195" s="199"/>
      <c r="M4195" s="203"/>
      <c r="N4195" s="209"/>
    </row>
    <row r="4196" spans="1:14" ht="12" customHeight="1" x14ac:dyDescent="0.2">
      <c r="A4196" s="206"/>
      <c r="B4196" s="207"/>
      <c r="C4196" s="199"/>
      <c r="D4196" s="199"/>
      <c r="E4196" s="201"/>
      <c r="F4196" s="201"/>
      <c r="G4196" s="208"/>
      <c r="H4196" s="208"/>
      <c r="I4196" s="209"/>
      <c r="J4196" s="209"/>
      <c r="K4196" s="209"/>
      <c r="L4196" s="199"/>
      <c r="M4196" s="203"/>
      <c r="N4196" s="209"/>
    </row>
    <row r="4197" spans="1:14" ht="12" customHeight="1" x14ac:dyDescent="0.2">
      <c r="A4197" s="206"/>
      <c r="B4197" s="207"/>
      <c r="C4197" s="199"/>
      <c r="D4197" s="199"/>
      <c r="E4197" s="201"/>
      <c r="F4197" s="201"/>
      <c r="G4197" s="208"/>
      <c r="H4197" s="208"/>
      <c r="I4197" s="209"/>
      <c r="J4197" s="209"/>
      <c r="K4197" s="209"/>
      <c r="L4197" s="199"/>
      <c r="M4197" s="203"/>
      <c r="N4197" s="209"/>
    </row>
    <row r="4198" spans="1:14" ht="12" customHeight="1" x14ac:dyDescent="0.2">
      <c r="A4198" s="206"/>
      <c r="B4198" s="207"/>
      <c r="C4198" s="199"/>
      <c r="D4198" s="199"/>
      <c r="E4198" s="201"/>
      <c r="F4198" s="201"/>
      <c r="G4198" s="208"/>
      <c r="H4198" s="208"/>
      <c r="I4198" s="209"/>
      <c r="J4198" s="209"/>
      <c r="K4198" s="209"/>
      <c r="L4198" s="199"/>
      <c r="M4198" s="203"/>
      <c r="N4198" s="209"/>
    </row>
    <row r="4199" spans="1:14" ht="12" customHeight="1" x14ac:dyDescent="0.2">
      <c r="A4199" s="206"/>
      <c r="B4199" s="207"/>
      <c r="C4199" s="199"/>
      <c r="D4199" s="199"/>
      <c r="E4199" s="201"/>
      <c r="F4199" s="201"/>
      <c r="G4199" s="208"/>
      <c r="H4199" s="208"/>
      <c r="I4199" s="209"/>
      <c r="J4199" s="209"/>
      <c r="K4199" s="209"/>
      <c r="L4199" s="199"/>
      <c r="M4199" s="203"/>
      <c r="N4199" s="209"/>
    </row>
    <row r="4200" spans="1:14" ht="12" customHeight="1" x14ac:dyDescent="0.2">
      <c r="A4200" s="206"/>
      <c r="B4200" s="207"/>
      <c r="C4200" s="199"/>
      <c r="D4200" s="199"/>
      <c r="E4200" s="201"/>
      <c r="F4200" s="201"/>
      <c r="G4200" s="208"/>
      <c r="H4200" s="208"/>
      <c r="I4200" s="209"/>
      <c r="J4200" s="209"/>
      <c r="K4200" s="209"/>
      <c r="L4200" s="199"/>
      <c r="M4200" s="203"/>
      <c r="N4200" s="209"/>
    </row>
    <row r="4201" spans="1:14" ht="12" customHeight="1" x14ac:dyDescent="0.2">
      <c r="A4201" s="206"/>
      <c r="B4201" s="207"/>
      <c r="C4201" s="199"/>
      <c r="D4201" s="199"/>
      <c r="E4201" s="201"/>
      <c r="F4201" s="201"/>
      <c r="G4201" s="208"/>
      <c r="H4201" s="208"/>
      <c r="I4201" s="209"/>
      <c r="J4201" s="209"/>
      <c r="K4201" s="209"/>
      <c r="L4201" s="199"/>
      <c r="M4201" s="203"/>
      <c r="N4201" s="209"/>
    </row>
    <row r="4202" spans="1:14" ht="12" customHeight="1" x14ac:dyDescent="0.2">
      <c r="A4202" s="206"/>
      <c r="B4202" s="207"/>
      <c r="C4202" s="199"/>
      <c r="D4202" s="199"/>
      <c r="E4202" s="201"/>
      <c r="F4202" s="201"/>
      <c r="G4202" s="208"/>
      <c r="H4202" s="208"/>
      <c r="I4202" s="209"/>
      <c r="J4202" s="209"/>
      <c r="K4202" s="209"/>
      <c r="L4202" s="199"/>
      <c r="M4202" s="203"/>
      <c r="N4202" s="209"/>
    </row>
    <row r="4203" spans="1:14" ht="12" customHeight="1" x14ac:dyDescent="0.2">
      <c r="A4203" s="206"/>
      <c r="B4203" s="207"/>
      <c r="C4203" s="199"/>
      <c r="D4203" s="199"/>
      <c r="E4203" s="201"/>
      <c r="F4203" s="201"/>
      <c r="G4203" s="208"/>
      <c r="H4203" s="208"/>
      <c r="I4203" s="209"/>
      <c r="J4203" s="209"/>
      <c r="K4203" s="209"/>
      <c r="L4203" s="199"/>
      <c r="M4203" s="203"/>
      <c r="N4203" s="209"/>
    </row>
    <row r="4204" spans="1:14" ht="12" customHeight="1" x14ac:dyDescent="0.2">
      <c r="A4204" s="206"/>
      <c r="B4204" s="207"/>
      <c r="C4204" s="199"/>
      <c r="D4204" s="199"/>
      <c r="E4204" s="201"/>
      <c r="F4204" s="201"/>
      <c r="G4204" s="208"/>
      <c r="H4204" s="208"/>
      <c r="I4204" s="209"/>
      <c r="J4204" s="209"/>
      <c r="K4204" s="209"/>
      <c r="L4204" s="199"/>
      <c r="M4204" s="203"/>
      <c r="N4204" s="209"/>
    </row>
    <row r="4205" spans="1:14" ht="12" customHeight="1" x14ac:dyDescent="0.2">
      <c r="A4205" s="206"/>
      <c r="B4205" s="207"/>
      <c r="C4205" s="199"/>
      <c r="D4205" s="199"/>
      <c r="E4205" s="201"/>
      <c r="F4205" s="201"/>
      <c r="G4205" s="208"/>
      <c r="H4205" s="208"/>
      <c r="I4205" s="209"/>
      <c r="J4205" s="209"/>
      <c r="K4205" s="209"/>
      <c r="L4205" s="199"/>
      <c r="M4205" s="203"/>
      <c r="N4205" s="209"/>
    </row>
    <row r="4206" spans="1:14" ht="12" customHeight="1" x14ac:dyDescent="0.2">
      <c r="A4206" s="206"/>
      <c r="B4206" s="207"/>
      <c r="C4206" s="199"/>
      <c r="D4206" s="199"/>
      <c r="E4206" s="201"/>
      <c r="F4206" s="201"/>
      <c r="G4206" s="208"/>
      <c r="H4206" s="208"/>
      <c r="I4206" s="209"/>
      <c r="J4206" s="209"/>
      <c r="K4206" s="209"/>
      <c r="L4206" s="199"/>
      <c r="M4206" s="203"/>
      <c r="N4206" s="209"/>
    </row>
    <row r="4207" spans="1:14" ht="12" customHeight="1" x14ac:dyDescent="0.2">
      <c r="A4207" s="206"/>
      <c r="B4207" s="207"/>
      <c r="C4207" s="199"/>
      <c r="D4207" s="199"/>
      <c r="E4207" s="201"/>
      <c r="F4207" s="201"/>
      <c r="G4207" s="208"/>
      <c r="H4207" s="208"/>
      <c r="I4207" s="209"/>
      <c r="J4207" s="209"/>
      <c r="K4207" s="209"/>
      <c r="L4207" s="199"/>
      <c r="M4207" s="203"/>
      <c r="N4207" s="209"/>
    </row>
    <row r="4208" spans="1:14" ht="12" customHeight="1" x14ac:dyDescent="0.2">
      <c r="A4208" s="206"/>
      <c r="B4208" s="207"/>
      <c r="C4208" s="199"/>
      <c r="D4208" s="199"/>
      <c r="E4208" s="201"/>
      <c r="F4208" s="201"/>
      <c r="G4208" s="208"/>
      <c r="H4208" s="208"/>
      <c r="I4208" s="209"/>
      <c r="J4208" s="209"/>
      <c r="K4208" s="209"/>
      <c r="L4208" s="199"/>
      <c r="M4208" s="203"/>
      <c r="N4208" s="209"/>
    </row>
    <row r="4209" spans="1:14" ht="12" customHeight="1" x14ac:dyDescent="0.2">
      <c r="A4209" s="206"/>
      <c r="B4209" s="207"/>
      <c r="C4209" s="199"/>
      <c r="D4209" s="199"/>
      <c r="E4209" s="201"/>
      <c r="F4209" s="201"/>
      <c r="G4209" s="208"/>
      <c r="H4209" s="208"/>
      <c r="I4209" s="209"/>
      <c r="J4209" s="209"/>
      <c r="K4209" s="209"/>
      <c r="L4209" s="199"/>
      <c r="M4209" s="203"/>
      <c r="N4209" s="209"/>
    </row>
    <row r="4210" spans="1:14" ht="12" customHeight="1" x14ac:dyDescent="0.2">
      <c r="A4210" s="206"/>
      <c r="B4210" s="207"/>
      <c r="C4210" s="199"/>
      <c r="D4210" s="199"/>
      <c r="E4210" s="201"/>
      <c r="F4210" s="201"/>
      <c r="G4210" s="208"/>
      <c r="H4210" s="208"/>
      <c r="I4210" s="209"/>
      <c r="J4210" s="209"/>
      <c r="K4210" s="209"/>
      <c r="L4210" s="199"/>
      <c r="M4210" s="203"/>
      <c r="N4210" s="209"/>
    </row>
    <row r="4211" spans="1:14" ht="12" customHeight="1" x14ac:dyDescent="0.2">
      <c r="A4211" s="206"/>
      <c r="B4211" s="207"/>
      <c r="C4211" s="199"/>
      <c r="D4211" s="199"/>
      <c r="E4211" s="201"/>
      <c r="F4211" s="201"/>
      <c r="G4211" s="208"/>
      <c r="H4211" s="208"/>
      <c r="I4211" s="209"/>
      <c r="J4211" s="209"/>
      <c r="K4211" s="209"/>
      <c r="L4211" s="199"/>
      <c r="M4211" s="203"/>
      <c r="N4211" s="209"/>
    </row>
    <row r="4212" spans="1:14" ht="12" customHeight="1" x14ac:dyDescent="0.2">
      <c r="A4212" s="206"/>
      <c r="B4212" s="207"/>
      <c r="C4212" s="199"/>
      <c r="D4212" s="199"/>
      <c r="E4212" s="201"/>
      <c r="F4212" s="201"/>
      <c r="G4212" s="208"/>
      <c r="H4212" s="208"/>
      <c r="I4212" s="209"/>
      <c r="J4212" s="209"/>
      <c r="K4212" s="209"/>
      <c r="L4212" s="199"/>
      <c r="M4212" s="203"/>
      <c r="N4212" s="209"/>
    </row>
    <row r="4213" spans="1:14" ht="12" customHeight="1" x14ac:dyDescent="0.2">
      <c r="A4213" s="206"/>
      <c r="B4213" s="207"/>
      <c r="C4213" s="199"/>
      <c r="D4213" s="199"/>
      <c r="E4213" s="201"/>
      <c r="F4213" s="201"/>
      <c r="G4213" s="208"/>
      <c r="H4213" s="208"/>
      <c r="I4213" s="209"/>
      <c r="J4213" s="209"/>
      <c r="K4213" s="209"/>
      <c r="L4213" s="199"/>
      <c r="M4213" s="203"/>
      <c r="N4213" s="209"/>
    </row>
    <row r="4214" spans="1:14" ht="12" customHeight="1" x14ac:dyDescent="0.2">
      <c r="A4214" s="206"/>
      <c r="B4214" s="207"/>
      <c r="C4214" s="199"/>
      <c r="D4214" s="199"/>
      <c r="E4214" s="201"/>
      <c r="F4214" s="201"/>
      <c r="G4214" s="208"/>
      <c r="H4214" s="208"/>
      <c r="I4214" s="209"/>
      <c r="J4214" s="209"/>
      <c r="K4214" s="209"/>
      <c r="L4214" s="199"/>
      <c r="M4214" s="203"/>
      <c r="N4214" s="209"/>
    </row>
    <row r="4215" spans="1:14" ht="12" customHeight="1" x14ac:dyDescent="0.2">
      <c r="A4215" s="206"/>
      <c r="B4215" s="207"/>
      <c r="C4215" s="199"/>
      <c r="D4215" s="199"/>
      <c r="E4215" s="201"/>
      <c r="F4215" s="201"/>
      <c r="G4215" s="208"/>
      <c r="H4215" s="208"/>
      <c r="I4215" s="209"/>
      <c r="J4215" s="209"/>
      <c r="K4215" s="209"/>
      <c r="L4215" s="199"/>
      <c r="M4215" s="203"/>
      <c r="N4215" s="209"/>
    </row>
    <row r="4216" spans="1:14" ht="12" customHeight="1" x14ac:dyDescent="0.2">
      <c r="A4216" s="206"/>
      <c r="B4216" s="207"/>
      <c r="C4216" s="199"/>
      <c r="D4216" s="199"/>
      <c r="E4216" s="201"/>
      <c r="F4216" s="201"/>
      <c r="G4216" s="208"/>
      <c r="H4216" s="208"/>
      <c r="I4216" s="209"/>
      <c r="J4216" s="209"/>
      <c r="K4216" s="209"/>
      <c r="L4216" s="199"/>
      <c r="M4216" s="203"/>
      <c r="N4216" s="209"/>
    </row>
    <row r="4217" spans="1:14" ht="12" customHeight="1" x14ac:dyDescent="0.2">
      <c r="A4217" s="206"/>
      <c r="B4217" s="207"/>
      <c r="C4217" s="199"/>
      <c r="D4217" s="199"/>
      <c r="E4217" s="201"/>
      <c r="F4217" s="201"/>
      <c r="G4217" s="208"/>
      <c r="H4217" s="208"/>
      <c r="I4217" s="209"/>
      <c r="J4217" s="209"/>
      <c r="K4217" s="209"/>
      <c r="L4217" s="199"/>
      <c r="M4217" s="203"/>
      <c r="N4217" s="209"/>
    </row>
    <row r="4218" spans="1:14" ht="12" customHeight="1" x14ac:dyDescent="0.2">
      <c r="A4218" s="206"/>
      <c r="B4218" s="207"/>
      <c r="C4218" s="199"/>
      <c r="D4218" s="199"/>
      <c r="E4218" s="201"/>
      <c r="F4218" s="201"/>
      <c r="G4218" s="208"/>
      <c r="H4218" s="208"/>
      <c r="I4218" s="209"/>
      <c r="J4218" s="209"/>
      <c r="K4218" s="209"/>
      <c r="L4218" s="199"/>
      <c r="M4218" s="203"/>
      <c r="N4218" s="209"/>
    </row>
    <row r="4219" spans="1:14" ht="12" customHeight="1" x14ac:dyDescent="0.2">
      <c r="A4219" s="206"/>
      <c r="B4219" s="207"/>
      <c r="C4219" s="199"/>
      <c r="D4219" s="199"/>
      <c r="E4219" s="201"/>
      <c r="F4219" s="201"/>
      <c r="G4219" s="208"/>
      <c r="H4219" s="208"/>
      <c r="I4219" s="209"/>
      <c r="J4219" s="209"/>
      <c r="K4219" s="209"/>
      <c r="L4219" s="199"/>
      <c r="M4219" s="203"/>
      <c r="N4219" s="209"/>
    </row>
    <row r="4220" spans="1:14" ht="12" customHeight="1" x14ac:dyDescent="0.2">
      <c r="A4220" s="206"/>
      <c r="B4220" s="207"/>
      <c r="C4220" s="199"/>
      <c r="D4220" s="199"/>
      <c r="E4220" s="201"/>
      <c r="F4220" s="201"/>
      <c r="G4220" s="208"/>
      <c r="H4220" s="208"/>
      <c r="I4220" s="209"/>
      <c r="J4220" s="209"/>
      <c r="K4220" s="209"/>
      <c r="L4220" s="199"/>
      <c r="M4220" s="203"/>
      <c r="N4220" s="209"/>
    </row>
    <row r="4221" spans="1:14" ht="12" customHeight="1" x14ac:dyDescent="0.2">
      <c r="A4221" s="206"/>
      <c r="B4221" s="207"/>
      <c r="C4221" s="199"/>
      <c r="D4221" s="199"/>
      <c r="E4221" s="201"/>
      <c r="F4221" s="201"/>
      <c r="G4221" s="208"/>
      <c r="H4221" s="208"/>
      <c r="I4221" s="209"/>
      <c r="J4221" s="209"/>
      <c r="K4221" s="209"/>
      <c r="L4221" s="199"/>
      <c r="M4221" s="203"/>
      <c r="N4221" s="209"/>
    </row>
    <row r="4222" spans="1:14" ht="12" customHeight="1" x14ac:dyDescent="0.2">
      <c r="A4222" s="206"/>
      <c r="B4222" s="207"/>
      <c r="C4222" s="199"/>
      <c r="D4222" s="199"/>
      <c r="E4222" s="201"/>
      <c r="F4222" s="201"/>
      <c r="G4222" s="208"/>
      <c r="H4222" s="208"/>
      <c r="I4222" s="209"/>
      <c r="J4222" s="209"/>
      <c r="K4222" s="209"/>
      <c r="L4222" s="199"/>
      <c r="M4222" s="203"/>
      <c r="N4222" s="209"/>
    </row>
    <row r="4223" spans="1:14" ht="12" customHeight="1" x14ac:dyDescent="0.2">
      <c r="A4223" s="206"/>
      <c r="B4223" s="207"/>
      <c r="C4223" s="199"/>
      <c r="D4223" s="199"/>
      <c r="E4223" s="201"/>
      <c r="F4223" s="201"/>
      <c r="G4223" s="208"/>
      <c r="H4223" s="208"/>
      <c r="I4223" s="209"/>
      <c r="J4223" s="209"/>
      <c r="K4223" s="209"/>
      <c r="L4223" s="199"/>
      <c r="M4223" s="203"/>
      <c r="N4223" s="209"/>
    </row>
    <row r="4224" spans="1:14" ht="12" customHeight="1" x14ac:dyDescent="0.2">
      <c r="A4224" s="206"/>
      <c r="B4224" s="207"/>
      <c r="C4224" s="199"/>
      <c r="D4224" s="199"/>
      <c r="E4224" s="201"/>
      <c r="F4224" s="201"/>
      <c r="G4224" s="208"/>
      <c r="H4224" s="208"/>
      <c r="I4224" s="209"/>
      <c r="J4224" s="209"/>
      <c r="K4224" s="209"/>
      <c r="L4224" s="199"/>
      <c r="M4224" s="203"/>
      <c r="N4224" s="209"/>
    </row>
    <row r="4225" spans="1:14" ht="12" customHeight="1" x14ac:dyDescent="0.2">
      <c r="A4225" s="206"/>
      <c r="B4225" s="207"/>
      <c r="C4225" s="199"/>
      <c r="D4225" s="199"/>
      <c r="E4225" s="201"/>
      <c r="F4225" s="201"/>
      <c r="G4225" s="208"/>
      <c r="H4225" s="208"/>
      <c r="I4225" s="209"/>
      <c r="J4225" s="209"/>
      <c r="K4225" s="209"/>
      <c r="L4225" s="199"/>
      <c r="M4225" s="203"/>
      <c r="N4225" s="209"/>
    </row>
    <row r="4226" spans="1:14" ht="12" customHeight="1" x14ac:dyDescent="0.2">
      <c r="A4226" s="206"/>
      <c r="B4226" s="207"/>
      <c r="C4226" s="199"/>
      <c r="D4226" s="199"/>
      <c r="E4226" s="201"/>
      <c r="F4226" s="201"/>
      <c r="G4226" s="208"/>
      <c r="H4226" s="208"/>
      <c r="I4226" s="209"/>
      <c r="J4226" s="209"/>
      <c r="K4226" s="209"/>
      <c r="L4226" s="199"/>
      <c r="M4226" s="203"/>
      <c r="N4226" s="209"/>
    </row>
    <row r="4227" spans="1:14" ht="12" customHeight="1" x14ac:dyDescent="0.2">
      <c r="A4227" s="206"/>
      <c r="B4227" s="207"/>
      <c r="C4227" s="199"/>
      <c r="D4227" s="199"/>
      <c r="E4227" s="201"/>
      <c r="F4227" s="201"/>
      <c r="G4227" s="208"/>
      <c r="H4227" s="208"/>
      <c r="I4227" s="209"/>
      <c r="J4227" s="209"/>
      <c r="K4227" s="209"/>
      <c r="L4227" s="199"/>
      <c r="M4227" s="203"/>
      <c r="N4227" s="209"/>
    </row>
    <row r="4228" spans="1:14" ht="12" customHeight="1" x14ac:dyDescent="0.2">
      <c r="A4228" s="206"/>
      <c r="B4228" s="207"/>
      <c r="C4228" s="199"/>
      <c r="D4228" s="199"/>
      <c r="E4228" s="201"/>
      <c r="F4228" s="201"/>
      <c r="G4228" s="208"/>
      <c r="H4228" s="208"/>
      <c r="I4228" s="209"/>
      <c r="J4228" s="209"/>
      <c r="K4228" s="209"/>
      <c r="L4228" s="199"/>
      <c r="M4228" s="203"/>
      <c r="N4228" s="209"/>
    </row>
    <row r="4229" spans="1:14" ht="12" customHeight="1" x14ac:dyDescent="0.2">
      <c r="A4229" s="206"/>
      <c r="B4229" s="207"/>
      <c r="C4229" s="199"/>
      <c r="D4229" s="199"/>
      <c r="E4229" s="201"/>
      <c r="F4229" s="201"/>
      <c r="G4229" s="208"/>
      <c r="H4229" s="208"/>
      <c r="I4229" s="209"/>
      <c r="J4229" s="209"/>
      <c r="K4229" s="209"/>
      <c r="L4229" s="199"/>
      <c r="M4229" s="203"/>
      <c r="N4229" s="209"/>
    </row>
    <row r="4230" spans="1:14" ht="12" customHeight="1" x14ac:dyDescent="0.2">
      <c r="A4230" s="206"/>
      <c r="B4230" s="207"/>
      <c r="C4230" s="199"/>
      <c r="D4230" s="199"/>
      <c r="E4230" s="201"/>
      <c r="F4230" s="201"/>
      <c r="G4230" s="208"/>
      <c r="H4230" s="208"/>
      <c r="I4230" s="209"/>
      <c r="J4230" s="209"/>
      <c r="K4230" s="209"/>
      <c r="L4230" s="199"/>
      <c r="M4230" s="203"/>
      <c r="N4230" s="209"/>
    </row>
    <row r="4231" spans="1:14" ht="12" customHeight="1" x14ac:dyDescent="0.2">
      <c r="A4231" s="206"/>
      <c r="B4231" s="207"/>
      <c r="C4231" s="199"/>
      <c r="D4231" s="199"/>
      <c r="E4231" s="201"/>
      <c r="F4231" s="201"/>
      <c r="G4231" s="208"/>
      <c r="H4231" s="208"/>
      <c r="I4231" s="209"/>
      <c r="J4231" s="209"/>
      <c r="K4231" s="209"/>
      <c r="L4231" s="199"/>
      <c r="M4231" s="203"/>
      <c r="N4231" s="209"/>
    </row>
    <row r="4232" spans="1:14" ht="12" customHeight="1" x14ac:dyDescent="0.2">
      <c r="A4232" s="206"/>
      <c r="B4232" s="207"/>
      <c r="C4232" s="199"/>
      <c r="D4232" s="199"/>
      <c r="E4232" s="201"/>
      <c r="F4232" s="201"/>
      <c r="G4232" s="208"/>
      <c r="H4232" s="208"/>
      <c r="I4232" s="209"/>
      <c r="J4232" s="209"/>
      <c r="K4232" s="209"/>
      <c r="L4232" s="199"/>
      <c r="M4232" s="203"/>
      <c r="N4232" s="209"/>
    </row>
    <row r="4233" spans="1:14" ht="12" customHeight="1" x14ac:dyDescent="0.2">
      <c r="A4233" s="206"/>
      <c r="B4233" s="207"/>
      <c r="C4233" s="199"/>
      <c r="D4233" s="199"/>
      <c r="E4233" s="201"/>
      <c r="F4233" s="201"/>
      <c r="G4233" s="208"/>
      <c r="H4233" s="208"/>
      <c r="I4233" s="209"/>
      <c r="J4233" s="209"/>
      <c r="K4233" s="209"/>
      <c r="L4233" s="199"/>
      <c r="M4233" s="203"/>
      <c r="N4233" s="209"/>
    </row>
    <row r="4234" spans="1:14" ht="12" customHeight="1" x14ac:dyDescent="0.2">
      <c r="A4234" s="206"/>
      <c r="B4234" s="207"/>
      <c r="C4234" s="199"/>
      <c r="D4234" s="199"/>
      <c r="E4234" s="201"/>
      <c r="F4234" s="201"/>
      <c r="G4234" s="208"/>
      <c r="H4234" s="208"/>
      <c r="I4234" s="209"/>
      <c r="J4234" s="209"/>
      <c r="K4234" s="209"/>
      <c r="L4234" s="199"/>
      <c r="M4234" s="203"/>
      <c r="N4234" s="209"/>
    </row>
    <row r="4235" spans="1:14" ht="12" customHeight="1" x14ac:dyDescent="0.2">
      <c r="A4235" s="206"/>
      <c r="B4235" s="207"/>
      <c r="C4235" s="199"/>
      <c r="D4235" s="199"/>
      <c r="E4235" s="201"/>
      <c r="F4235" s="201"/>
      <c r="G4235" s="208"/>
      <c r="H4235" s="208"/>
      <c r="I4235" s="209"/>
      <c r="J4235" s="209"/>
      <c r="K4235" s="209"/>
      <c r="L4235" s="199"/>
      <c r="M4235" s="203"/>
      <c r="N4235" s="209"/>
    </row>
    <row r="4236" spans="1:14" ht="12" customHeight="1" x14ac:dyDescent="0.2">
      <c r="A4236" s="206"/>
      <c r="B4236" s="207"/>
      <c r="C4236" s="199"/>
      <c r="D4236" s="199"/>
      <c r="E4236" s="201"/>
      <c r="F4236" s="201"/>
      <c r="G4236" s="208"/>
      <c r="H4236" s="208"/>
      <c r="I4236" s="209"/>
      <c r="J4236" s="209"/>
      <c r="K4236" s="209"/>
      <c r="L4236" s="199"/>
      <c r="M4236" s="203"/>
      <c r="N4236" s="209"/>
    </row>
    <row r="4237" spans="1:14" ht="12" customHeight="1" x14ac:dyDescent="0.2">
      <c r="A4237" s="206"/>
      <c r="B4237" s="207"/>
      <c r="C4237" s="199"/>
      <c r="D4237" s="199"/>
      <c r="E4237" s="201"/>
      <c r="F4237" s="201"/>
      <c r="G4237" s="208"/>
      <c r="H4237" s="208"/>
      <c r="I4237" s="209"/>
      <c r="J4237" s="209"/>
      <c r="K4237" s="209"/>
      <c r="L4237" s="199"/>
      <c r="M4237" s="203"/>
      <c r="N4237" s="209"/>
    </row>
    <row r="4238" spans="1:14" ht="12" customHeight="1" x14ac:dyDescent="0.2">
      <c r="A4238" s="206"/>
      <c r="B4238" s="207"/>
      <c r="C4238" s="199"/>
      <c r="D4238" s="199"/>
      <c r="E4238" s="201"/>
      <c r="F4238" s="201"/>
      <c r="G4238" s="208"/>
      <c r="H4238" s="208"/>
      <c r="I4238" s="209"/>
      <c r="J4238" s="209"/>
      <c r="K4238" s="209"/>
      <c r="L4238" s="199"/>
      <c r="M4238" s="203"/>
      <c r="N4238" s="209"/>
    </row>
    <row r="4239" spans="1:14" ht="12" customHeight="1" x14ac:dyDescent="0.2">
      <c r="A4239" s="206"/>
      <c r="B4239" s="207"/>
      <c r="C4239" s="199"/>
      <c r="D4239" s="199"/>
      <c r="E4239" s="201"/>
      <c r="F4239" s="201"/>
      <c r="G4239" s="208"/>
      <c r="H4239" s="208"/>
      <c r="I4239" s="209"/>
      <c r="J4239" s="209"/>
      <c r="K4239" s="209"/>
      <c r="L4239" s="199"/>
      <c r="M4239" s="203"/>
      <c r="N4239" s="209"/>
    </row>
    <row r="4240" spans="1:14" ht="12" customHeight="1" x14ac:dyDescent="0.2">
      <c r="A4240" s="206"/>
      <c r="B4240" s="207"/>
      <c r="C4240" s="199"/>
      <c r="D4240" s="199"/>
      <c r="E4240" s="201"/>
      <c r="F4240" s="201"/>
      <c r="G4240" s="208"/>
      <c r="H4240" s="208"/>
      <c r="I4240" s="209"/>
      <c r="J4240" s="209"/>
      <c r="K4240" s="209"/>
      <c r="L4240" s="199"/>
      <c r="M4240" s="203"/>
      <c r="N4240" s="209"/>
    </row>
    <row r="4241" spans="1:14" ht="12" customHeight="1" x14ac:dyDescent="0.2">
      <c r="A4241" s="206"/>
      <c r="B4241" s="207"/>
      <c r="C4241" s="199"/>
      <c r="D4241" s="199"/>
      <c r="E4241" s="201"/>
      <c r="F4241" s="201"/>
      <c r="G4241" s="208"/>
      <c r="H4241" s="208"/>
      <c r="I4241" s="209"/>
      <c r="J4241" s="209"/>
      <c r="K4241" s="209"/>
      <c r="L4241" s="199"/>
      <c r="M4241" s="203"/>
      <c r="N4241" s="209"/>
    </row>
    <row r="4242" spans="1:14" ht="12" customHeight="1" x14ac:dyDescent="0.2">
      <c r="A4242" s="206"/>
      <c r="B4242" s="207"/>
      <c r="C4242" s="199"/>
      <c r="D4242" s="199"/>
      <c r="E4242" s="201"/>
      <c r="F4242" s="201"/>
      <c r="G4242" s="208"/>
      <c r="H4242" s="208"/>
      <c r="I4242" s="209"/>
      <c r="J4242" s="209"/>
      <c r="K4242" s="209"/>
      <c r="L4242" s="199"/>
      <c r="M4242" s="203"/>
      <c r="N4242" s="209"/>
    </row>
    <row r="4243" spans="1:14" ht="12" customHeight="1" x14ac:dyDescent="0.2">
      <c r="A4243" s="206"/>
      <c r="B4243" s="207"/>
      <c r="C4243" s="199"/>
      <c r="D4243" s="199"/>
      <c r="E4243" s="201"/>
      <c r="F4243" s="201"/>
      <c r="G4243" s="208"/>
      <c r="H4243" s="208"/>
      <c r="I4243" s="209"/>
      <c r="J4243" s="209"/>
      <c r="K4243" s="209"/>
      <c r="L4243" s="199"/>
      <c r="M4243" s="203"/>
      <c r="N4243" s="209"/>
    </row>
    <row r="4244" spans="1:14" ht="12" customHeight="1" x14ac:dyDescent="0.2">
      <c r="A4244" s="206"/>
      <c r="B4244" s="207"/>
      <c r="C4244" s="199"/>
      <c r="D4244" s="199"/>
      <c r="E4244" s="201"/>
      <c r="F4244" s="201"/>
      <c r="G4244" s="208"/>
      <c r="H4244" s="208"/>
      <c r="I4244" s="209"/>
      <c r="J4244" s="209"/>
      <c r="K4244" s="209"/>
      <c r="L4244" s="199"/>
      <c r="M4244" s="203"/>
      <c r="N4244" s="209"/>
    </row>
    <row r="4245" spans="1:14" ht="12" customHeight="1" x14ac:dyDescent="0.2">
      <c r="A4245" s="206"/>
      <c r="B4245" s="207"/>
      <c r="C4245" s="199"/>
      <c r="D4245" s="199"/>
      <c r="E4245" s="201"/>
      <c r="F4245" s="201"/>
      <c r="G4245" s="208"/>
      <c r="H4245" s="208"/>
      <c r="I4245" s="209"/>
      <c r="J4245" s="209"/>
      <c r="K4245" s="209"/>
      <c r="L4245" s="199"/>
      <c r="M4245" s="203"/>
      <c r="N4245" s="209"/>
    </row>
    <row r="4246" spans="1:14" ht="12" customHeight="1" x14ac:dyDescent="0.2">
      <c r="A4246" s="206"/>
      <c r="B4246" s="207"/>
      <c r="C4246" s="199"/>
      <c r="D4246" s="199"/>
      <c r="E4246" s="201"/>
      <c r="F4246" s="201"/>
      <c r="G4246" s="208"/>
      <c r="H4246" s="208"/>
      <c r="I4246" s="209"/>
      <c r="J4246" s="209"/>
      <c r="K4246" s="209"/>
      <c r="L4246" s="199"/>
      <c r="M4246" s="203"/>
      <c r="N4246" s="209"/>
    </row>
    <row r="4247" spans="1:14" ht="12" customHeight="1" x14ac:dyDescent="0.2">
      <c r="A4247" s="206"/>
      <c r="B4247" s="207"/>
      <c r="C4247" s="199"/>
      <c r="D4247" s="199"/>
      <c r="E4247" s="201"/>
      <c r="F4247" s="201"/>
      <c r="G4247" s="208"/>
      <c r="H4247" s="208"/>
      <c r="I4247" s="209"/>
      <c r="J4247" s="209"/>
      <c r="K4247" s="209"/>
      <c r="L4247" s="199"/>
      <c r="M4247" s="203"/>
      <c r="N4247" s="209"/>
    </row>
    <row r="4248" spans="1:14" ht="12" customHeight="1" x14ac:dyDescent="0.2">
      <c r="A4248" s="206"/>
      <c r="B4248" s="207"/>
      <c r="C4248" s="199"/>
      <c r="D4248" s="199"/>
      <c r="E4248" s="201"/>
      <c r="F4248" s="201"/>
      <c r="G4248" s="208"/>
      <c r="H4248" s="208"/>
      <c r="I4248" s="209"/>
      <c r="J4248" s="209"/>
      <c r="K4248" s="209"/>
      <c r="L4248" s="199"/>
      <c r="M4248" s="203"/>
      <c r="N4248" s="209"/>
    </row>
    <row r="4249" spans="1:14" ht="12" customHeight="1" x14ac:dyDescent="0.2">
      <c r="A4249" s="206"/>
      <c r="B4249" s="207"/>
      <c r="C4249" s="199"/>
      <c r="D4249" s="199"/>
      <c r="E4249" s="201"/>
      <c r="F4249" s="201"/>
      <c r="G4249" s="208"/>
      <c r="H4249" s="208"/>
      <c r="I4249" s="209"/>
      <c r="J4249" s="209"/>
      <c r="K4249" s="209"/>
      <c r="L4249" s="199"/>
      <c r="M4249" s="203"/>
      <c r="N4249" s="209"/>
    </row>
    <row r="4250" spans="1:14" ht="12" customHeight="1" x14ac:dyDescent="0.2">
      <c r="A4250" s="206"/>
      <c r="B4250" s="207"/>
      <c r="C4250" s="199"/>
      <c r="D4250" s="199"/>
      <c r="E4250" s="201"/>
      <c r="F4250" s="201"/>
      <c r="G4250" s="208"/>
      <c r="H4250" s="208"/>
      <c r="I4250" s="209"/>
      <c r="J4250" s="209"/>
      <c r="K4250" s="209"/>
      <c r="L4250" s="199"/>
      <c r="M4250" s="203"/>
      <c r="N4250" s="209"/>
    </row>
    <row r="4251" spans="1:14" ht="12" customHeight="1" x14ac:dyDescent="0.2">
      <c r="A4251" s="206"/>
      <c r="B4251" s="207"/>
      <c r="C4251" s="199"/>
      <c r="D4251" s="199"/>
      <c r="E4251" s="201"/>
      <c r="F4251" s="201"/>
      <c r="G4251" s="208"/>
      <c r="H4251" s="208"/>
      <c r="I4251" s="209"/>
      <c r="J4251" s="209"/>
      <c r="K4251" s="209"/>
      <c r="L4251" s="199"/>
      <c r="M4251" s="203"/>
      <c r="N4251" s="209"/>
    </row>
    <row r="4252" spans="1:14" ht="12" customHeight="1" x14ac:dyDescent="0.2">
      <c r="A4252" s="206"/>
      <c r="B4252" s="207"/>
      <c r="C4252" s="199"/>
      <c r="D4252" s="199"/>
      <c r="E4252" s="201"/>
      <c r="F4252" s="201"/>
      <c r="G4252" s="208"/>
      <c r="H4252" s="208"/>
      <c r="I4252" s="209"/>
      <c r="J4252" s="209"/>
      <c r="K4252" s="209"/>
      <c r="L4252" s="199"/>
      <c r="M4252" s="203"/>
      <c r="N4252" s="209"/>
    </row>
    <row r="4253" spans="1:14" ht="12" customHeight="1" x14ac:dyDescent="0.2">
      <c r="A4253" s="206"/>
      <c r="B4253" s="207"/>
      <c r="C4253" s="199"/>
      <c r="D4253" s="199"/>
      <c r="E4253" s="201"/>
      <c r="F4253" s="201"/>
      <c r="G4253" s="208"/>
      <c r="H4253" s="208"/>
      <c r="I4253" s="209"/>
      <c r="J4253" s="209"/>
      <c r="K4253" s="209"/>
      <c r="L4253" s="199"/>
      <c r="M4253" s="203"/>
      <c r="N4253" s="209"/>
    </row>
    <row r="4254" spans="1:14" ht="12" customHeight="1" x14ac:dyDescent="0.2">
      <c r="A4254" s="206"/>
      <c r="B4254" s="207"/>
      <c r="C4254" s="199"/>
      <c r="D4254" s="199"/>
      <c r="E4254" s="201"/>
      <c r="F4254" s="201"/>
      <c r="G4254" s="208"/>
      <c r="H4254" s="208"/>
      <c r="I4254" s="209"/>
      <c r="J4254" s="209"/>
      <c r="K4254" s="209"/>
      <c r="L4254" s="199"/>
      <c r="M4254" s="203"/>
      <c r="N4254" s="209"/>
    </row>
    <row r="4255" spans="1:14" ht="12" customHeight="1" x14ac:dyDescent="0.2">
      <c r="A4255" s="206"/>
      <c r="B4255" s="207"/>
      <c r="C4255" s="199"/>
      <c r="D4255" s="199"/>
      <c r="E4255" s="201"/>
      <c r="F4255" s="201"/>
      <c r="G4255" s="208"/>
      <c r="H4255" s="208"/>
      <c r="I4255" s="209"/>
      <c r="J4255" s="209"/>
      <c r="K4255" s="209"/>
      <c r="L4255" s="199"/>
      <c r="M4255" s="203"/>
      <c r="N4255" s="209"/>
    </row>
    <row r="4256" spans="1:14" ht="12" customHeight="1" x14ac:dyDescent="0.2">
      <c r="A4256" s="206"/>
      <c r="B4256" s="207"/>
      <c r="C4256" s="199"/>
      <c r="D4256" s="199"/>
      <c r="E4256" s="201"/>
      <c r="F4256" s="201"/>
      <c r="G4256" s="208"/>
      <c r="H4256" s="208"/>
      <c r="I4256" s="209"/>
      <c r="J4256" s="209"/>
      <c r="K4256" s="209"/>
      <c r="L4256" s="199"/>
      <c r="M4256" s="203"/>
      <c r="N4256" s="209"/>
    </row>
    <row r="4257" spans="1:14" ht="12" customHeight="1" x14ac:dyDescent="0.2">
      <c r="A4257" s="206"/>
      <c r="B4257" s="207"/>
      <c r="C4257" s="199"/>
      <c r="D4257" s="199"/>
      <c r="E4257" s="201"/>
      <c r="F4257" s="201"/>
      <c r="G4257" s="208"/>
      <c r="H4257" s="208"/>
      <c r="I4257" s="209"/>
      <c r="J4257" s="209"/>
      <c r="K4257" s="209"/>
      <c r="L4257" s="199"/>
      <c r="M4257" s="203"/>
      <c r="N4257" s="209"/>
    </row>
    <row r="4258" spans="1:14" ht="12" customHeight="1" x14ac:dyDescent="0.2">
      <c r="A4258" s="206"/>
      <c r="B4258" s="207"/>
      <c r="C4258" s="199"/>
      <c r="D4258" s="199"/>
      <c r="E4258" s="201"/>
      <c r="F4258" s="201"/>
      <c r="G4258" s="208"/>
      <c r="H4258" s="208"/>
      <c r="I4258" s="209"/>
      <c r="J4258" s="209"/>
      <c r="K4258" s="209"/>
      <c r="L4258" s="199"/>
      <c r="M4258" s="203"/>
      <c r="N4258" s="209"/>
    </row>
    <row r="4259" spans="1:14" ht="12" customHeight="1" x14ac:dyDescent="0.2">
      <c r="A4259" s="206"/>
      <c r="B4259" s="207"/>
      <c r="C4259" s="199"/>
      <c r="D4259" s="199"/>
      <c r="E4259" s="201"/>
      <c r="F4259" s="201"/>
      <c r="G4259" s="208"/>
      <c r="H4259" s="208"/>
      <c r="I4259" s="209"/>
      <c r="J4259" s="209"/>
      <c r="K4259" s="209"/>
      <c r="L4259" s="199"/>
      <c r="M4259" s="203"/>
      <c r="N4259" s="209"/>
    </row>
    <row r="4260" spans="1:14" ht="12" customHeight="1" x14ac:dyDescent="0.2">
      <c r="A4260" s="206"/>
      <c r="B4260" s="207"/>
      <c r="C4260" s="199"/>
      <c r="D4260" s="199"/>
      <c r="E4260" s="201"/>
      <c r="F4260" s="201"/>
      <c r="G4260" s="208"/>
      <c r="H4260" s="208"/>
      <c r="I4260" s="209"/>
      <c r="J4260" s="209"/>
      <c r="K4260" s="209"/>
      <c r="L4260" s="199"/>
      <c r="M4260" s="203"/>
      <c r="N4260" s="209"/>
    </row>
    <row r="4261" spans="1:14" ht="12" customHeight="1" x14ac:dyDescent="0.2">
      <c r="A4261" s="206"/>
      <c r="B4261" s="207"/>
      <c r="C4261" s="199"/>
      <c r="D4261" s="199"/>
      <c r="E4261" s="201"/>
      <c r="F4261" s="201"/>
      <c r="G4261" s="208"/>
      <c r="H4261" s="208"/>
      <c r="I4261" s="209"/>
      <c r="J4261" s="209"/>
      <c r="K4261" s="209"/>
      <c r="L4261" s="199"/>
      <c r="M4261" s="203"/>
      <c r="N4261" s="209"/>
    </row>
    <row r="4262" spans="1:14" ht="12" customHeight="1" x14ac:dyDescent="0.2">
      <c r="A4262" s="206"/>
      <c r="B4262" s="207"/>
      <c r="C4262" s="199"/>
      <c r="D4262" s="199"/>
      <c r="E4262" s="201"/>
      <c r="F4262" s="201"/>
      <c r="G4262" s="208"/>
      <c r="H4262" s="208"/>
      <c r="I4262" s="209"/>
      <c r="J4262" s="209"/>
      <c r="K4262" s="209"/>
      <c r="L4262" s="199"/>
      <c r="M4262" s="203"/>
      <c r="N4262" s="209"/>
    </row>
    <row r="4263" spans="1:14" ht="12" customHeight="1" x14ac:dyDescent="0.2">
      <c r="A4263" s="206"/>
      <c r="B4263" s="207"/>
      <c r="C4263" s="199"/>
      <c r="D4263" s="199"/>
      <c r="E4263" s="201"/>
      <c r="F4263" s="201"/>
      <c r="G4263" s="208"/>
      <c r="H4263" s="208"/>
      <c r="I4263" s="209"/>
      <c r="J4263" s="209"/>
      <c r="K4263" s="209"/>
      <c r="L4263" s="199"/>
      <c r="M4263" s="203"/>
      <c r="N4263" s="209"/>
    </row>
    <row r="4264" spans="1:14" ht="12" customHeight="1" x14ac:dyDescent="0.2">
      <c r="A4264" s="206"/>
      <c r="B4264" s="207"/>
      <c r="C4264" s="199"/>
      <c r="D4264" s="199"/>
      <c r="E4264" s="201"/>
      <c r="F4264" s="201"/>
      <c r="G4264" s="208"/>
      <c r="H4264" s="208"/>
      <c r="I4264" s="209"/>
      <c r="J4264" s="209"/>
      <c r="K4264" s="209"/>
      <c r="L4264" s="199"/>
      <c r="M4264" s="203"/>
      <c r="N4264" s="209"/>
    </row>
    <row r="4265" spans="1:14" ht="12" customHeight="1" x14ac:dyDescent="0.2">
      <c r="A4265" s="206"/>
      <c r="B4265" s="207"/>
      <c r="C4265" s="199"/>
      <c r="D4265" s="199"/>
      <c r="E4265" s="201"/>
      <c r="F4265" s="201"/>
      <c r="G4265" s="208"/>
      <c r="H4265" s="208"/>
      <c r="I4265" s="209"/>
      <c r="J4265" s="209"/>
      <c r="K4265" s="209"/>
      <c r="L4265" s="199"/>
      <c r="M4265" s="203"/>
      <c r="N4265" s="209"/>
    </row>
    <row r="4266" spans="1:14" ht="12" customHeight="1" x14ac:dyDescent="0.2">
      <c r="A4266" s="206"/>
      <c r="B4266" s="207"/>
      <c r="C4266" s="199"/>
      <c r="D4266" s="199"/>
      <c r="E4266" s="201"/>
      <c r="F4266" s="201"/>
      <c r="G4266" s="208"/>
      <c r="H4266" s="208"/>
      <c r="I4266" s="209"/>
      <c r="J4266" s="209"/>
      <c r="K4266" s="209"/>
      <c r="L4266" s="199"/>
      <c r="M4266" s="203"/>
      <c r="N4266" s="209"/>
    </row>
    <row r="4267" spans="1:14" ht="12" customHeight="1" x14ac:dyDescent="0.2">
      <c r="A4267" s="206"/>
      <c r="B4267" s="207"/>
      <c r="C4267" s="199"/>
      <c r="D4267" s="199"/>
      <c r="E4267" s="201"/>
      <c r="F4267" s="201"/>
      <c r="G4267" s="208"/>
      <c r="H4267" s="208"/>
      <c r="I4267" s="209"/>
      <c r="J4267" s="209"/>
      <c r="K4267" s="209"/>
      <c r="L4267" s="199"/>
      <c r="M4267" s="203"/>
      <c r="N4267" s="209"/>
    </row>
    <row r="4268" spans="1:14" ht="12" customHeight="1" x14ac:dyDescent="0.2">
      <c r="A4268" s="206"/>
      <c r="B4268" s="207"/>
      <c r="C4268" s="199"/>
      <c r="D4268" s="199"/>
      <c r="E4268" s="201"/>
      <c r="F4268" s="201"/>
      <c r="G4268" s="208"/>
      <c r="H4268" s="208"/>
      <c r="I4268" s="209"/>
      <c r="J4268" s="209"/>
      <c r="K4268" s="209"/>
      <c r="L4268" s="199"/>
      <c r="M4268" s="203"/>
      <c r="N4268" s="209"/>
    </row>
    <row r="4269" spans="1:14" ht="12" customHeight="1" x14ac:dyDescent="0.2">
      <c r="A4269" s="206"/>
      <c r="B4269" s="207"/>
      <c r="C4269" s="199"/>
      <c r="D4269" s="199"/>
      <c r="E4269" s="201"/>
      <c r="F4269" s="201"/>
      <c r="G4269" s="208"/>
      <c r="H4269" s="208"/>
      <c r="I4269" s="209"/>
      <c r="J4269" s="209"/>
      <c r="K4269" s="209"/>
      <c r="L4269" s="199"/>
      <c r="M4269" s="203"/>
      <c r="N4269" s="209"/>
    </row>
    <row r="4270" spans="1:14" ht="12" customHeight="1" x14ac:dyDescent="0.2">
      <c r="A4270" s="206"/>
      <c r="B4270" s="207"/>
      <c r="C4270" s="199"/>
      <c r="D4270" s="199"/>
      <c r="E4270" s="201"/>
      <c r="F4270" s="201"/>
      <c r="G4270" s="208"/>
      <c r="H4270" s="208"/>
      <c r="I4270" s="209"/>
      <c r="J4270" s="209"/>
      <c r="K4270" s="209"/>
      <c r="L4270" s="199"/>
      <c r="M4270" s="203"/>
      <c r="N4270" s="209"/>
    </row>
    <row r="4271" spans="1:14" ht="12" customHeight="1" x14ac:dyDescent="0.2">
      <c r="A4271" s="206"/>
      <c r="B4271" s="207"/>
      <c r="C4271" s="199"/>
      <c r="D4271" s="199"/>
      <c r="E4271" s="201"/>
      <c r="F4271" s="201"/>
      <c r="G4271" s="208"/>
      <c r="H4271" s="208"/>
      <c r="I4271" s="209"/>
      <c r="J4271" s="209"/>
      <c r="K4271" s="209"/>
      <c r="L4271" s="199"/>
      <c r="M4271" s="203"/>
      <c r="N4271" s="209"/>
    </row>
    <row r="4272" spans="1:14" ht="12" customHeight="1" x14ac:dyDescent="0.2">
      <c r="A4272" s="206"/>
      <c r="B4272" s="207"/>
      <c r="C4272" s="199"/>
      <c r="D4272" s="199"/>
      <c r="E4272" s="201"/>
      <c r="F4272" s="201"/>
      <c r="G4272" s="208"/>
      <c r="H4272" s="208"/>
      <c r="I4272" s="209"/>
      <c r="J4272" s="209"/>
      <c r="K4272" s="209"/>
      <c r="L4272" s="199"/>
      <c r="M4272" s="203"/>
      <c r="N4272" s="209"/>
    </row>
    <row r="4273" spans="1:14" ht="12" customHeight="1" x14ac:dyDescent="0.2">
      <c r="A4273" s="206"/>
      <c r="B4273" s="207"/>
      <c r="C4273" s="199"/>
      <c r="D4273" s="199"/>
      <c r="E4273" s="201"/>
      <c r="F4273" s="201"/>
      <c r="G4273" s="208"/>
      <c r="H4273" s="208"/>
      <c r="I4273" s="209"/>
      <c r="J4273" s="209"/>
      <c r="K4273" s="209"/>
      <c r="L4273" s="199"/>
      <c r="M4273" s="203"/>
      <c r="N4273" s="209"/>
    </row>
    <row r="4274" spans="1:14" ht="12" customHeight="1" x14ac:dyDescent="0.2">
      <c r="A4274" s="206"/>
      <c r="B4274" s="207"/>
      <c r="C4274" s="199"/>
      <c r="D4274" s="199"/>
      <c r="E4274" s="201"/>
      <c r="F4274" s="201"/>
      <c r="G4274" s="208"/>
      <c r="H4274" s="208"/>
      <c r="I4274" s="209"/>
      <c r="J4274" s="209"/>
      <c r="K4274" s="209"/>
      <c r="L4274" s="199"/>
      <c r="M4274" s="203"/>
      <c r="N4274" s="209"/>
    </row>
    <row r="4275" spans="1:14" ht="12" customHeight="1" x14ac:dyDescent="0.2">
      <c r="A4275" s="206"/>
      <c r="B4275" s="207"/>
      <c r="C4275" s="199"/>
      <c r="D4275" s="199"/>
      <c r="E4275" s="201"/>
      <c r="F4275" s="201"/>
      <c r="G4275" s="208"/>
      <c r="H4275" s="208"/>
      <c r="I4275" s="209"/>
      <c r="J4275" s="209"/>
      <c r="K4275" s="209"/>
      <c r="L4275" s="199"/>
      <c r="M4275" s="203"/>
      <c r="N4275" s="209"/>
    </row>
    <row r="4276" spans="1:14" ht="12" customHeight="1" x14ac:dyDescent="0.2">
      <c r="A4276" s="206"/>
      <c r="B4276" s="207"/>
      <c r="C4276" s="199"/>
      <c r="D4276" s="199"/>
      <c r="E4276" s="201"/>
      <c r="F4276" s="201"/>
      <c r="G4276" s="208"/>
      <c r="H4276" s="208"/>
      <c r="I4276" s="209"/>
      <c r="J4276" s="209"/>
      <c r="K4276" s="209"/>
      <c r="L4276" s="199"/>
      <c r="M4276" s="203"/>
      <c r="N4276" s="209"/>
    </row>
    <row r="4277" spans="1:14" ht="12" customHeight="1" x14ac:dyDescent="0.2">
      <c r="A4277" s="206"/>
      <c r="B4277" s="207"/>
      <c r="C4277" s="199"/>
      <c r="D4277" s="199"/>
      <c r="E4277" s="201"/>
      <c r="F4277" s="201"/>
      <c r="G4277" s="208"/>
      <c r="H4277" s="208"/>
      <c r="I4277" s="209"/>
      <c r="J4277" s="209"/>
      <c r="K4277" s="209"/>
      <c r="L4277" s="199"/>
      <c r="M4277" s="203"/>
      <c r="N4277" s="209"/>
    </row>
    <row r="4278" spans="1:14" ht="12" customHeight="1" x14ac:dyDescent="0.2">
      <c r="A4278" s="206"/>
      <c r="B4278" s="207"/>
      <c r="C4278" s="199"/>
      <c r="D4278" s="199"/>
      <c r="E4278" s="201"/>
      <c r="F4278" s="201"/>
      <c r="G4278" s="208"/>
      <c r="H4278" s="208"/>
      <c r="I4278" s="209"/>
      <c r="J4278" s="209"/>
      <c r="K4278" s="209"/>
      <c r="L4278" s="199"/>
      <c r="M4278" s="203"/>
      <c r="N4278" s="209"/>
    </row>
    <row r="4279" spans="1:14" ht="12" customHeight="1" x14ac:dyDescent="0.2">
      <c r="A4279" s="206"/>
      <c r="B4279" s="207"/>
      <c r="C4279" s="199"/>
      <c r="D4279" s="199"/>
      <c r="E4279" s="201"/>
      <c r="F4279" s="201"/>
      <c r="G4279" s="208"/>
      <c r="H4279" s="208"/>
      <c r="I4279" s="209"/>
      <c r="J4279" s="209"/>
      <c r="K4279" s="209"/>
      <c r="L4279" s="199"/>
      <c r="M4279" s="203"/>
      <c r="N4279" s="209"/>
    </row>
    <row r="4280" spans="1:14" ht="12" customHeight="1" x14ac:dyDescent="0.2">
      <c r="A4280" s="206"/>
      <c r="B4280" s="207"/>
      <c r="C4280" s="199"/>
      <c r="D4280" s="199"/>
      <c r="E4280" s="201"/>
      <c r="F4280" s="201"/>
      <c r="G4280" s="208"/>
      <c r="H4280" s="208"/>
      <c r="I4280" s="209"/>
      <c r="J4280" s="209"/>
      <c r="K4280" s="209"/>
      <c r="L4280" s="199"/>
      <c r="M4280" s="203"/>
      <c r="N4280" s="209"/>
    </row>
    <row r="4281" spans="1:14" ht="12" customHeight="1" x14ac:dyDescent="0.2">
      <c r="A4281" s="206"/>
      <c r="B4281" s="207"/>
      <c r="C4281" s="199"/>
      <c r="D4281" s="199"/>
      <c r="E4281" s="201"/>
      <c r="F4281" s="201"/>
      <c r="G4281" s="208"/>
      <c r="H4281" s="208"/>
      <c r="I4281" s="209"/>
      <c r="J4281" s="209"/>
      <c r="K4281" s="209"/>
      <c r="L4281" s="199"/>
      <c r="M4281" s="203"/>
      <c r="N4281" s="209"/>
    </row>
    <row r="4282" spans="1:14" ht="12" customHeight="1" x14ac:dyDescent="0.2">
      <c r="A4282" s="206"/>
      <c r="B4282" s="207"/>
      <c r="C4282" s="199"/>
      <c r="D4282" s="199"/>
      <c r="E4282" s="201"/>
      <c r="F4282" s="201"/>
      <c r="G4282" s="208"/>
      <c r="H4282" s="208"/>
      <c r="I4282" s="209"/>
      <c r="J4282" s="209"/>
      <c r="K4282" s="209"/>
      <c r="L4282" s="199"/>
      <c r="M4282" s="203"/>
      <c r="N4282" s="209"/>
    </row>
    <row r="4283" spans="1:14" ht="12" customHeight="1" x14ac:dyDescent="0.2">
      <c r="A4283" s="206"/>
      <c r="B4283" s="207"/>
      <c r="C4283" s="199"/>
      <c r="D4283" s="199"/>
      <c r="E4283" s="201"/>
      <c r="F4283" s="201"/>
      <c r="G4283" s="208"/>
      <c r="H4283" s="208"/>
      <c r="I4283" s="209"/>
      <c r="J4283" s="209"/>
      <c r="K4283" s="209"/>
      <c r="L4283" s="199"/>
      <c r="M4283" s="203"/>
      <c r="N4283" s="209"/>
    </row>
    <row r="4284" spans="1:14" ht="12" customHeight="1" x14ac:dyDescent="0.2">
      <c r="A4284" s="206"/>
      <c r="B4284" s="207"/>
      <c r="C4284" s="199"/>
      <c r="D4284" s="199"/>
      <c r="E4284" s="201"/>
      <c r="F4284" s="201"/>
      <c r="G4284" s="208"/>
      <c r="H4284" s="208"/>
      <c r="I4284" s="209"/>
      <c r="J4284" s="209"/>
      <c r="K4284" s="209"/>
      <c r="L4284" s="199"/>
      <c r="M4284" s="203"/>
      <c r="N4284" s="209"/>
    </row>
    <row r="4285" spans="1:14" ht="12" customHeight="1" x14ac:dyDescent="0.2">
      <c r="A4285" s="206"/>
      <c r="B4285" s="207"/>
      <c r="C4285" s="199"/>
      <c r="D4285" s="199"/>
      <c r="E4285" s="201"/>
      <c r="F4285" s="201"/>
      <c r="G4285" s="208"/>
      <c r="H4285" s="208"/>
      <c r="I4285" s="209"/>
      <c r="J4285" s="209"/>
      <c r="K4285" s="209"/>
      <c r="L4285" s="199"/>
      <c r="M4285" s="203"/>
      <c r="N4285" s="209"/>
    </row>
    <row r="4286" spans="1:14" ht="12" customHeight="1" x14ac:dyDescent="0.2">
      <c r="A4286" s="206"/>
      <c r="B4286" s="207"/>
      <c r="C4286" s="199"/>
      <c r="D4286" s="199"/>
      <c r="E4286" s="201"/>
      <c r="F4286" s="201"/>
      <c r="G4286" s="208"/>
      <c r="H4286" s="208"/>
      <c r="I4286" s="209"/>
      <c r="J4286" s="209"/>
      <c r="K4286" s="209"/>
      <c r="L4286" s="199"/>
      <c r="M4286" s="203"/>
      <c r="N4286" s="209"/>
    </row>
    <row r="4287" spans="1:14" ht="12" customHeight="1" x14ac:dyDescent="0.2">
      <c r="A4287" s="206"/>
      <c r="B4287" s="207"/>
      <c r="C4287" s="199"/>
      <c r="D4287" s="199"/>
      <c r="E4287" s="201"/>
      <c r="F4287" s="201"/>
      <c r="G4287" s="208"/>
      <c r="H4287" s="208"/>
      <c r="I4287" s="209"/>
      <c r="J4287" s="209"/>
      <c r="K4287" s="209"/>
      <c r="L4287" s="199"/>
      <c r="M4287" s="203"/>
      <c r="N4287" s="209"/>
    </row>
    <row r="4288" spans="1:14" ht="12" customHeight="1" x14ac:dyDescent="0.2">
      <c r="A4288" s="206"/>
      <c r="B4288" s="207"/>
      <c r="C4288" s="199"/>
      <c r="D4288" s="199"/>
      <c r="E4288" s="201"/>
      <c r="F4288" s="201"/>
      <c r="G4288" s="208"/>
      <c r="H4288" s="208"/>
      <c r="I4288" s="209"/>
      <c r="J4288" s="209"/>
      <c r="K4288" s="209"/>
      <c r="L4288" s="199"/>
      <c r="M4288" s="203"/>
      <c r="N4288" s="209"/>
    </row>
    <row r="4289" spans="1:14" ht="12" customHeight="1" x14ac:dyDescent="0.2">
      <c r="A4289" s="206"/>
      <c r="B4289" s="207"/>
      <c r="C4289" s="199"/>
      <c r="D4289" s="199"/>
      <c r="E4289" s="201"/>
      <c r="F4289" s="201"/>
      <c r="G4289" s="208"/>
      <c r="H4289" s="208"/>
      <c r="I4289" s="209"/>
      <c r="J4289" s="209"/>
      <c r="K4289" s="209"/>
      <c r="L4289" s="199"/>
      <c r="M4289" s="203"/>
      <c r="N4289" s="209"/>
    </row>
    <row r="4290" spans="1:14" ht="12" customHeight="1" x14ac:dyDescent="0.2">
      <c r="A4290" s="206"/>
      <c r="B4290" s="207"/>
      <c r="C4290" s="199"/>
      <c r="D4290" s="199"/>
      <c r="E4290" s="201"/>
      <c r="F4290" s="201"/>
      <c r="G4290" s="208"/>
      <c r="H4290" s="208"/>
      <c r="I4290" s="209"/>
      <c r="J4290" s="209"/>
      <c r="K4290" s="209"/>
      <c r="L4290" s="199"/>
      <c r="M4290" s="203"/>
      <c r="N4290" s="209"/>
    </row>
    <row r="4291" spans="1:14" ht="12" customHeight="1" x14ac:dyDescent="0.2">
      <c r="A4291" s="206"/>
      <c r="B4291" s="207"/>
      <c r="C4291" s="199"/>
      <c r="D4291" s="199"/>
      <c r="E4291" s="201"/>
      <c r="F4291" s="201"/>
      <c r="G4291" s="208"/>
      <c r="H4291" s="208"/>
      <c r="I4291" s="209"/>
      <c r="J4291" s="209"/>
      <c r="K4291" s="209"/>
      <c r="L4291" s="199"/>
      <c r="M4291" s="203"/>
      <c r="N4291" s="209"/>
    </row>
    <row r="4292" spans="1:14" ht="12" customHeight="1" x14ac:dyDescent="0.2">
      <c r="A4292" s="206"/>
      <c r="B4292" s="207"/>
      <c r="C4292" s="199"/>
      <c r="D4292" s="199"/>
      <c r="E4292" s="201"/>
      <c r="F4292" s="201"/>
      <c r="G4292" s="208"/>
      <c r="H4292" s="208"/>
      <c r="I4292" s="209"/>
      <c r="J4292" s="209"/>
      <c r="K4292" s="209"/>
      <c r="L4292" s="199"/>
      <c r="M4292" s="203"/>
      <c r="N4292" s="209"/>
    </row>
    <row r="4293" spans="1:14" ht="12" customHeight="1" x14ac:dyDescent="0.2">
      <c r="A4293" s="206"/>
      <c r="B4293" s="207"/>
      <c r="C4293" s="199"/>
      <c r="D4293" s="199"/>
      <c r="E4293" s="201"/>
      <c r="F4293" s="201"/>
      <c r="G4293" s="208"/>
      <c r="H4293" s="208"/>
      <c r="I4293" s="209"/>
      <c r="J4293" s="209"/>
      <c r="K4293" s="209"/>
      <c r="L4293" s="199"/>
      <c r="M4293" s="203"/>
      <c r="N4293" s="209"/>
    </row>
    <row r="4294" spans="1:14" ht="12" customHeight="1" x14ac:dyDescent="0.2">
      <c r="A4294" s="206"/>
      <c r="B4294" s="207"/>
      <c r="C4294" s="199"/>
      <c r="D4294" s="199"/>
      <c r="E4294" s="201"/>
      <c r="F4294" s="201"/>
      <c r="G4294" s="208"/>
      <c r="H4294" s="208"/>
      <c r="I4294" s="209"/>
      <c r="J4294" s="209"/>
      <c r="K4294" s="209"/>
      <c r="L4294" s="199"/>
      <c r="M4294" s="203"/>
      <c r="N4294" s="209"/>
    </row>
    <row r="4295" spans="1:14" ht="12" customHeight="1" x14ac:dyDescent="0.2">
      <c r="A4295" s="206"/>
      <c r="B4295" s="207"/>
      <c r="C4295" s="199"/>
      <c r="D4295" s="199"/>
      <c r="E4295" s="201"/>
      <c r="F4295" s="201"/>
      <c r="G4295" s="208"/>
      <c r="H4295" s="208"/>
      <c r="I4295" s="209"/>
      <c r="J4295" s="209"/>
      <c r="K4295" s="209"/>
      <c r="L4295" s="199"/>
      <c r="M4295" s="203"/>
      <c r="N4295" s="209"/>
    </row>
    <row r="4296" spans="1:14" ht="12" customHeight="1" x14ac:dyDescent="0.2">
      <c r="A4296" s="206"/>
      <c r="B4296" s="207"/>
      <c r="C4296" s="199"/>
      <c r="D4296" s="199"/>
      <c r="E4296" s="201"/>
      <c r="F4296" s="201"/>
      <c r="G4296" s="208"/>
      <c r="H4296" s="208"/>
      <c r="I4296" s="209"/>
      <c r="J4296" s="209"/>
      <c r="K4296" s="209"/>
      <c r="L4296" s="199"/>
      <c r="M4296" s="203"/>
      <c r="N4296" s="209"/>
    </row>
    <row r="4297" spans="1:14" ht="12" customHeight="1" x14ac:dyDescent="0.2">
      <c r="A4297" s="206"/>
      <c r="B4297" s="207"/>
      <c r="C4297" s="199"/>
      <c r="D4297" s="199"/>
      <c r="E4297" s="201"/>
      <c r="F4297" s="201"/>
      <c r="G4297" s="208"/>
      <c r="H4297" s="208"/>
      <c r="I4297" s="209"/>
      <c r="J4297" s="209"/>
      <c r="K4297" s="209"/>
      <c r="L4297" s="199"/>
      <c r="M4297" s="203"/>
      <c r="N4297" s="209"/>
    </row>
    <row r="4298" spans="1:14" ht="12" customHeight="1" x14ac:dyDescent="0.2">
      <c r="A4298" s="206"/>
      <c r="B4298" s="207"/>
      <c r="C4298" s="199"/>
      <c r="D4298" s="199"/>
      <c r="E4298" s="201"/>
      <c r="F4298" s="201"/>
      <c r="G4298" s="208"/>
      <c r="H4298" s="208"/>
      <c r="I4298" s="209"/>
      <c r="J4298" s="209"/>
      <c r="K4298" s="209"/>
      <c r="L4298" s="199"/>
      <c r="M4298" s="203"/>
      <c r="N4298" s="209"/>
    </row>
    <row r="4299" spans="1:14" ht="12" customHeight="1" x14ac:dyDescent="0.2">
      <c r="A4299" s="206"/>
      <c r="B4299" s="207"/>
      <c r="C4299" s="199"/>
      <c r="D4299" s="199"/>
      <c r="E4299" s="201"/>
      <c r="F4299" s="201"/>
      <c r="G4299" s="208"/>
      <c r="H4299" s="208"/>
      <c r="I4299" s="209"/>
      <c r="J4299" s="209"/>
      <c r="K4299" s="209"/>
      <c r="L4299" s="199"/>
      <c r="M4299" s="203"/>
      <c r="N4299" s="209"/>
    </row>
    <row r="4300" spans="1:14" ht="12" customHeight="1" x14ac:dyDescent="0.2">
      <c r="A4300" s="206"/>
      <c r="B4300" s="207"/>
      <c r="C4300" s="199"/>
      <c r="D4300" s="199"/>
      <c r="E4300" s="201"/>
      <c r="F4300" s="201"/>
      <c r="G4300" s="208"/>
      <c r="H4300" s="208"/>
      <c r="I4300" s="209"/>
      <c r="J4300" s="209"/>
      <c r="K4300" s="209"/>
      <c r="L4300" s="199"/>
      <c r="M4300" s="203"/>
      <c r="N4300" s="209"/>
    </row>
    <row r="4301" spans="1:14" ht="12" customHeight="1" x14ac:dyDescent="0.2">
      <c r="A4301" s="206"/>
      <c r="B4301" s="207"/>
      <c r="C4301" s="199"/>
      <c r="D4301" s="199"/>
      <c r="E4301" s="201"/>
      <c r="F4301" s="201"/>
      <c r="G4301" s="208"/>
      <c r="H4301" s="208"/>
      <c r="I4301" s="209"/>
      <c r="J4301" s="209"/>
      <c r="K4301" s="209"/>
      <c r="L4301" s="199"/>
      <c r="M4301" s="203"/>
      <c r="N4301" s="209"/>
    </row>
    <row r="4302" spans="1:14" ht="12" customHeight="1" x14ac:dyDescent="0.2">
      <c r="A4302" s="206"/>
      <c r="B4302" s="207"/>
      <c r="C4302" s="199"/>
      <c r="D4302" s="199"/>
      <c r="E4302" s="201"/>
      <c r="F4302" s="201"/>
      <c r="G4302" s="208"/>
      <c r="H4302" s="208"/>
      <c r="I4302" s="209"/>
      <c r="J4302" s="209"/>
      <c r="K4302" s="209"/>
      <c r="L4302" s="199"/>
      <c r="M4302" s="203"/>
      <c r="N4302" s="209"/>
    </row>
    <row r="4303" spans="1:14" ht="12" customHeight="1" x14ac:dyDescent="0.2">
      <c r="A4303" s="206"/>
      <c r="B4303" s="207"/>
      <c r="C4303" s="199"/>
      <c r="D4303" s="199"/>
      <c r="E4303" s="201"/>
      <c r="F4303" s="201"/>
      <c r="G4303" s="208"/>
      <c r="H4303" s="208"/>
      <c r="I4303" s="209"/>
      <c r="J4303" s="209"/>
      <c r="K4303" s="209"/>
      <c r="L4303" s="199"/>
      <c r="M4303" s="203"/>
      <c r="N4303" s="209"/>
    </row>
    <row r="4304" spans="1:14" ht="12" customHeight="1" x14ac:dyDescent="0.2">
      <c r="A4304" s="206"/>
      <c r="B4304" s="207"/>
      <c r="C4304" s="199"/>
      <c r="D4304" s="199"/>
      <c r="E4304" s="201"/>
      <c r="F4304" s="201"/>
      <c r="G4304" s="208"/>
      <c r="H4304" s="208"/>
      <c r="I4304" s="209"/>
      <c r="J4304" s="209"/>
      <c r="K4304" s="209"/>
      <c r="L4304" s="199"/>
      <c r="M4304" s="203"/>
      <c r="N4304" s="209"/>
    </row>
    <row r="4305" spans="1:14" ht="12" customHeight="1" x14ac:dyDescent="0.2">
      <c r="A4305" s="206"/>
      <c r="B4305" s="207"/>
      <c r="C4305" s="199"/>
      <c r="D4305" s="199"/>
      <c r="E4305" s="201"/>
      <c r="F4305" s="201"/>
      <c r="G4305" s="208"/>
      <c r="H4305" s="208"/>
      <c r="I4305" s="209"/>
      <c r="J4305" s="209"/>
      <c r="K4305" s="209"/>
      <c r="L4305" s="199"/>
      <c r="M4305" s="203"/>
      <c r="N4305" s="209"/>
    </row>
    <row r="4306" spans="1:14" ht="12" customHeight="1" x14ac:dyDescent="0.2">
      <c r="A4306" s="206"/>
      <c r="B4306" s="207"/>
      <c r="C4306" s="199"/>
      <c r="D4306" s="199"/>
      <c r="E4306" s="201"/>
      <c r="F4306" s="201"/>
      <c r="G4306" s="208"/>
      <c r="H4306" s="208"/>
      <c r="I4306" s="209"/>
      <c r="J4306" s="209"/>
      <c r="K4306" s="209"/>
      <c r="L4306" s="199"/>
      <c r="M4306" s="203"/>
      <c r="N4306" s="209"/>
    </row>
    <row r="4307" spans="1:14" ht="12" customHeight="1" x14ac:dyDescent="0.2">
      <c r="A4307" s="206"/>
      <c r="B4307" s="207"/>
      <c r="C4307" s="199"/>
      <c r="D4307" s="199"/>
      <c r="E4307" s="201"/>
      <c r="F4307" s="201"/>
      <c r="G4307" s="208"/>
      <c r="H4307" s="208"/>
      <c r="I4307" s="209"/>
      <c r="J4307" s="209"/>
      <c r="K4307" s="209"/>
      <c r="L4307" s="199"/>
      <c r="M4307" s="203"/>
      <c r="N4307" s="209"/>
    </row>
    <row r="4308" spans="1:14" ht="12" customHeight="1" x14ac:dyDescent="0.2">
      <c r="A4308" s="206"/>
      <c r="B4308" s="207"/>
      <c r="C4308" s="199"/>
      <c r="D4308" s="199"/>
      <c r="E4308" s="201"/>
      <c r="F4308" s="201"/>
      <c r="G4308" s="208"/>
      <c r="H4308" s="208"/>
      <c r="I4308" s="209"/>
      <c r="J4308" s="209"/>
      <c r="K4308" s="209"/>
      <c r="L4308" s="199"/>
      <c r="M4308" s="203"/>
      <c r="N4308" s="209"/>
    </row>
    <row r="4309" spans="1:14" ht="12" customHeight="1" x14ac:dyDescent="0.2">
      <c r="A4309" s="206"/>
      <c r="B4309" s="207"/>
      <c r="C4309" s="199"/>
      <c r="D4309" s="199"/>
      <c r="E4309" s="201"/>
      <c r="F4309" s="201"/>
      <c r="G4309" s="208"/>
      <c r="H4309" s="208"/>
      <c r="I4309" s="209"/>
      <c r="J4309" s="209"/>
      <c r="K4309" s="209"/>
      <c r="L4309" s="199"/>
      <c r="M4309" s="203"/>
      <c r="N4309" s="209"/>
    </row>
    <row r="4310" spans="1:14" ht="12" customHeight="1" x14ac:dyDescent="0.2">
      <c r="A4310" s="206"/>
      <c r="B4310" s="207"/>
      <c r="C4310" s="199"/>
      <c r="D4310" s="199"/>
      <c r="E4310" s="201"/>
      <c r="F4310" s="201"/>
      <c r="G4310" s="208"/>
      <c r="H4310" s="208"/>
      <c r="I4310" s="209"/>
      <c r="J4310" s="209"/>
      <c r="K4310" s="209"/>
      <c r="L4310" s="199"/>
      <c r="M4310" s="203"/>
      <c r="N4310" s="209"/>
    </row>
    <row r="4311" spans="1:14" ht="12" customHeight="1" x14ac:dyDescent="0.2">
      <c r="A4311" s="206"/>
      <c r="B4311" s="207"/>
      <c r="C4311" s="199"/>
      <c r="D4311" s="199"/>
      <c r="E4311" s="201"/>
      <c r="F4311" s="201"/>
      <c r="G4311" s="208"/>
      <c r="H4311" s="208"/>
      <c r="I4311" s="209"/>
      <c r="J4311" s="209"/>
      <c r="K4311" s="209"/>
      <c r="L4311" s="199"/>
      <c r="M4311" s="203"/>
      <c r="N4311" s="209"/>
    </row>
    <row r="4312" spans="1:14" ht="12" customHeight="1" x14ac:dyDescent="0.2">
      <c r="A4312" s="206"/>
      <c r="B4312" s="207"/>
      <c r="C4312" s="199"/>
      <c r="D4312" s="199"/>
      <c r="E4312" s="201"/>
      <c r="F4312" s="201"/>
      <c r="G4312" s="208"/>
      <c r="H4312" s="208"/>
      <c r="I4312" s="209"/>
      <c r="J4312" s="209"/>
      <c r="K4312" s="209"/>
      <c r="L4312" s="199"/>
      <c r="M4312" s="203"/>
      <c r="N4312" s="209"/>
    </row>
    <row r="4313" spans="1:14" ht="12" customHeight="1" x14ac:dyDescent="0.2">
      <c r="A4313" s="206"/>
      <c r="B4313" s="207"/>
      <c r="C4313" s="199"/>
      <c r="D4313" s="199"/>
      <c r="E4313" s="201"/>
      <c r="F4313" s="201"/>
      <c r="G4313" s="208"/>
      <c r="H4313" s="208"/>
      <c r="I4313" s="209"/>
      <c r="J4313" s="209"/>
      <c r="K4313" s="209"/>
      <c r="L4313" s="199"/>
      <c r="M4313" s="203"/>
      <c r="N4313" s="209"/>
    </row>
    <row r="4314" spans="1:14" ht="12" customHeight="1" x14ac:dyDescent="0.2">
      <c r="A4314" s="206"/>
      <c r="B4314" s="207"/>
      <c r="C4314" s="199"/>
      <c r="D4314" s="199"/>
      <c r="E4314" s="201"/>
      <c r="F4314" s="201"/>
      <c r="G4314" s="208"/>
      <c r="H4314" s="208"/>
      <c r="I4314" s="209"/>
      <c r="J4314" s="209"/>
      <c r="K4314" s="209"/>
      <c r="L4314" s="199"/>
      <c r="M4314" s="203"/>
      <c r="N4314" s="209"/>
    </row>
    <row r="4315" spans="1:14" ht="12" customHeight="1" x14ac:dyDescent="0.2">
      <c r="A4315" s="206"/>
      <c r="B4315" s="207"/>
      <c r="C4315" s="199"/>
      <c r="D4315" s="199"/>
      <c r="E4315" s="201"/>
      <c r="F4315" s="201"/>
      <c r="G4315" s="208"/>
      <c r="H4315" s="208"/>
      <c r="I4315" s="209"/>
      <c r="J4315" s="209"/>
      <c r="K4315" s="209"/>
      <c r="L4315" s="199"/>
      <c r="M4315" s="203"/>
      <c r="N4315" s="209"/>
    </row>
    <row r="4316" spans="1:14" ht="12" customHeight="1" x14ac:dyDescent="0.2">
      <c r="A4316" s="206"/>
      <c r="B4316" s="207"/>
      <c r="C4316" s="199"/>
      <c r="D4316" s="199"/>
      <c r="E4316" s="201"/>
      <c r="F4316" s="201"/>
      <c r="G4316" s="208"/>
      <c r="H4316" s="208"/>
      <c r="I4316" s="209"/>
      <c r="J4316" s="209"/>
      <c r="K4316" s="209"/>
      <c r="L4316" s="199"/>
      <c r="M4316" s="203"/>
      <c r="N4316" s="209"/>
    </row>
    <row r="4317" spans="1:14" ht="12" customHeight="1" x14ac:dyDescent="0.2">
      <c r="A4317" s="206"/>
      <c r="B4317" s="207"/>
      <c r="C4317" s="199"/>
      <c r="D4317" s="199"/>
      <c r="E4317" s="201"/>
      <c r="F4317" s="201"/>
      <c r="G4317" s="208"/>
      <c r="H4317" s="208"/>
      <c r="I4317" s="209"/>
      <c r="J4317" s="209"/>
      <c r="K4317" s="209"/>
      <c r="L4317" s="199"/>
      <c r="M4317" s="203"/>
      <c r="N4317" s="209"/>
    </row>
    <row r="4318" spans="1:14" ht="12" customHeight="1" x14ac:dyDescent="0.2">
      <c r="A4318" s="206"/>
      <c r="B4318" s="207"/>
      <c r="C4318" s="199"/>
      <c r="D4318" s="199"/>
      <c r="E4318" s="201"/>
      <c r="F4318" s="201"/>
      <c r="G4318" s="208"/>
      <c r="H4318" s="208"/>
      <c r="I4318" s="209"/>
      <c r="J4318" s="209"/>
      <c r="K4318" s="209"/>
      <c r="L4318" s="199"/>
      <c r="M4318" s="203"/>
      <c r="N4318" s="209"/>
    </row>
    <row r="4319" spans="1:14" ht="12" customHeight="1" x14ac:dyDescent="0.2">
      <c r="A4319" s="206"/>
      <c r="B4319" s="207"/>
      <c r="C4319" s="199"/>
      <c r="D4319" s="199"/>
      <c r="E4319" s="201"/>
      <c r="F4319" s="201"/>
      <c r="G4319" s="208"/>
      <c r="H4319" s="208"/>
      <c r="I4319" s="209"/>
      <c r="J4319" s="209"/>
      <c r="K4319" s="209"/>
      <c r="L4319" s="199"/>
      <c r="M4319" s="203"/>
      <c r="N4319" s="209"/>
    </row>
    <row r="4320" spans="1:14" ht="12" customHeight="1" x14ac:dyDescent="0.2">
      <c r="A4320" s="206"/>
      <c r="B4320" s="207"/>
      <c r="C4320" s="199"/>
      <c r="D4320" s="199"/>
      <c r="E4320" s="201"/>
      <c r="F4320" s="201"/>
      <c r="G4320" s="208"/>
      <c r="H4320" s="208"/>
      <c r="I4320" s="209"/>
      <c r="J4320" s="209"/>
      <c r="K4320" s="209"/>
      <c r="L4320" s="199"/>
      <c r="M4320" s="203"/>
      <c r="N4320" s="209"/>
    </row>
    <row r="4321" spans="1:14" ht="12" customHeight="1" x14ac:dyDescent="0.2">
      <c r="A4321" s="206"/>
      <c r="B4321" s="207"/>
      <c r="C4321" s="199"/>
      <c r="D4321" s="199"/>
      <c r="E4321" s="201"/>
      <c r="F4321" s="201"/>
      <c r="G4321" s="208"/>
      <c r="H4321" s="208"/>
      <c r="I4321" s="209"/>
      <c r="J4321" s="209"/>
      <c r="K4321" s="209"/>
      <c r="L4321" s="199"/>
      <c r="M4321" s="203"/>
      <c r="N4321" s="209"/>
    </row>
    <row r="4322" spans="1:14" ht="12" customHeight="1" x14ac:dyDescent="0.2">
      <c r="A4322" s="206"/>
      <c r="B4322" s="207"/>
      <c r="C4322" s="199"/>
      <c r="D4322" s="199"/>
      <c r="E4322" s="201"/>
      <c r="F4322" s="201"/>
      <c r="G4322" s="208"/>
      <c r="H4322" s="208"/>
      <c r="I4322" s="209"/>
      <c r="J4322" s="209"/>
      <c r="K4322" s="209"/>
      <c r="L4322" s="199"/>
      <c r="M4322" s="203"/>
      <c r="N4322" s="209"/>
    </row>
    <row r="4323" spans="1:14" ht="12" customHeight="1" x14ac:dyDescent="0.2">
      <c r="A4323" s="206"/>
      <c r="B4323" s="207"/>
      <c r="C4323" s="199"/>
      <c r="D4323" s="199"/>
      <c r="E4323" s="201"/>
      <c r="F4323" s="201"/>
      <c r="G4323" s="208"/>
      <c r="H4323" s="208"/>
      <c r="I4323" s="209"/>
      <c r="J4323" s="209"/>
      <c r="K4323" s="209"/>
      <c r="L4323" s="199"/>
      <c r="M4323" s="203"/>
      <c r="N4323" s="209"/>
    </row>
    <row r="4324" spans="1:14" ht="12" customHeight="1" x14ac:dyDescent="0.2">
      <c r="A4324" s="206"/>
      <c r="B4324" s="207"/>
      <c r="C4324" s="199"/>
      <c r="D4324" s="199"/>
      <c r="E4324" s="201"/>
      <c r="F4324" s="201"/>
      <c r="G4324" s="208"/>
      <c r="H4324" s="208"/>
      <c r="I4324" s="209"/>
      <c r="J4324" s="209"/>
      <c r="K4324" s="209"/>
      <c r="L4324" s="199"/>
      <c r="M4324" s="203"/>
      <c r="N4324" s="209"/>
    </row>
    <row r="4325" spans="1:14" ht="12" customHeight="1" x14ac:dyDescent="0.2">
      <c r="A4325" s="206"/>
      <c r="B4325" s="207"/>
      <c r="C4325" s="199"/>
      <c r="D4325" s="199"/>
      <c r="E4325" s="201"/>
      <c r="F4325" s="201"/>
      <c r="G4325" s="208"/>
      <c r="H4325" s="208"/>
      <c r="I4325" s="209"/>
      <c r="J4325" s="209"/>
      <c r="K4325" s="209"/>
      <c r="L4325" s="199"/>
      <c r="M4325" s="203"/>
      <c r="N4325" s="209"/>
    </row>
    <row r="4326" spans="1:14" ht="12" customHeight="1" x14ac:dyDescent="0.2">
      <c r="A4326" s="206"/>
      <c r="B4326" s="207"/>
      <c r="C4326" s="199"/>
      <c r="D4326" s="199"/>
      <c r="E4326" s="201"/>
      <c r="F4326" s="201"/>
      <c r="G4326" s="208"/>
      <c r="H4326" s="208"/>
      <c r="I4326" s="209"/>
      <c r="J4326" s="209"/>
      <c r="K4326" s="209"/>
      <c r="L4326" s="199"/>
      <c r="M4326" s="203"/>
      <c r="N4326" s="209"/>
    </row>
    <row r="4327" spans="1:14" ht="12" customHeight="1" x14ac:dyDescent="0.2">
      <c r="A4327" s="206"/>
      <c r="B4327" s="207"/>
      <c r="C4327" s="199"/>
      <c r="D4327" s="199"/>
      <c r="E4327" s="201"/>
      <c r="F4327" s="201"/>
      <c r="G4327" s="208"/>
      <c r="H4327" s="208"/>
      <c r="I4327" s="209"/>
      <c r="J4327" s="209"/>
      <c r="K4327" s="209"/>
      <c r="L4327" s="199"/>
      <c r="M4327" s="203"/>
      <c r="N4327" s="209"/>
    </row>
    <row r="4328" spans="1:14" ht="12" customHeight="1" x14ac:dyDescent="0.2">
      <c r="A4328" s="206"/>
      <c r="B4328" s="207"/>
      <c r="C4328" s="199"/>
      <c r="D4328" s="199"/>
      <c r="E4328" s="201"/>
      <c r="F4328" s="201"/>
      <c r="G4328" s="208"/>
      <c r="H4328" s="208"/>
      <c r="I4328" s="209"/>
      <c r="J4328" s="209"/>
      <c r="K4328" s="209"/>
      <c r="L4328" s="199"/>
      <c r="M4328" s="203"/>
      <c r="N4328" s="209"/>
    </row>
    <row r="4329" spans="1:14" ht="12" customHeight="1" x14ac:dyDescent="0.2">
      <c r="A4329" s="206"/>
      <c r="B4329" s="207"/>
      <c r="C4329" s="199"/>
      <c r="D4329" s="199"/>
      <c r="E4329" s="201"/>
      <c r="F4329" s="201"/>
      <c r="G4329" s="208"/>
      <c r="H4329" s="208"/>
      <c r="I4329" s="209"/>
      <c r="J4329" s="209"/>
      <c r="K4329" s="209"/>
      <c r="L4329" s="199"/>
      <c r="M4329" s="203"/>
      <c r="N4329" s="209"/>
    </row>
    <row r="4330" spans="1:14" ht="12" customHeight="1" x14ac:dyDescent="0.2">
      <c r="A4330" s="206"/>
      <c r="B4330" s="207"/>
      <c r="C4330" s="199"/>
      <c r="D4330" s="199"/>
      <c r="E4330" s="201"/>
      <c r="F4330" s="201"/>
      <c r="G4330" s="208"/>
      <c r="H4330" s="208"/>
      <c r="I4330" s="209"/>
      <c r="J4330" s="209"/>
      <c r="K4330" s="209"/>
      <c r="L4330" s="199"/>
      <c r="M4330" s="203"/>
      <c r="N4330" s="209"/>
    </row>
    <row r="4331" spans="1:14" ht="12" customHeight="1" x14ac:dyDescent="0.2">
      <c r="A4331" s="206"/>
      <c r="B4331" s="207"/>
      <c r="C4331" s="199"/>
      <c r="D4331" s="199"/>
      <c r="E4331" s="201"/>
      <c r="F4331" s="201"/>
      <c r="G4331" s="208"/>
      <c r="H4331" s="208"/>
      <c r="I4331" s="209"/>
      <c r="J4331" s="209"/>
      <c r="K4331" s="209"/>
      <c r="L4331" s="199"/>
      <c r="M4331" s="203"/>
      <c r="N4331" s="209"/>
    </row>
    <row r="4332" spans="1:14" ht="12" customHeight="1" x14ac:dyDescent="0.2">
      <c r="A4332" s="206"/>
      <c r="B4332" s="207"/>
      <c r="C4332" s="199"/>
      <c r="D4332" s="199"/>
      <c r="E4332" s="201"/>
      <c r="F4332" s="201"/>
      <c r="G4332" s="208"/>
      <c r="H4332" s="208"/>
      <c r="I4332" s="209"/>
      <c r="J4332" s="209"/>
      <c r="K4332" s="209"/>
      <c r="L4332" s="199"/>
      <c r="M4332" s="203"/>
      <c r="N4332" s="209"/>
    </row>
    <row r="4333" spans="1:14" ht="12" customHeight="1" x14ac:dyDescent="0.2">
      <c r="A4333" s="206"/>
      <c r="B4333" s="207"/>
      <c r="C4333" s="199"/>
      <c r="D4333" s="199"/>
      <c r="E4333" s="201"/>
      <c r="F4333" s="201"/>
      <c r="G4333" s="208"/>
      <c r="H4333" s="208"/>
      <c r="I4333" s="209"/>
      <c r="J4333" s="209"/>
      <c r="K4333" s="209"/>
      <c r="L4333" s="199"/>
      <c r="M4333" s="203"/>
      <c r="N4333" s="209"/>
    </row>
    <row r="4334" spans="1:14" ht="12" customHeight="1" x14ac:dyDescent="0.2">
      <c r="A4334" s="206"/>
      <c r="B4334" s="207"/>
      <c r="C4334" s="199"/>
      <c r="D4334" s="199"/>
      <c r="E4334" s="201"/>
      <c r="F4334" s="201"/>
      <c r="G4334" s="208"/>
      <c r="H4334" s="208"/>
      <c r="I4334" s="209"/>
      <c r="J4334" s="209"/>
      <c r="K4334" s="209"/>
      <c r="L4334" s="199"/>
      <c r="M4334" s="203"/>
      <c r="N4334" s="209"/>
    </row>
    <row r="4335" spans="1:14" ht="12" customHeight="1" x14ac:dyDescent="0.2">
      <c r="A4335" s="206"/>
      <c r="B4335" s="207"/>
      <c r="C4335" s="199"/>
      <c r="D4335" s="199"/>
      <c r="E4335" s="201"/>
      <c r="F4335" s="201"/>
      <c r="G4335" s="208"/>
      <c r="H4335" s="208"/>
      <c r="I4335" s="209"/>
      <c r="J4335" s="209"/>
      <c r="K4335" s="209"/>
      <c r="L4335" s="199"/>
      <c r="M4335" s="203"/>
      <c r="N4335" s="209"/>
    </row>
    <row r="4336" spans="1:14" ht="12" customHeight="1" x14ac:dyDescent="0.2">
      <c r="A4336" s="206"/>
      <c r="B4336" s="207"/>
      <c r="C4336" s="199"/>
      <c r="D4336" s="199"/>
      <c r="E4336" s="201"/>
      <c r="F4336" s="201"/>
      <c r="G4336" s="208"/>
      <c r="H4336" s="208"/>
      <c r="I4336" s="209"/>
      <c r="J4336" s="209"/>
      <c r="K4336" s="209"/>
      <c r="L4336" s="199"/>
      <c r="M4336" s="203"/>
      <c r="N4336" s="209"/>
    </row>
    <row r="4337" spans="1:14" ht="12" customHeight="1" x14ac:dyDescent="0.2">
      <c r="A4337" s="206"/>
      <c r="B4337" s="207"/>
      <c r="C4337" s="199"/>
      <c r="D4337" s="199"/>
      <c r="E4337" s="201"/>
      <c r="F4337" s="201"/>
      <c r="G4337" s="208"/>
      <c r="H4337" s="208"/>
      <c r="I4337" s="209"/>
      <c r="J4337" s="209"/>
      <c r="K4337" s="209"/>
      <c r="L4337" s="199"/>
      <c r="M4337" s="203"/>
      <c r="N4337" s="209"/>
    </row>
    <row r="4338" spans="1:14" ht="12" customHeight="1" x14ac:dyDescent="0.2">
      <c r="A4338" s="206"/>
      <c r="B4338" s="207"/>
      <c r="C4338" s="199"/>
      <c r="D4338" s="199"/>
      <c r="E4338" s="201"/>
      <c r="F4338" s="201"/>
      <c r="G4338" s="208"/>
      <c r="H4338" s="208"/>
      <c r="I4338" s="209"/>
      <c r="J4338" s="209"/>
      <c r="K4338" s="209"/>
      <c r="L4338" s="199"/>
      <c r="M4338" s="203"/>
      <c r="N4338" s="209"/>
    </row>
    <row r="4339" spans="1:14" ht="12" customHeight="1" x14ac:dyDescent="0.2">
      <c r="A4339" s="206"/>
      <c r="B4339" s="207"/>
      <c r="C4339" s="199"/>
      <c r="D4339" s="199"/>
      <c r="E4339" s="201"/>
      <c r="F4339" s="201"/>
      <c r="G4339" s="208"/>
      <c r="H4339" s="208"/>
      <c r="I4339" s="209"/>
      <c r="J4339" s="209"/>
      <c r="K4339" s="209"/>
      <c r="L4339" s="199"/>
      <c r="M4339" s="203"/>
      <c r="N4339" s="209"/>
    </row>
    <row r="4340" spans="1:14" ht="12" customHeight="1" x14ac:dyDescent="0.2">
      <c r="A4340" s="206"/>
      <c r="B4340" s="207"/>
      <c r="C4340" s="199"/>
      <c r="D4340" s="199"/>
      <c r="E4340" s="201"/>
      <c r="F4340" s="201"/>
      <c r="G4340" s="208"/>
      <c r="H4340" s="208"/>
      <c r="I4340" s="209"/>
      <c r="J4340" s="209"/>
      <c r="K4340" s="209"/>
      <c r="L4340" s="199"/>
      <c r="M4340" s="203"/>
      <c r="N4340" s="209"/>
    </row>
    <row r="4341" spans="1:14" ht="12" customHeight="1" x14ac:dyDescent="0.2">
      <c r="A4341" s="206"/>
      <c r="B4341" s="207"/>
      <c r="C4341" s="199"/>
      <c r="D4341" s="199"/>
      <c r="E4341" s="201"/>
      <c r="F4341" s="201"/>
      <c r="G4341" s="208"/>
      <c r="H4341" s="208"/>
      <c r="I4341" s="209"/>
      <c r="J4341" s="209"/>
      <c r="K4341" s="209"/>
      <c r="L4341" s="199"/>
      <c r="M4341" s="203"/>
      <c r="N4341" s="209"/>
    </row>
    <row r="4342" spans="1:14" ht="12" customHeight="1" x14ac:dyDescent="0.2">
      <c r="A4342" s="206"/>
      <c r="B4342" s="207"/>
      <c r="C4342" s="199"/>
      <c r="D4342" s="199"/>
      <c r="E4342" s="201"/>
      <c r="F4342" s="201"/>
      <c r="G4342" s="208"/>
      <c r="H4342" s="208"/>
      <c r="I4342" s="209"/>
      <c r="J4342" s="209"/>
      <c r="K4342" s="209"/>
      <c r="L4342" s="199"/>
      <c r="M4342" s="203"/>
      <c r="N4342" s="209"/>
    </row>
    <row r="4343" spans="1:14" ht="12" customHeight="1" x14ac:dyDescent="0.2">
      <c r="A4343" s="206"/>
      <c r="B4343" s="207"/>
      <c r="C4343" s="199"/>
      <c r="D4343" s="199"/>
      <c r="E4343" s="201"/>
      <c r="F4343" s="201"/>
      <c r="G4343" s="208"/>
      <c r="H4343" s="208"/>
      <c r="I4343" s="209"/>
      <c r="J4343" s="209"/>
      <c r="K4343" s="209"/>
      <c r="L4343" s="199"/>
      <c r="M4343" s="203"/>
      <c r="N4343" s="209"/>
    </row>
    <row r="4344" spans="1:14" ht="12" customHeight="1" x14ac:dyDescent="0.2">
      <c r="A4344" s="206"/>
      <c r="B4344" s="207"/>
      <c r="C4344" s="199"/>
      <c r="D4344" s="199"/>
      <c r="E4344" s="201"/>
      <c r="F4344" s="201"/>
      <c r="G4344" s="208"/>
      <c r="H4344" s="208"/>
      <c r="I4344" s="209"/>
      <c r="J4344" s="209"/>
      <c r="K4344" s="209"/>
      <c r="L4344" s="199"/>
      <c r="M4344" s="203"/>
      <c r="N4344" s="209"/>
    </row>
    <row r="4345" spans="1:14" ht="12" customHeight="1" x14ac:dyDescent="0.2">
      <c r="A4345" s="206"/>
      <c r="B4345" s="207"/>
      <c r="C4345" s="199"/>
      <c r="D4345" s="199"/>
      <c r="E4345" s="201"/>
      <c r="F4345" s="201"/>
      <c r="G4345" s="208"/>
      <c r="H4345" s="208"/>
      <c r="I4345" s="209"/>
      <c r="J4345" s="209"/>
      <c r="K4345" s="209"/>
      <c r="L4345" s="199"/>
      <c r="M4345" s="203"/>
      <c r="N4345" s="209"/>
    </row>
    <row r="4346" spans="1:14" ht="12" customHeight="1" x14ac:dyDescent="0.2">
      <c r="A4346" s="206"/>
      <c r="B4346" s="207"/>
      <c r="C4346" s="199"/>
      <c r="D4346" s="199"/>
      <c r="E4346" s="201"/>
      <c r="F4346" s="201"/>
      <c r="G4346" s="208"/>
      <c r="H4346" s="208"/>
      <c r="I4346" s="209"/>
      <c r="J4346" s="209"/>
      <c r="K4346" s="209"/>
      <c r="L4346" s="199"/>
      <c r="M4346" s="203"/>
      <c r="N4346" s="209"/>
    </row>
    <row r="4347" spans="1:14" ht="12" customHeight="1" x14ac:dyDescent="0.2">
      <c r="A4347" s="206"/>
      <c r="B4347" s="207"/>
      <c r="C4347" s="199"/>
      <c r="D4347" s="199"/>
      <c r="E4347" s="201"/>
      <c r="F4347" s="201"/>
      <c r="G4347" s="208"/>
      <c r="H4347" s="208"/>
      <c r="I4347" s="209"/>
      <c r="J4347" s="209"/>
      <c r="K4347" s="209"/>
      <c r="L4347" s="199"/>
      <c r="M4347" s="203"/>
      <c r="N4347" s="209"/>
    </row>
    <row r="4348" spans="1:14" ht="12" customHeight="1" x14ac:dyDescent="0.2">
      <c r="A4348" s="206"/>
      <c r="B4348" s="207"/>
      <c r="C4348" s="199"/>
      <c r="D4348" s="199"/>
      <c r="E4348" s="201"/>
      <c r="F4348" s="201"/>
      <c r="G4348" s="208"/>
      <c r="H4348" s="208"/>
      <c r="I4348" s="209"/>
      <c r="J4348" s="209"/>
      <c r="K4348" s="209"/>
      <c r="L4348" s="199"/>
      <c r="M4348" s="203"/>
      <c r="N4348" s="209"/>
    </row>
    <row r="4349" spans="1:14" ht="12" customHeight="1" x14ac:dyDescent="0.2">
      <c r="A4349" s="206"/>
      <c r="B4349" s="207"/>
      <c r="C4349" s="199"/>
      <c r="D4349" s="199"/>
      <c r="E4349" s="201"/>
      <c r="F4349" s="201"/>
      <c r="G4349" s="208"/>
      <c r="H4349" s="208"/>
      <c r="I4349" s="209"/>
      <c r="J4349" s="209"/>
      <c r="K4349" s="209"/>
      <c r="L4349" s="199"/>
      <c r="M4349" s="203"/>
      <c r="N4349" s="209"/>
    </row>
    <row r="4350" spans="1:14" ht="12" customHeight="1" x14ac:dyDescent="0.2">
      <c r="A4350" s="206"/>
      <c r="B4350" s="207"/>
      <c r="C4350" s="199"/>
      <c r="D4350" s="199"/>
      <c r="E4350" s="201"/>
      <c r="F4350" s="201"/>
      <c r="G4350" s="208"/>
      <c r="H4350" s="208"/>
      <c r="I4350" s="209"/>
      <c r="J4350" s="209"/>
      <c r="K4350" s="209"/>
      <c r="L4350" s="199"/>
      <c r="M4350" s="203"/>
      <c r="N4350" s="209"/>
    </row>
    <row r="4351" spans="1:14" ht="12" customHeight="1" x14ac:dyDescent="0.2">
      <c r="A4351" s="206"/>
      <c r="B4351" s="207"/>
      <c r="C4351" s="199"/>
      <c r="D4351" s="199"/>
      <c r="E4351" s="201"/>
      <c r="F4351" s="201"/>
      <c r="G4351" s="208"/>
      <c r="H4351" s="208"/>
      <c r="I4351" s="209"/>
      <c r="J4351" s="209"/>
      <c r="K4351" s="209"/>
      <c r="L4351" s="199"/>
      <c r="M4351" s="203"/>
      <c r="N4351" s="209"/>
    </row>
    <row r="4352" spans="1:14" ht="12" customHeight="1" x14ac:dyDescent="0.2">
      <c r="A4352" s="206"/>
      <c r="B4352" s="207"/>
      <c r="C4352" s="199"/>
      <c r="D4352" s="199"/>
      <c r="E4352" s="201"/>
      <c r="F4352" s="201"/>
      <c r="G4352" s="208"/>
      <c r="H4352" s="208"/>
      <c r="I4352" s="209"/>
      <c r="J4352" s="209"/>
      <c r="K4352" s="209"/>
      <c r="L4352" s="199"/>
      <c r="M4352" s="203"/>
      <c r="N4352" s="209"/>
    </row>
    <row r="4353" spans="1:14" ht="12" customHeight="1" x14ac:dyDescent="0.2">
      <c r="A4353" s="206"/>
      <c r="B4353" s="207"/>
      <c r="C4353" s="199"/>
      <c r="D4353" s="199"/>
      <c r="E4353" s="201"/>
      <c r="F4353" s="201"/>
      <c r="G4353" s="208"/>
      <c r="H4353" s="208"/>
      <c r="I4353" s="209"/>
      <c r="J4353" s="209"/>
      <c r="K4353" s="209"/>
      <c r="L4353" s="199"/>
      <c r="M4353" s="203"/>
      <c r="N4353" s="209"/>
    </row>
    <row r="4354" spans="1:14" ht="12" customHeight="1" x14ac:dyDescent="0.2">
      <c r="A4354" s="206"/>
      <c r="B4354" s="207"/>
      <c r="C4354" s="199"/>
      <c r="D4354" s="199"/>
      <c r="E4354" s="201"/>
      <c r="F4354" s="201"/>
      <c r="G4354" s="208"/>
      <c r="H4354" s="208"/>
      <c r="I4354" s="209"/>
      <c r="J4354" s="209"/>
      <c r="K4354" s="209"/>
      <c r="L4354" s="199"/>
      <c r="M4354" s="203"/>
      <c r="N4354" s="209"/>
    </row>
    <row r="4355" spans="1:14" ht="12" customHeight="1" x14ac:dyDescent="0.2">
      <c r="A4355" s="206"/>
      <c r="B4355" s="207"/>
      <c r="C4355" s="199"/>
      <c r="D4355" s="199"/>
      <c r="E4355" s="201"/>
      <c r="F4355" s="201"/>
      <c r="G4355" s="208"/>
      <c r="H4355" s="208"/>
      <c r="I4355" s="209"/>
      <c r="J4355" s="209"/>
      <c r="K4355" s="209"/>
      <c r="L4355" s="199"/>
      <c r="M4355" s="203"/>
      <c r="N4355" s="209"/>
    </row>
    <row r="4356" spans="1:14" ht="12" customHeight="1" x14ac:dyDescent="0.2">
      <c r="A4356" s="206"/>
      <c r="B4356" s="207"/>
      <c r="C4356" s="199"/>
      <c r="D4356" s="199"/>
      <c r="E4356" s="201"/>
      <c r="F4356" s="201"/>
      <c r="G4356" s="208"/>
      <c r="H4356" s="208"/>
      <c r="I4356" s="209"/>
      <c r="J4356" s="209"/>
      <c r="K4356" s="209"/>
      <c r="L4356" s="199"/>
      <c r="M4356" s="203"/>
      <c r="N4356" s="209"/>
    </row>
    <row r="4357" spans="1:14" ht="12" customHeight="1" x14ac:dyDescent="0.2">
      <c r="A4357" s="206"/>
      <c r="B4357" s="207"/>
      <c r="C4357" s="199"/>
      <c r="D4357" s="199"/>
      <c r="E4357" s="201"/>
      <c r="F4357" s="201"/>
      <c r="G4357" s="208"/>
      <c r="H4357" s="208"/>
      <c r="I4357" s="209"/>
      <c r="J4357" s="209"/>
      <c r="K4357" s="209"/>
      <c r="L4357" s="199"/>
      <c r="M4357" s="203"/>
      <c r="N4357" s="209"/>
    </row>
    <row r="4358" spans="1:14" ht="12" customHeight="1" x14ac:dyDescent="0.2">
      <c r="A4358" s="206"/>
      <c r="B4358" s="207"/>
      <c r="C4358" s="199"/>
      <c r="D4358" s="199"/>
      <c r="E4358" s="201"/>
      <c r="F4358" s="201"/>
      <c r="G4358" s="208"/>
      <c r="H4358" s="208"/>
      <c r="I4358" s="209"/>
      <c r="J4358" s="209"/>
      <c r="K4358" s="209"/>
      <c r="L4358" s="199"/>
      <c r="M4358" s="203"/>
      <c r="N4358" s="209"/>
    </row>
    <row r="4359" spans="1:14" ht="12" customHeight="1" x14ac:dyDescent="0.2">
      <c r="A4359" s="206"/>
      <c r="B4359" s="207"/>
      <c r="C4359" s="199"/>
      <c r="D4359" s="199"/>
      <c r="E4359" s="201"/>
      <c r="F4359" s="201"/>
      <c r="G4359" s="208"/>
      <c r="H4359" s="208"/>
      <c r="I4359" s="209"/>
      <c r="J4359" s="209"/>
      <c r="K4359" s="209"/>
      <c r="L4359" s="199"/>
      <c r="M4359" s="203"/>
      <c r="N4359" s="209"/>
    </row>
    <row r="4360" spans="1:14" ht="12" customHeight="1" x14ac:dyDescent="0.2">
      <c r="A4360" s="206"/>
      <c r="B4360" s="207"/>
      <c r="C4360" s="199"/>
      <c r="D4360" s="199"/>
      <c r="E4360" s="201"/>
      <c r="F4360" s="201"/>
      <c r="G4360" s="208"/>
      <c r="H4360" s="208"/>
      <c r="I4360" s="209"/>
      <c r="J4360" s="209"/>
      <c r="K4360" s="209"/>
      <c r="L4360" s="199"/>
      <c r="M4360" s="203"/>
      <c r="N4360" s="209"/>
    </row>
    <row r="4361" spans="1:14" ht="12" customHeight="1" x14ac:dyDescent="0.2">
      <c r="A4361" s="206"/>
      <c r="B4361" s="207"/>
      <c r="C4361" s="199"/>
      <c r="D4361" s="199"/>
      <c r="E4361" s="201"/>
      <c r="F4361" s="201"/>
      <c r="G4361" s="208"/>
      <c r="H4361" s="208"/>
      <c r="I4361" s="209"/>
      <c r="J4361" s="209"/>
      <c r="K4361" s="209"/>
      <c r="L4361" s="199"/>
      <c r="M4361" s="203"/>
      <c r="N4361" s="209"/>
    </row>
    <row r="4362" spans="1:14" ht="12" customHeight="1" x14ac:dyDescent="0.2">
      <c r="A4362" s="206"/>
      <c r="B4362" s="207"/>
      <c r="C4362" s="199"/>
      <c r="D4362" s="199"/>
      <c r="E4362" s="201"/>
      <c r="F4362" s="201"/>
      <c r="G4362" s="208"/>
      <c r="H4362" s="208"/>
      <c r="I4362" s="209"/>
      <c r="J4362" s="209"/>
      <c r="K4362" s="209"/>
      <c r="L4362" s="199"/>
      <c r="M4362" s="203"/>
      <c r="N4362" s="209"/>
    </row>
    <row r="4363" spans="1:14" ht="12" customHeight="1" x14ac:dyDescent="0.2">
      <c r="A4363" s="206"/>
      <c r="B4363" s="207"/>
      <c r="C4363" s="199"/>
      <c r="D4363" s="199"/>
      <c r="E4363" s="201"/>
      <c r="F4363" s="201"/>
      <c r="G4363" s="208"/>
      <c r="H4363" s="208"/>
      <c r="I4363" s="209"/>
      <c r="J4363" s="209"/>
      <c r="K4363" s="209"/>
      <c r="L4363" s="199"/>
      <c r="M4363" s="203"/>
      <c r="N4363" s="209"/>
    </row>
    <row r="4364" spans="1:14" ht="12" customHeight="1" x14ac:dyDescent="0.2">
      <c r="A4364" s="206"/>
      <c r="B4364" s="207"/>
      <c r="C4364" s="199"/>
      <c r="D4364" s="199"/>
      <c r="E4364" s="201"/>
      <c r="F4364" s="201"/>
      <c r="G4364" s="208"/>
      <c r="H4364" s="208"/>
      <c r="I4364" s="209"/>
      <c r="J4364" s="209"/>
      <c r="K4364" s="209"/>
      <c r="L4364" s="199"/>
      <c r="M4364" s="203"/>
      <c r="N4364" s="209"/>
    </row>
    <row r="4365" spans="1:14" ht="12" customHeight="1" x14ac:dyDescent="0.2">
      <c r="A4365" s="206"/>
      <c r="B4365" s="207"/>
      <c r="C4365" s="199"/>
      <c r="D4365" s="199"/>
      <c r="E4365" s="201"/>
      <c r="F4365" s="201"/>
      <c r="G4365" s="208"/>
      <c r="H4365" s="208"/>
      <c r="I4365" s="209"/>
      <c r="J4365" s="209"/>
      <c r="K4365" s="209"/>
      <c r="L4365" s="199"/>
      <c r="M4365" s="203"/>
      <c r="N4365" s="209"/>
    </row>
    <row r="4366" spans="1:14" ht="12" customHeight="1" x14ac:dyDescent="0.2">
      <c r="A4366" s="206"/>
      <c r="B4366" s="207"/>
      <c r="C4366" s="199"/>
      <c r="D4366" s="199"/>
      <c r="E4366" s="201"/>
      <c r="F4366" s="201"/>
      <c r="G4366" s="208"/>
      <c r="H4366" s="208"/>
      <c r="I4366" s="209"/>
      <c r="J4366" s="209"/>
      <c r="K4366" s="209"/>
      <c r="L4366" s="199"/>
      <c r="M4366" s="203"/>
      <c r="N4366" s="209"/>
    </row>
    <row r="4367" spans="1:14" ht="12" customHeight="1" x14ac:dyDescent="0.2">
      <c r="A4367" s="206"/>
      <c r="B4367" s="207"/>
      <c r="C4367" s="199"/>
      <c r="D4367" s="199"/>
      <c r="E4367" s="201"/>
      <c r="F4367" s="201"/>
      <c r="G4367" s="208"/>
      <c r="H4367" s="208"/>
      <c r="I4367" s="209"/>
      <c r="J4367" s="209"/>
      <c r="K4367" s="209"/>
      <c r="L4367" s="199"/>
      <c r="M4367" s="203"/>
      <c r="N4367" s="209"/>
    </row>
    <row r="4368" spans="1:14" ht="12" customHeight="1" x14ac:dyDescent="0.2">
      <c r="A4368" s="206"/>
      <c r="B4368" s="207"/>
      <c r="C4368" s="199"/>
      <c r="D4368" s="199"/>
      <c r="E4368" s="201"/>
      <c r="F4368" s="201"/>
      <c r="G4368" s="208"/>
      <c r="H4368" s="208"/>
      <c r="I4368" s="209"/>
      <c r="J4368" s="209"/>
      <c r="K4368" s="209"/>
      <c r="L4368" s="199"/>
      <c r="M4368" s="203"/>
      <c r="N4368" s="209"/>
    </row>
    <row r="4369" spans="1:14" ht="12" customHeight="1" x14ac:dyDescent="0.2">
      <c r="A4369" s="206"/>
      <c r="B4369" s="207"/>
      <c r="C4369" s="199"/>
      <c r="D4369" s="199"/>
      <c r="E4369" s="201"/>
      <c r="F4369" s="201"/>
      <c r="G4369" s="208"/>
      <c r="H4369" s="208"/>
      <c r="I4369" s="209"/>
      <c r="J4369" s="209"/>
      <c r="K4369" s="209"/>
      <c r="L4369" s="199"/>
      <c r="M4369" s="203"/>
      <c r="N4369" s="209"/>
    </row>
    <row r="4370" spans="1:14" ht="12" customHeight="1" x14ac:dyDescent="0.2">
      <c r="A4370" s="206"/>
      <c r="B4370" s="207"/>
      <c r="C4370" s="199"/>
      <c r="D4370" s="199"/>
      <c r="E4370" s="201"/>
      <c r="F4370" s="201"/>
      <c r="G4370" s="208"/>
      <c r="H4370" s="208"/>
      <c r="I4370" s="209"/>
      <c r="J4370" s="209"/>
      <c r="K4370" s="209"/>
      <c r="L4370" s="199"/>
      <c r="M4370" s="203"/>
      <c r="N4370" s="209"/>
    </row>
    <row r="4371" spans="1:14" ht="12" customHeight="1" x14ac:dyDescent="0.2">
      <c r="A4371" s="206"/>
      <c r="B4371" s="207"/>
      <c r="C4371" s="199"/>
      <c r="D4371" s="199"/>
      <c r="E4371" s="201"/>
      <c r="F4371" s="201"/>
      <c r="G4371" s="208"/>
      <c r="H4371" s="208"/>
      <c r="I4371" s="209"/>
      <c r="J4371" s="209"/>
      <c r="K4371" s="209"/>
      <c r="L4371" s="199"/>
      <c r="M4371" s="203"/>
      <c r="N4371" s="209"/>
    </row>
    <row r="4372" spans="1:14" ht="12" customHeight="1" x14ac:dyDescent="0.2">
      <c r="A4372" s="206"/>
      <c r="B4372" s="207"/>
      <c r="C4372" s="199"/>
      <c r="D4372" s="199"/>
      <c r="E4372" s="201"/>
      <c r="F4372" s="201"/>
      <c r="G4372" s="208"/>
      <c r="H4372" s="208"/>
      <c r="I4372" s="209"/>
      <c r="J4372" s="209"/>
      <c r="K4372" s="209"/>
      <c r="L4372" s="199"/>
      <c r="M4372" s="203"/>
      <c r="N4372" s="209"/>
    </row>
    <row r="4373" spans="1:14" ht="12" customHeight="1" x14ac:dyDescent="0.2">
      <c r="A4373" s="206"/>
      <c r="B4373" s="207"/>
      <c r="C4373" s="199"/>
      <c r="D4373" s="199"/>
      <c r="E4373" s="201"/>
      <c r="F4373" s="201"/>
      <c r="G4373" s="208"/>
      <c r="H4373" s="208"/>
      <c r="I4373" s="209"/>
      <c r="J4373" s="209"/>
      <c r="K4373" s="209"/>
      <c r="L4373" s="199"/>
      <c r="M4373" s="203"/>
      <c r="N4373" s="209"/>
    </row>
    <row r="4374" spans="1:14" ht="12" customHeight="1" x14ac:dyDescent="0.2">
      <c r="A4374" s="206"/>
      <c r="B4374" s="207"/>
      <c r="C4374" s="199"/>
      <c r="D4374" s="199"/>
      <c r="E4374" s="201"/>
      <c r="F4374" s="201"/>
      <c r="G4374" s="208"/>
      <c r="H4374" s="208"/>
      <c r="I4374" s="209"/>
      <c r="J4374" s="209"/>
      <c r="K4374" s="209"/>
      <c r="L4374" s="199"/>
      <c r="M4374" s="203"/>
      <c r="N4374" s="209"/>
    </row>
    <row r="4375" spans="1:14" ht="12" customHeight="1" x14ac:dyDescent="0.2">
      <c r="A4375" s="206"/>
      <c r="B4375" s="207"/>
      <c r="C4375" s="199"/>
      <c r="D4375" s="199"/>
      <c r="E4375" s="201"/>
      <c r="F4375" s="201"/>
      <c r="G4375" s="208"/>
      <c r="H4375" s="208"/>
      <c r="I4375" s="209"/>
      <c r="J4375" s="209"/>
      <c r="K4375" s="209"/>
      <c r="L4375" s="199"/>
      <c r="M4375" s="203"/>
      <c r="N4375" s="209"/>
    </row>
    <row r="4376" spans="1:14" ht="12" customHeight="1" x14ac:dyDescent="0.2">
      <c r="A4376" s="206"/>
      <c r="B4376" s="207"/>
      <c r="C4376" s="199"/>
      <c r="D4376" s="199"/>
      <c r="E4376" s="201"/>
      <c r="F4376" s="201"/>
      <c r="G4376" s="208"/>
      <c r="H4376" s="208"/>
      <c r="I4376" s="209"/>
      <c r="J4376" s="209"/>
      <c r="K4376" s="209"/>
      <c r="L4376" s="199"/>
      <c r="M4376" s="203"/>
      <c r="N4376" s="209"/>
    </row>
    <row r="4377" spans="1:14" ht="12" customHeight="1" x14ac:dyDescent="0.2">
      <c r="A4377" s="206"/>
      <c r="B4377" s="207"/>
      <c r="C4377" s="199"/>
      <c r="D4377" s="199"/>
      <c r="E4377" s="201"/>
      <c r="F4377" s="201"/>
      <c r="G4377" s="208"/>
      <c r="H4377" s="208"/>
      <c r="I4377" s="209"/>
      <c r="J4377" s="209"/>
      <c r="K4377" s="209"/>
      <c r="L4377" s="199"/>
      <c r="M4377" s="203"/>
      <c r="N4377" s="209"/>
    </row>
    <row r="4378" spans="1:14" ht="12" customHeight="1" x14ac:dyDescent="0.2">
      <c r="A4378" s="206"/>
      <c r="B4378" s="207"/>
      <c r="C4378" s="199"/>
      <c r="D4378" s="199"/>
      <c r="E4378" s="201"/>
      <c r="F4378" s="201"/>
      <c r="G4378" s="208"/>
      <c r="H4378" s="208"/>
      <c r="I4378" s="209"/>
      <c r="J4378" s="209"/>
      <c r="K4378" s="209"/>
      <c r="L4378" s="199"/>
      <c r="M4378" s="203"/>
      <c r="N4378" s="209"/>
    </row>
    <row r="4379" spans="1:14" ht="12" customHeight="1" x14ac:dyDescent="0.2">
      <c r="A4379" s="206"/>
      <c r="B4379" s="207"/>
      <c r="C4379" s="199"/>
      <c r="D4379" s="199"/>
      <c r="E4379" s="201"/>
      <c r="F4379" s="201"/>
      <c r="G4379" s="208"/>
      <c r="H4379" s="208"/>
      <c r="I4379" s="209"/>
      <c r="J4379" s="209"/>
      <c r="K4379" s="209"/>
      <c r="L4379" s="199"/>
      <c r="M4379" s="203"/>
      <c r="N4379" s="209"/>
    </row>
    <row r="4380" spans="1:14" ht="12" customHeight="1" x14ac:dyDescent="0.2">
      <c r="A4380" s="206"/>
      <c r="B4380" s="207"/>
      <c r="C4380" s="199"/>
      <c r="D4380" s="199"/>
      <c r="E4380" s="201"/>
      <c r="F4380" s="201"/>
      <c r="G4380" s="208"/>
      <c r="H4380" s="208"/>
      <c r="I4380" s="209"/>
      <c r="J4380" s="209"/>
      <c r="K4380" s="209"/>
      <c r="L4380" s="199"/>
      <c r="M4380" s="203"/>
      <c r="N4380" s="209"/>
    </row>
    <row r="4381" spans="1:14" ht="12" customHeight="1" x14ac:dyDescent="0.2">
      <c r="A4381" s="206"/>
      <c r="B4381" s="207"/>
      <c r="C4381" s="199"/>
      <c r="D4381" s="199"/>
      <c r="E4381" s="201"/>
      <c r="F4381" s="201"/>
      <c r="G4381" s="208"/>
      <c r="H4381" s="208"/>
      <c r="I4381" s="209"/>
      <c r="J4381" s="209"/>
      <c r="K4381" s="209"/>
      <c r="L4381" s="199"/>
      <c r="M4381" s="203"/>
      <c r="N4381" s="209"/>
    </row>
    <row r="4382" spans="1:14" ht="12" customHeight="1" x14ac:dyDescent="0.2">
      <c r="A4382" s="206"/>
      <c r="B4382" s="207"/>
      <c r="C4382" s="199"/>
      <c r="D4382" s="199"/>
      <c r="E4382" s="201"/>
      <c r="F4382" s="201"/>
      <c r="G4382" s="208"/>
      <c r="H4382" s="208"/>
      <c r="I4382" s="209"/>
      <c r="J4382" s="209"/>
      <c r="K4382" s="209"/>
      <c r="L4382" s="199"/>
      <c r="M4382" s="203"/>
      <c r="N4382" s="209"/>
    </row>
    <row r="4383" spans="1:14" ht="12" customHeight="1" x14ac:dyDescent="0.2">
      <c r="A4383" s="206"/>
      <c r="B4383" s="207"/>
      <c r="C4383" s="199"/>
      <c r="D4383" s="199"/>
      <c r="E4383" s="201"/>
      <c r="F4383" s="201"/>
      <c r="G4383" s="208"/>
      <c r="H4383" s="208"/>
      <c r="I4383" s="209"/>
      <c r="J4383" s="209"/>
      <c r="K4383" s="209"/>
      <c r="L4383" s="199"/>
      <c r="M4383" s="203"/>
      <c r="N4383" s="209"/>
    </row>
    <row r="4384" spans="1:14" ht="12" customHeight="1" x14ac:dyDescent="0.2">
      <c r="A4384" s="206"/>
      <c r="B4384" s="207"/>
      <c r="C4384" s="199"/>
      <c r="D4384" s="199"/>
      <c r="E4384" s="201"/>
      <c r="F4384" s="201"/>
      <c r="G4384" s="208"/>
      <c r="H4384" s="208"/>
      <c r="I4384" s="209"/>
      <c r="J4384" s="209"/>
      <c r="K4384" s="209"/>
      <c r="L4384" s="199"/>
      <c r="M4384" s="203"/>
      <c r="N4384" s="209"/>
    </row>
    <row r="4385" spans="1:14" ht="12" customHeight="1" x14ac:dyDescent="0.2">
      <c r="A4385" s="206"/>
      <c r="B4385" s="207"/>
      <c r="C4385" s="199"/>
      <c r="D4385" s="199"/>
      <c r="E4385" s="201"/>
      <c r="F4385" s="201"/>
      <c r="G4385" s="208"/>
      <c r="H4385" s="208"/>
      <c r="I4385" s="209"/>
      <c r="J4385" s="209"/>
      <c r="K4385" s="209"/>
      <c r="L4385" s="199"/>
      <c r="M4385" s="203"/>
      <c r="N4385" s="209"/>
    </row>
    <row r="4386" spans="1:14" ht="12" customHeight="1" x14ac:dyDescent="0.2">
      <c r="A4386" s="206"/>
      <c r="B4386" s="207"/>
      <c r="C4386" s="199"/>
      <c r="D4386" s="199"/>
      <c r="E4386" s="201"/>
      <c r="F4386" s="201"/>
      <c r="G4386" s="208"/>
      <c r="H4386" s="208"/>
      <c r="I4386" s="209"/>
      <c r="J4386" s="209"/>
      <c r="K4386" s="209"/>
      <c r="L4386" s="199"/>
      <c r="M4386" s="203"/>
      <c r="N4386" s="209"/>
    </row>
    <row r="4387" spans="1:14" ht="12" customHeight="1" x14ac:dyDescent="0.2">
      <c r="A4387" s="206"/>
      <c r="B4387" s="207"/>
      <c r="C4387" s="199"/>
      <c r="D4387" s="199"/>
      <c r="E4387" s="201"/>
      <c r="F4387" s="201"/>
      <c r="G4387" s="208"/>
      <c r="H4387" s="208"/>
      <c r="I4387" s="209"/>
      <c r="J4387" s="209"/>
      <c r="K4387" s="209"/>
      <c r="L4387" s="199"/>
      <c r="M4387" s="203"/>
      <c r="N4387" s="209"/>
    </row>
    <row r="4388" spans="1:14" ht="12" customHeight="1" x14ac:dyDescent="0.2">
      <c r="A4388" s="206"/>
      <c r="B4388" s="207"/>
      <c r="C4388" s="199"/>
      <c r="D4388" s="199"/>
      <c r="E4388" s="201"/>
      <c r="F4388" s="201"/>
      <c r="G4388" s="208"/>
      <c r="H4388" s="208"/>
      <c r="I4388" s="209"/>
      <c r="J4388" s="209"/>
      <c r="K4388" s="209"/>
      <c r="L4388" s="199"/>
      <c r="M4388" s="203"/>
      <c r="N4388" s="209"/>
    </row>
    <row r="4389" spans="1:14" ht="12" customHeight="1" x14ac:dyDescent="0.2">
      <c r="A4389" s="206"/>
      <c r="B4389" s="207"/>
      <c r="C4389" s="199"/>
      <c r="D4389" s="199"/>
      <c r="E4389" s="201"/>
      <c r="F4389" s="201"/>
      <c r="G4389" s="208"/>
      <c r="H4389" s="208"/>
      <c r="I4389" s="209"/>
      <c r="J4389" s="209"/>
      <c r="K4389" s="209"/>
      <c r="L4389" s="199"/>
      <c r="M4389" s="203"/>
      <c r="N4389" s="209"/>
    </row>
    <row r="4390" spans="1:14" ht="12" customHeight="1" x14ac:dyDescent="0.2">
      <c r="A4390" s="206"/>
      <c r="B4390" s="207"/>
      <c r="C4390" s="199"/>
      <c r="D4390" s="199"/>
      <c r="E4390" s="201"/>
      <c r="F4390" s="201"/>
      <c r="G4390" s="208"/>
      <c r="H4390" s="208"/>
      <c r="I4390" s="209"/>
      <c r="J4390" s="209"/>
      <c r="K4390" s="209"/>
      <c r="L4390" s="199"/>
      <c r="M4390" s="203"/>
      <c r="N4390" s="209"/>
    </row>
    <row r="4391" spans="1:14" ht="12" customHeight="1" x14ac:dyDescent="0.2">
      <c r="A4391" s="206"/>
      <c r="B4391" s="207"/>
      <c r="C4391" s="199"/>
      <c r="D4391" s="199"/>
      <c r="E4391" s="201"/>
      <c r="F4391" s="201"/>
      <c r="G4391" s="208"/>
      <c r="H4391" s="208"/>
      <c r="I4391" s="209"/>
      <c r="J4391" s="209"/>
      <c r="K4391" s="209"/>
      <c r="L4391" s="199"/>
      <c r="M4391" s="203"/>
      <c r="N4391" s="209"/>
    </row>
    <row r="4392" spans="1:14" ht="12" customHeight="1" x14ac:dyDescent="0.2">
      <c r="A4392" s="206"/>
      <c r="B4392" s="207"/>
      <c r="C4392" s="199"/>
      <c r="D4392" s="199"/>
      <c r="E4392" s="201"/>
      <c r="F4392" s="201"/>
      <c r="G4392" s="208"/>
      <c r="H4392" s="208"/>
      <c r="I4392" s="209"/>
      <c r="J4392" s="209"/>
      <c r="K4392" s="209"/>
      <c r="L4392" s="199"/>
      <c r="M4392" s="203"/>
      <c r="N4392" s="209"/>
    </row>
    <row r="4393" spans="1:14" ht="12" customHeight="1" x14ac:dyDescent="0.2">
      <c r="A4393" s="206"/>
      <c r="B4393" s="207"/>
      <c r="C4393" s="199"/>
      <c r="D4393" s="199"/>
      <c r="E4393" s="201"/>
      <c r="F4393" s="201"/>
      <c r="G4393" s="208"/>
      <c r="H4393" s="208"/>
      <c r="I4393" s="209"/>
      <c r="J4393" s="209"/>
      <c r="K4393" s="209"/>
      <c r="L4393" s="199"/>
      <c r="M4393" s="203"/>
      <c r="N4393" s="209"/>
    </row>
    <row r="4394" spans="1:14" ht="12" customHeight="1" x14ac:dyDescent="0.2">
      <c r="A4394" s="206"/>
      <c r="B4394" s="207"/>
      <c r="C4394" s="199"/>
      <c r="D4394" s="199"/>
      <c r="E4394" s="201"/>
      <c r="F4394" s="201"/>
      <c r="G4394" s="208"/>
      <c r="H4394" s="208"/>
      <c r="I4394" s="209"/>
      <c r="J4394" s="209"/>
      <c r="K4394" s="209"/>
      <c r="L4394" s="199"/>
      <c r="M4394" s="203"/>
      <c r="N4394" s="209"/>
    </row>
    <row r="4395" spans="1:14" ht="12" customHeight="1" x14ac:dyDescent="0.2">
      <c r="A4395" s="206"/>
      <c r="B4395" s="207"/>
      <c r="C4395" s="199"/>
      <c r="D4395" s="199"/>
      <c r="E4395" s="201"/>
      <c r="F4395" s="201"/>
      <c r="G4395" s="208"/>
      <c r="H4395" s="208"/>
      <c r="I4395" s="209"/>
      <c r="J4395" s="209"/>
      <c r="K4395" s="209"/>
      <c r="L4395" s="199"/>
      <c r="M4395" s="203"/>
      <c r="N4395" s="209"/>
    </row>
    <row r="4396" spans="1:14" ht="12" customHeight="1" x14ac:dyDescent="0.2">
      <c r="A4396" s="206"/>
      <c r="B4396" s="207"/>
      <c r="C4396" s="199"/>
      <c r="D4396" s="199"/>
      <c r="E4396" s="201"/>
      <c r="F4396" s="201"/>
      <c r="G4396" s="208"/>
      <c r="H4396" s="208"/>
      <c r="I4396" s="209"/>
      <c r="J4396" s="209"/>
      <c r="K4396" s="209"/>
      <c r="L4396" s="199"/>
      <c r="M4396" s="203"/>
      <c r="N4396" s="209"/>
    </row>
    <row r="4397" spans="1:14" ht="12" customHeight="1" x14ac:dyDescent="0.2">
      <c r="A4397" s="206"/>
      <c r="B4397" s="207"/>
      <c r="C4397" s="199"/>
      <c r="D4397" s="199"/>
      <c r="E4397" s="201"/>
      <c r="F4397" s="201"/>
      <c r="G4397" s="208"/>
      <c r="H4397" s="208"/>
      <c r="I4397" s="209"/>
      <c r="J4397" s="209"/>
      <c r="K4397" s="209"/>
      <c r="L4397" s="199"/>
      <c r="M4397" s="203"/>
      <c r="N4397" s="209"/>
    </row>
    <row r="4398" spans="1:14" ht="12" customHeight="1" x14ac:dyDescent="0.2">
      <c r="A4398" s="206"/>
      <c r="B4398" s="207"/>
      <c r="C4398" s="199"/>
      <c r="D4398" s="199"/>
      <c r="E4398" s="201"/>
      <c r="F4398" s="201"/>
      <c r="G4398" s="208"/>
      <c r="H4398" s="208"/>
      <c r="I4398" s="209"/>
      <c r="J4398" s="209"/>
      <c r="K4398" s="209"/>
      <c r="L4398" s="199"/>
      <c r="M4398" s="203"/>
      <c r="N4398" s="209"/>
    </row>
    <row r="4399" spans="1:14" ht="12" customHeight="1" x14ac:dyDescent="0.2">
      <c r="A4399" s="206"/>
      <c r="B4399" s="207"/>
      <c r="C4399" s="199"/>
      <c r="D4399" s="199"/>
      <c r="E4399" s="201"/>
      <c r="F4399" s="201"/>
      <c r="G4399" s="208"/>
      <c r="H4399" s="208"/>
      <c r="I4399" s="209"/>
      <c r="J4399" s="209"/>
      <c r="K4399" s="209"/>
      <c r="L4399" s="199"/>
      <c r="M4399" s="203"/>
      <c r="N4399" s="209"/>
    </row>
    <row r="4400" spans="1:14" ht="12" customHeight="1" x14ac:dyDescent="0.2">
      <c r="A4400" s="206"/>
      <c r="B4400" s="207"/>
      <c r="C4400" s="199"/>
      <c r="D4400" s="199"/>
      <c r="E4400" s="201"/>
      <c r="F4400" s="201"/>
      <c r="G4400" s="208"/>
      <c r="H4400" s="208"/>
      <c r="I4400" s="209"/>
      <c r="J4400" s="209"/>
      <c r="K4400" s="209"/>
      <c r="L4400" s="199"/>
      <c r="M4400" s="203"/>
      <c r="N4400" s="209"/>
    </row>
    <row r="4401" spans="1:14" ht="12" customHeight="1" x14ac:dyDescent="0.2">
      <c r="A4401" s="206"/>
      <c r="B4401" s="207"/>
      <c r="C4401" s="199"/>
      <c r="D4401" s="199"/>
      <c r="E4401" s="201"/>
      <c r="F4401" s="201"/>
      <c r="G4401" s="208"/>
      <c r="H4401" s="208"/>
      <c r="I4401" s="209"/>
      <c r="J4401" s="209"/>
      <c r="K4401" s="209"/>
      <c r="L4401" s="199"/>
      <c r="M4401" s="203"/>
      <c r="N4401" s="209"/>
    </row>
    <row r="4402" spans="1:14" ht="12" customHeight="1" x14ac:dyDescent="0.2">
      <c r="A4402" s="206"/>
      <c r="B4402" s="207"/>
      <c r="C4402" s="199"/>
      <c r="D4402" s="199"/>
      <c r="E4402" s="201"/>
      <c r="F4402" s="201"/>
      <c r="G4402" s="208"/>
      <c r="H4402" s="208"/>
      <c r="I4402" s="209"/>
      <c r="J4402" s="209"/>
      <c r="K4402" s="209"/>
      <c r="L4402" s="199"/>
      <c r="M4402" s="203"/>
      <c r="N4402" s="209"/>
    </row>
    <row r="4403" spans="1:14" ht="12" customHeight="1" x14ac:dyDescent="0.2">
      <c r="A4403" s="206"/>
      <c r="B4403" s="207"/>
      <c r="C4403" s="199"/>
      <c r="D4403" s="199"/>
      <c r="E4403" s="201"/>
      <c r="F4403" s="201"/>
      <c r="G4403" s="208"/>
      <c r="H4403" s="208"/>
      <c r="I4403" s="209"/>
      <c r="J4403" s="209"/>
      <c r="K4403" s="209"/>
      <c r="L4403" s="199"/>
      <c r="M4403" s="203"/>
      <c r="N4403" s="209"/>
    </row>
    <row r="4404" spans="1:14" ht="12" customHeight="1" x14ac:dyDescent="0.2">
      <c r="A4404" s="206"/>
      <c r="B4404" s="207"/>
      <c r="C4404" s="199"/>
      <c r="D4404" s="199"/>
      <c r="E4404" s="201"/>
      <c r="F4404" s="201"/>
      <c r="G4404" s="208"/>
      <c r="H4404" s="208"/>
      <c r="I4404" s="209"/>
      <c r="J4404" s="209"/>
      <c r="K4404" s="209"/>
      <c r="L4404" s="199"/>
      <c r="M4404" s="203"/>
      <c r="N4404" s="209"/>
    </row>
    <row r="4405" spans="1:14" ht="12" customHeight="1" x14ac:dyDescent="0.2">
      <c r="A4405" s="206"/>
      <c r="B4405" s="207"/>
      <c r="C4405" s="199"/>
      <c r="D4405" s="199"/>
      <c r="E4405" s="201"/>
      <c r="F4405" s="201"/>
      <c r="G4405" s="208"/>
      <c r="H4405" s="208"/>
      <c r="I4405" s="209"/>
      <c r="J4405" s="209"/>
      <c r="K4405" s="209"/>
      <c r="L4405" s="199"/>
      <c r="M4405" s="203"/>
      <c r="N4405" s="209"/>
    </row>
    <row r="4406" spans="1:14" ht="12" customHeight="1" x14ac:dyDescent="0.2">
      <c r="A4406" s="206"/>
      <c r="B4406" s="207"/>
      <c r="C4406" s="199"/>
      <c r="D4406" s="199"/>
      <c r="E4406" s="201"/>
      <c r="F4406" s="201"/>
      <c r="G4406" s="208"/>
      <c r="H4406" s="208"/>
      <c r="I4406" s="209"/>
      <c r="J4406" s="209"/>
      <c r="K4406" s="209"/>
      <c r="L4406" s="199"/>
      <c r="M4406" s="203"/>
      <c r="N4406" s="209"/>
    </row>
    <row r="4407" spans="1:14" ht="12" customHeight="1" x14ac:dyDescent="0.2">
      <c r="A4407" s="206"/>
      <c r="B4407" s="207"/>
      <c r="C4407" s="199"/>
      <c r="D4407" s="199"/>
      <c r="E4407" s="201"/>
      <c r="F4407" s="201"/>
      <c r="G4407" s="208"/>
      <c r="H4407" s="208"/>
      <c r="I4407" s="209"/>
      <c r="J4407" s="209"/>
      <c r="K4407" s="209"/>
      <c r="L4407" s="199"/>
      <c r="M4407" s="203"/>
      <c r="N4407" s="209"/>
    </row>
    <row r="4408" spans="1:14" ht="12" customHeight="1" x14ac:dyDescent="0.2">
      <c r="A4408" s="206"/>
      <c r="B4408" s="207"/>
      <c r="C4408" s="199"/>
      <c r="D4408" s="199"/>
      <c r="E4408" s="201"/>
      <c r="F4408" s="201"/>
      <c r="G4408" s="208"/>
      <c r="H4408" s="208"/>
      <c r="I4408" s="209"/>
      <c r="J4408" s="209"/>
      <c r="K4408" s="209"/>
      <c r="L4408" s="199"/>
      <c r="M4408" s="203"/>
      <c r="N4408" s="209"/>
    </row>
    <row r="4409" spans="1:14" ht="12" customHeight="1" x14ac:dyDescent="0.2">
      <c r="A4409" s="206"/>
      <c r="B4409" s="207"/>
      <c r="C4409" s="199"/>
      <c r="D4409" s="199"/>
      <c r="E4409" s="201"/>
      <c r="F4409" s="201"/>
      <c r="G4409" s="208"/>
      <c r="H4409" s="208"/>
      <c r="I4409" s="209"/>
      <c r="J4409" s="209"/>
      <c r="K4409" s="209"/>
      <c r="L4409" s="199"/>
      <c r="M4409" s="203"/>
      <c r="N4409" s="209"/>
    </row>
    <row r="4410" spans="1:14" ht="12" customHeight="1" x14ac:dyDescent="0.2">
      <c r="A4410" s="206"/>
      <c r="B4410" s="207"/>
      <c r="C4410" s="199"/>
      <c r="D4410" s="199"/>
      <c r="E4410" s="201"/>
      <c r="F4410" s="201"/>
      <c r="G4410" s="208"/>
      <c r="H4410" s="208"/>
      <c r="I4410" s="209"/>
      <c r="J4410" s="209"/>
      <c r="K4410" s="209"/>
      <c r="L4410" s="199"/>
      <c r="M4410" s="203"/>
      <c r="N4410" s="209"/>
    </row>
    <row r="4411" spans="1:14" ht="12" customHeight="1" x14ac:dyDescent="0.2">
      <c r="A4411" s="206"/>
      <c r="B4411" s="207"/>
      <c r="C4411" s="199"/>
      <c r="D4411" s="199"/>
      <c r="E4411" s="201"/>
      <c r="F4411" s="201"/>
      <c r="G4411" s="208"/>
      <c r="H4411" s="208"/>
      <c r="I4411" s="209"/>
      <c r="J4411" s="209"/>
      <c r="K4411" s="209"/>
      <c r="L4411" s="199"/>
      <c r="M4411" s="203"/>
      <c r="N4411" s="209"/>
    </row>
    <row r="4412" spans="1:14" ht="12" customHeight="1" x14ac:dyDescent="0.2">
      <c r="A4412" s="206"/>
      <c r="B4412" s="207"/>
      <c r="C4412" s="199"/>
      <c r="D4412" s="199"/>
      <c r="E4412" s="201"/>
      <c r="F4412" s="201"/>
      <c r="G4412" s="208"/>
      <c r="H4412" s="208"/>
      <c r="I4412" s="209"/>
      <c r="J4412" s="209"/>
      <c r="K4412" s="209"/>
      <c r="L4412" s="199"/>
      <c r="M4412" s="203"/>
      <c r="N4412" s="209"/>
    </row>
    <row r="4413" spans="1:14" ht="12" customHeight="1" x14ac:dyDescent="0.2">
      <c r="A4413" s="206"/>
      <c r="B4413" s="207"/>
      <c r="C4413" s="199"/>
      <c r="D4413" s="199"/>
      <c r="E4413" s="201"/>
      <c r="F4413" s="201"/>
      <c r="G4413" s="208"/>
      <c r="H4413" s="208"/>
      <c r="I4413" s="209"/>
      <c r="J4413" s="209"/>
      <c r="K4413" s="209"/>
      <c r="L4413" s="199"/>
      <c r="M4413" s="203"/>
      <c r="N4413" s="209"/>
    </row>
    <row r="4414" spans="1:14" ht="12" customHeight="1" x14ac:dyDescent="0.2">
      <c r="A4414" s="206"/>
      <c r="B4414" s="207"/>
      <c r="C4414" s="199"/>
      <c r="D4414" s="199"/>
      <c r="E4414" s="201"/>
      <c r="F4414" s="201"/>
      <c r="G4414" s="208"/>
      <c r="H4414" s="208"/>
      <c r="I4414" s="209"/>
      <c r="J4414" s="209"/>
      <c r="K4414" s="209"/>
      <c r="L4414" s="199"/>
      <c r="M4414" s="203"/>
      <c r="N4414" s="209"/>
    </row>
    <row r="4415" spans="1:14" ht="12" customHeight="1" x14ac:dyDescent="0.2">
      <c r="A4415" s="206"/>
      <c r="B4415" s="207"/>
      <c r="C4415" s="199"/>
      <c r="D4415" s="199"/>
      <c r="E4415" s="201"/>
      <c r="F4415" s="201"/>
      <c r="G4415" s="208"/>
      <c r="H4415" s="208"/>
      <c r="I4415" s="209"/>
      <c r="J4415" s="209"/>
      <c r="K4415" s="209"/>
      <c r="L4415" s="199"/>
      <c r="M4415" s="203"/>
      <c r="N4415" s="209"/>
    </row>
    <row r="4416" spans="1:14" ht="12" customHeight="1" x14ac:dyDescent="0.2">
      <c r="A4416" s="206"/>
      <c r="B4416" s="207"/>
      <c r="C4416" s="199"/>
      <c r="D4416" s="199"/>
      <c r="E4416" s="201"/>
      <c r="F4416" s="201"/>
      <c r="G4416" s="208"/>
      <c r="H4416" s="208"/>
      <c r="I4416" s="209"/>
      <c r="J4416" s="209"/>
      <c r="K4416" s="209"/>
      <c r="L4416" s="199"/>
      <c r="M4416" s="203"/>
      <c r="N4416" s="209"/>
    </row>
    <row r="4417" spans="1:14" ht="12" customHeight="1" x14ac:dyDescent="0.2">
      <c r="A4417" s="206"/>
      <c r="B4417" s="207"/>
      <c r="C4417" s="199"/>
      <c r="D4417" s="199"/>
      <c r="E4417" s="201"/>
      <c r="F4417" s="201"/>
      <c r="G4417" s="208"/>
      <c r="H4417" s="208"/>
      <c r="I4417" s="209"/>
      <c r="J4417" s="209"/>
      <c r="K4417" s="209"/>
      <c r="L4417" s="199"/>
      <c r="M4417" s="203"/>
      <c r="N4417" s="209"/>
    </row>
    <row r="4418" spans="1:14" ht="12" customHeight="1" x14ac:dyDescent="0.2">
      <c r="A4418" s="206"/>
      <c r="B4418" s="207"/>
      <c r="C4418" s="199"/>
      <c r="D4418" s="199"/>
      <c r="E4418" s="201"/>
      <c r="F4418" s="201"/>
      <c r="G4418" s="208"/>
      <c r="H4418" s="208"/>
      <c r="I4418" s="209"/>
      <c r="J4418" s="209"/>
      <c r="K4418" s="209"/>
      <c r="L4418" s="199"/>
      <c r="M4418" s="203"/>
      <c r="N4418" s="209"/>
    </row>
    <row r="4419" spans="1:14" ht="12" customHeight="1" x14ac:dyDescent="0.2">
      <c r="A4419" s="206"/>
      <c r="B4419" s="207"/>
      <c r="C4419" s="199"/>
      <c r="D4419" s="199"/>
      <c r="E4419" s="201"/>
      <c r="F4419" s="201"/>
      <c r="G4419" s="208"/>
      <c r="H4419" s="208"/>
      <c r="I4419" s="209"/>
      <c r="J4419" s="209"/>
      <c r="K4419" s="209"/>
      <c r="L4419" s="199"/>
      <c r="M4419" s="203"/>
      <c r="N4419" s="209"/>
    </row>
    <row r="4420" spans="1:14" ht="12" customHeight="1" x14ac:dyDescent="0.2">
      <c r="A4420" s="206"/>
      <c r="B4420" s="207"/>
      <c r="C4420" s="199"/>
      <c r="D4420" s="199"/>
      <c r="E4420" s="201"/>
      <c r="F4420" s="201"/>
      <c r="G4420" s="208"/>
      <c r="H4420" s="208"/>
      <c r="I4420" s="209"/>
      <c r="J4420" s="209"/>
      <c r="K4420" s="209"/>
      <c r="L4420" s="199"/>
      <c r="M4420" s="203"/>
      <c r="N4420" s="209"/>
    </row>
    <row r="4421" spans="1:14" ht="12" customHeight="1" x14ac:dyDescent="0.2">
      <c r="A4421" s="206"/>
      <c r="B4421" s="207"/>
      <c r="C4421" s="199"/>
      <c r="D4421" s="199"/>
      <c r="E4421" s="201"/>
      <c r="F4421" s="201"/>
      <c r="G4421" s="208"/>
      <c r="H4421" s="208"/>
      <c r="I4421" s="209"/>
      <c r="J4421" s="209"/>
      <c r="K4421" s="209"/>
      <c r="L4421" s="199"/>
      <c r="M4421" s="203"/>
      <c r="N4421" s="209"/>
    </row>
    <row r="4422" spans="1:14" ht="12" customHeight="1" x14ac:dyDescent="0.2">
      <c r="A4422" s="206"/>
      <c r="B4422" s="207"/>
      <c r="C4422" s="199"/>
      <c r="D4422" s="199"/>
      <c r="E4422" s="201"/>
      <c r="F4422" s="201"/>
      <c r="G4422" s="208"/>
      <c r="H4422" s="208"/>
      <c r="I4422" s="209"/>
      <c r="J4422" s="209"/>
      <c r="K4422" s="209"/>
      <c r="L4422" s="199"/>
      <c r="M4422" s="203"/>
      <c r="N4422" s="209"/>
    </row>
    <row r="4423" spans="1:14" ht="12" customHeight="1" x14ac:dyDescent="0.2">
      <c r="A4423" s="206"/>
      <c r="B4423" s="207"/>
      <c r="C4423" s="199"/>
      <c r="D4423" s="199"/>
      <c r="E4423" s="201"/>
      <c r="F4423" s="201"/>
      <c r="G4423" s="208"/>
      <c r="H4423" s="208"/>
      <c r="I4423" s="209"/>
      <c r="J4423" s="209"/>
      <c r="K4423" s="209"/>
      <c r="L4423" s="199"/>
      <c r="M4423" s="203"/>
      <c r="N4423" s="209"/>
    </row>
    <row r="4424" spans="1:14" ht="12" customHeight="1" x14ac:dyDescent="0.2">
      <c r="A4424" s="206"/>
      <c r="B4424" s="207"/>
      <c r="C4424" s="199"/>
      <c r="D4424" s="199"/>
      <c r="E4424" s="201"/>
      <c r="F4424" s="201"/>
      <c r="G4424" s="208"/>
      <c r="H4424" s="208"/>
      <c r="I4424" s="209"/>
      <c r="J4424" s="209"/>
      <c r="K4424" s="209"/>
      <c r="L4424" s="199"/>
      <c r="M4424" s="203"/>
      <c r="N4424" s="209"/>
    </row>
    <row r="4425" spans="1:14" ht="12" customHeight="1" x14ac:dyDescent="0.2">
      <c r="A4425" s="206"/>
      <c r="B4425" s="207"/>
      <c r="C4425" s="199"/>
      <c r="D4425" s="199"/>
      <c r="E4425" s="201"/>
      <c r="F4425" s="201"/>
      <c r="G4425" s="208"/>
      <c r="H4425" s="208"/>
      <c r="I4425" s="209"/>
      <c r="J4425" s="209"/>
      <c r="K4425" s="209"/>
      <c r="L4425" s="199"/>
      <c r="M4425" s="203"/>
      <c r="N4425" s="209"/>
    </row>
    <row r="4426" spans="1:14" ht="12" customHeight="1" x14ac:dyDescent="0.2">
      <c r="A4426" s="206"/>
      <c r="B4426" s="207"/>
      <c r="C4426" s="199"/>
      <c r="D4426" s="199"/>
      <c r="E4426" s="201"/>
      <c r="F4426" s="201"/>
      <c r="G4426" s="208"/>
      <c r="H4426" s="208"/>
      <c r="I4426" s="209"/>
      <c r="J4426" s="209"/>
      <c r="K4426" s="209"/>
      <c r="L4426" s="199"/>
      <c r="M4426" s="203"/>
      <c r="N4426" s="209"/>
    </row>
    <row r="4427" spans="1:14" ht="12" customHeight="1" x14ac:dyDescent="0.2">
      <c r="A4427" s="206"/>
      <c r="B4427" s="207"/>
      <c r="C4427" s="199"/>
      <c r="D4427" s="199"/>
      <c r="E4427" s="201"/>
      <c r="F4427" s="201"/>
      <c r="G4427" s="208"/>
      <c r="H4427" s="208"/>
      <c r="I4427" s="209"/>
      <c r="J4427" s="209"/>
      <c r="K4427" s="209"/>
      <c r="L4427" s="199"/>
      <c r="M4427" s="203"/>
      <c r="N4427" s="209"/>
    </row>
    <row r="4428" spans="1:14" ht="12" customHeight="1" x14ac:dyDescent="0.2">
      <c r="A4428" s="206"/>
      <c r="B4428" s="207"/>
      <c r="C4428" s="199"/>
      <c r="D4428" s="199"/>
      <c r="E4428" s="201"/>
      <c r="F4428" s="201"/>
      <c r="G4428" s="208"/>
      <c r="H4428" s="208"/>
      <c r="I4428" s="209"/>
      <c r="J4428" s="209"/>
      <c r="K4428" s="209"/>
      <c r="L4428" s="199"/>
      <c r="M4428" s="203"/>
      <c r="N4428" s="209"/>
    </row>
    <row r="4429" spans="1:14" ht="12" customHeight="1" x14ac:dyDescent="0.2">
      <c r="A4429" s="206"/>
      <c r="B4429" s="207"/>
      <c r="C4429" s="199"/>
      <c r="D4429" s="199"/>
      <c r="E4429" s="201"/>
      <c r="F4429" s="201"/>
      <c r="G4429" s="208"/>
      <c r="H4429" s="208"/>
      <c r="I4429" s="209"/>
      <c r="J4429" s="209"/>
      <c r="K4429" s="209"/>
      <c r="L4429" s="199"/>
      <c r="M4429" s="203"/>
      <c r="N4429" s="209"/>
    </row>
    <row r="4430" spans="1:14" ht="12" customHeight="1" x14ac:dyDescent="0.2">
      <c r="A4430" s="206"/>
      <c r="B4430" s="207"/>
      <c r="C4430" s="199"/>
      <c r="D4430" s="199"/>
      <c r="E4430" s="201"/>
      <c r="F4430" s="201"/>
      <c r="G4430" s="208"/>
      <c r="H4430" s="208"/>
      <c r="I4430" s="209"/>
      <c r="J4430" s="209"/>
      <c r="K4430" s="209"/>
      <c r="L4430" s="199"/>
      <c r="M4430" s="203"/>
      <c r="N4430" s="209"/>
    </row>
    <row r="4431" spans="1:14" ht="12" customHeight="1" x14ac:dyDescent="0.2">
      <c r="A4431" s="206"/>
      <c r="B4431" s="207"/>
      <c r="C4431" s="199"/>
      <c r="D4431" s="199"/>
      <c r="E4431" s="201"/>
      <c r="F4431" s="201"/>
      <c r="G4431" s="208"/>
      <c r="H4431" s="208"/>
      <c r="I4431" s="209"/>
      <c r="J4431" s="209"/>
      <c r="K4431" s="209"/>
      <c r="L4431" s="199"/>
      <c r="M4431" s="203"/>
      <c r="N4431" s="209"/>
    </row>
    <row r="4432" spans="1:14" ht="12" customHeight="1" x14ac:dyDescent="0.2">
      <c r="A4432" s="206"/>
      <c r="B4432" s="207"/>
      <c r="C4432" s="199"/>
      <c r="D4432" s="199"/>
      <c r="E4432" s="201"/>
      <c r="F4432" s="201"/>
      <c r="G4432" s="208"/>
      <c r="H4432" s="208"/>
      <c r="I4432" s="209"/>
      <c r="J4432" s="209"/>
      <c r="K4432" s="209"/>
      <c r="L4432" s="199"/>
      <c r="M4432" s="203"/>
      <c r="N4432" s="209"/>
    </row>
    <row r="4433" spans="1:14" ht="12" customHeight="1" x14ac:dyDescent="0.2">
      <c r="A4433" s="206"/>
      <c r="B4433" s="207"/>
      <c r="C4433" s="199"/>
      <c r="D4433" s="199"/>
      <c r="E4433" s="201"/>
      <c r="F4433" s="201"/>
      <c r="G4433" s="208"/>
      <c r="H4433" s="208"/>
      <c r="I4433" s="209"/>
      <c r="J4433" s="209"/>
      <c r="K4433" s="209"/>
      <c r="L4433" s="199"/>
      <c r="M4433" s="203"/>
      <c r="N4433" s="209"/>
    </row>
    <row r="4434" spans="1:14" ht="12" customHeight="1" x14ac:dyDescent="0.2">
      <c r="A4434" s="206"/>
      <c r="B4434" s="207"/>
      <c r="C4434" s="199"/>
      <c r="D4434" s="199"/>
      <c r="E4434" s="201"/>
      <c r="F4434" s="201"/>
      <c r="G4434" s="208"/>
      <c r="H4434" s="208"/>
      <c r="I4434" s="209"/>
      <c r="J4434" s="209"/>
      <c r="K4434" s="209"/>
      <c r="L4434" s="199"/>
      <c r="M4434" s="203"/>
      <c r="N4434" s="209"/>
    </row>
    <row r="4435" spans="1:14" ht="12" customHeight="1" x14ac:dyDescent="0.2">
      <c r="A4435" s="206"/>
      <c r="B4435" s="207"/>
      <c r="C4435" s="199"/>
      <c r="D4435" s="199"/>
      <c r="E4435" s="201"/>
      <c r="F4435" s="201"/>
      <c r="G4435" s="208"/>
      <c r="H4435" s="208"/>
      <c r="I4435" s="209"/>
      <c r="J4435" s="209"/>
      <c r="K4435" s="209"/>
      <c r="L4435" s="199"/>
      <c r="M4435" s="203"/>
      <c r="N4435" s="209"/>
    </row>
    <row r="4436" spans="1:14" ht="12" customHeight="1" x14ac:dyDescent="0.2">
      <c r="A4436" s="206"/>
      <c r="B4436" s="207"/>
      <c r="C4436" s="199"/>
      <c r="D4436" s="199"/>
      <c r="E4436" s="201"/>
      <c r="F4436" s="201"/>
      <c r="G4436" s="208"/>
      <c r="H4436" s="208"/>
      <c r="I4436" s="209"/>
      <c r="J4436" s="209"/>
      <c r="K4436" s="209"/>
      <c r="L4436" s="199"/>
      <c r="M4436" s="203"/>
      <c r="N4436" s="209"/>
    </row>
    <row r="4437" spans="1:14" ht="12" customHeight="1" x14ac:dyDescent="0.2">
      <c r="A4437" s="206"/>
      <c r="B4437" s="207"/>
      <c r="C4437" s="199"/>
      <c r="D4437" s="199"/>
      <c r="E4437" s="201"/>
      <c r="F4437" s="201"/>
      <c r="G4437" s="208"/>
      <c r="H4437" s="208"/>
      <c r="I4437" s="209"/>
      <c r="J4437" s="209"/>
      <c r="K4437" s="209"/>
      <c r="L4437" s="199"/>
      <c r="M4437" s="203"/>
      <c r="N4437" s="209"/>
    </row>
    <row r="4438" spans="1:14" ht="12" customHeight="1" x14ac:dyDescent="0.2">
      <c r="A4438" s="206"/>
      <c r="B4438" s="207"/>
      <c r="C4438" s="199"/>
      <c r="D4438" s="199"/>
      <c r="E4438" s="201"/>
      <c r="F4438" s="201"/>
      <c r="G4438" s="208"/>
      <c r="H4438" s="208"/>
      <c r="I4438" s="209"/>
      <c r="J4438" s="209"/>
      <c r="K4438" s="209"/>
      <c r="L4438" s="199"/>
      <c r="M4438" s="203"/>
      <c r="N4438" s="209"/>
    </row>
    <row r="4439" spans="1:14" ht="12" customHeight="1" x14ac:dyDescent="0.2">
      <c r="A4439" s="206"/>
      <c r="B4439" s="207"/>
      <c r="C4439" s="199"/>
      <c r="D4439" s="199"/>
      <c r="E4439" s="201"/>
      <c r="F4439" s="201"/>
      <c r="G4439" s="208"/>
      <c r="H4439" s="208"/>
      <c r="I4439" s="209"/>
      <c r="J4439" s="209"/>
      <c r="K4439" s="209"/>
      <c r="L4439" s="199"/>
      <c r="M4439" s="203"/>
      <c r="N4439" s="209"/>
    </row>
    <row r="4440" spans="1:14" ht="12" customHeight="1" x14ac:dyDescent="0.2">
      <c r="A4440" s="206"/>
      <c r="B4440" s="207"/>
      <c r="C4440" s="199"/>
      <c r="D4440" s="199"/>
      <c r="E4440" s="201"/>
      <c r="F4440" s="201"/>
      <c r="G4440" s="208"/>
      <c r="H4440" s="208"/>
      <c r="I4440" s="209"/>
      <c r="J4440" s="209"/>
      <c r="K4440" s="209"/>
      <c r="L4440" s="199"/>
      <c r="M4440" s="203"/>
      <c r="N4440" s="209"/>
    </row>
    <row r="4441" spans="1:14" ht="12" customHeight="1" x14ac:dyDescent="0.2">
      <c r="A4441" s="206"/>
      <c r="B4441" s="207"/>
      <c r="C4441" s="199"/>
      <c r="D4441" s="199"/>
      <c r="E4441" s="201"/>
      <c r="F4441" s="201"/>
      <c r="G4441" s="208"/>
      <c r="H4441" s="208"/>
      <c r="I4441" s="209"/>
      <c r="J4441" s="209"/>
      <c r="K4441" s="209"/>
      <c r="L4441" s="199"/>
      <c r="M4441" s="203"/>
      <c r="N4441" s="209"/>
    </row>
    <row r="4442" spans="1:14" ht="12" customHeight="1" x14ac:dyDescent="0.2">
      <c r="A4442" s="206"/>
      <c r="B4442" s="207"/>
      <c r="C4442" s="199"/>
      <c r="D4442" s="199"/>
      <c r="E4442" s="201"/>
      <c r="F4442" s="201"/>
      <c r="G4442" s="208"/>
      <c r="H4442" s="208"/>
      <c r="I4442" s="209"/>
      <c r="J4442" s="209"/>
      <c r="K4442" s="209"/>
      <c r="L4442" s="199"/>
      <c r="M4442" s="203"/>
      <c r="N4442" s="209"/>
    </row>
    <row r="4443" spans="1:14" ht="12" customHeight="1" x14ac:dyDescent="0.2">
      <c r="A4443" s="206"/>
      <c r="B4443" s="207"/>
      <c r="C4443" s="199"/>
      <c r="D4443" s="199"/>
      <c r="E4443" s="201"/>
      <c r="F4443" s="201"/>
      <c r="G4443" s="208"/>
      <c r="H4443" s="208"/>
      <c r="I4443" s="209"/>
      <c r="J4443" s="209"/>
      <c r="K4443" s="209"/>
      <c r="L4443" s="199"/>
      <c r="M4443" s="203"/>
      <c r="N4443" s="209"/>
    </row>
    <row r="4444" spans="1:14" ht="12" customHeight="1" x14ac:dyDescent="0.2">
      <c r="A4444" s="206"/>
      <c r="B4444" s="207"/>
      <c r="C4444" s="199"/>
      <c r="D4444" s="199"/>
      <c r="E4444" s="201"/>
      <c r="F4444" s="201"/>
      <c r="G4444" s="208"/>
      <c r="H4444" s="208"/>
      <c r="I4444" s="209"/>
      <c r="J4444" s="209"/>
      <c r="K4444" s="209"/>
      <c r="L4444" s="199"/>
      <c r="M4444" s="203"/>
      <c r="N4444" s="209"/>
    </row>
    <row r="4445" spans="1:14" ht="12" customHeight="1" x14ac:dyDescent="0.2">
      <c r="A4445" s="206"/>
      <c r="B4445" s="207"/>
      <c r="C4445" s="199"/>
      <c r="D4445" s="199"/>
      <c r="E4445" s="201"/>
      <c r="F4445" s="201"/>
      <c r="G4445" s="208"/>
      <c r="H4445" s="208"/>
      <c r="I4445" s="209"/>
      <c r="J4445" s="209"/>
      <c r="K4445" s="209"/>
      <c r="L4445" s="199"/>
      <c r="M4445" s="203"/>
      <c r="N4445" s="209"/>
    </row>
    <row r="4446" spans="1:14" ht="12" customHeight="1" x14ac:dyDescent="0.2">
      <c r="A4446" s="206"/>
      <c r="B4446" s="207"/>
      <c r="C4446" s="199"/>
      <c r="D4446" s="199"/>
      <c r="E4446" s="201"/>
      <c r="F4446" s="201"/>
      <c r="G4446" s="208"/>
      <c r="H4446" s="208"/>
      <c r="I4446" s="209"/>
      <c r="J4446" s="209"/>
      <c r="K4446" s="209"/>
      <c r="L4446" s="199"/>
      <c r="M4446" s="203"/>
      <c r="N4446" s="209"/>
    </row>
    <row r="4447" spans="1:14" ht="12" customHeight="1" x14ac:dyDescent="0.2">
      <c r="A4447" s="206"/>
      <c r="B4447" s="207"/>
      <c r="C4447" s="199"/>
      <c r="D4447" s="199"/>
      <c r="E4447" s="201"/>
      <c r="F4447" s="201"/>
      <c r="G4447" s="208"/>
      <c r="H4447" s="208"/>
      <c r="I4447" s="209"/>
      <c r="J4447" s="209"/>
      <c r="K4447" s="209"/>
      <c r="L4447" s="199"/>
      <c r="M4447" s="203"/>
      <c r="N4447" s="209"/>
    </row>
    <row r="4448" spans="1:14" ht="12" customHeight="1" x14ac:dyDescent="0.2">
      <c r="A4448" s="206"/>
      <c r="B4448" s="207"/>
      <c r="C4448" s="199"/>
      <c r="D4448" s="199"/>
      <c r="E4448" s="201"/>
      <c r="F4448" s="201"/>
      <c r="G4448" s="208"/>
      <c r="H4448" s="208"/>
      <c r="I4448" s="209"/>
      <c r="J4448" s="209"/>
      <c r="K4448" s="209"/>
      <c r="L4448" s="199"/>
      <c r="M4448" s="203"/>
      <c r="N4448" s="209"/>
    </row>
    <row r="4449" spans="1:14" ht="12" customHeight="1" x14ac:dyDescent="0.2">
      <c r="A4449" s="206"/>
      <c r="B4449" s="207"/>
      <c r="C4449" s="199"/>
      <c r="D4449" s="199"/>
      <c r="E4449" s="201"/>
      <c r="F4449" s="201"/>
      <c r="G4449" s="208"/>
      <c r="H4449" s="208"/>
      <c r="I4449" s="209"/>
      <c r="J4449" s="209"/>
      <c r="K4449" s="209"/>
      <c r="L4449" s="199"/>
      <c r="M4449" s="203"/>
      <c r="N4449" s="209"/>
    </row>
    <row r="4450" spans="1:14" ht="12" customHeight="1" x14ac:dyDescent="0.2">
      <c r="A4450" s="206"/>
      <c r="B4450" s="207"/>
      <c r="C4450" s="199"/>
      <c r="D4450" s="199"/>
      <c r="E4450" s="201"/>
      <c r="F4450" s="201"/>
      <c r="G4450" s="208"/>
      <c r="H4450" s="208"/>
      <c r="I4450" s="209"/>
      <c r="J4450" s="209"/>
      <c r="K4450" s="209"/>
      <c r="L4450" s="199"/>
      <c r="M4450" s="203"/>
      <c r="N4450" s="209"/>
    </row>
    <row r="4451" spans="1:14" ht="12" customHeight="1" x14ac:dyDescent="0.2">
      <c r="A4451" s="206"/>
      <c r="B4451" s="207"/>
      <c r="C4451" s="199"/>
      <c r="D4451" s="199"/>
      <c r="E4451" s="201"/>
      <c r="F4451" s="201"/>
      <c r="G4451" s="208"/>
      <c r="H4451" s="208"/>
      <c r="I4451" s="209"/>
      <c r="J4451" s="209"/>
      <c r="K4451" s="209"/>
      <c r="L4451" s="199"/>
      <c r="M4451" s="203"/>
      <c r="N4451" s="209"/>
    </row>
    <row r="4452" spans="1:14" ht="12" customHeight="1" x14ac:dyDescent="0.2">
      <c r="A4452" s="206"/>
      <c r="B4452" s="207"/>
      <c r="C4452" s="199"/>
      <c r="D4452" s="199"/>
      <c r="E4452" s="201"/>
      <c r="F4452" s="201"/>
      <c r="G4452" s="208"/>
      <c r="H4452" s="208"/>
      <c r="I4452" s="209"/>
      <c r="J4452" s="209"/>
      <c r="K4452" s="209"/>
      <c r="L4452" s="199"/>
      <c r="M4452" s="203"/>
      <c r="N4452" s="209"/>
    </row>
    <row r="4453" spans="1:14" ht="12" customHeight="1" x14ac:dyDescent="0.2">
      <c r="A4453" s="206"/>
      <c r="B4453" s="207"/>
      <c r="C4453" s="199"/>
      <c r="D4453" s="199"/>
      <c r="E4453" s="201"/>
      <c r="F4453" s="201"/>
      <c r="G4453" s="208"/>
      <c r="H4453" s="208"/>
      <c r="I4453" s="209"/>
      <c r="J4453" s="209"/>
      <c r="K4453" s="209"/>
      <c r="L4453" s="199"/>
      <c r="M4453" s="203"/>
      <c r="N4453" s="209"/>
    </row>
    <row r="4454" spans="1:14" ht="12" customHeight="1" x14ac:dyDescent="0.2">
      <c r="A4454" s="206"/>
      <c r="B4454" s="207"/>
      <c r="C4454" s="199"/>
      <c r="D4454" s="199"/>
      <c r="E4454" s="201"/>
      <c r="F4454" s="201"/>
      <c r="G4454" s="208"/>
      <c r="H4454" s="208"/>
      <c r="I4454" s="209"/>
      <c r="J4454" s="209"/>
      <c r="K4454" s="209"/>
      <c r="L4454" s="199"/>
      <c r="M4454" s="203"/>
      <c r="N4454" s="209"/>
    </row>
    <row r="4455" spans="1:14" ht="12" customHeight="1" x14ac:dyDescent="0.2">
      <c r="A4455" s="206"/>
      <c r="B4455" s="207"/>
      <c r="C4455" s="199"/>
      <c r="D4455" s="199"/>
      <c r="E4455" s="201"/>
      <c r="F4455" s="201"/>
      <c r="G4455" s="208"/>
      <c r="H4455" s="208"/>
      <c r="I4455" s="209"/>
      <c r="J4455" s="209"/>
      <c r="K4455" s="209"/>
      <c r="L4455" s="199"/>
      <c r="M4455" s="203"/>
      <c r="N4455" s="209"/>
    </row>
    <row r="4456" spans="1:14" ht="12" customHeight="1" x14ac:dyDescent="0.2">
      <c r="A4456" s="206"/>
      <c r="B4456" s="207"/>
      <c r="C4456" s="199"/>
      <c r="D4456" s="199"/>
      <c r="E4456" s="201"/>
      <c r="F4456" s="201"/>
      <c r="G4456" s="208"/>
      <c r="H4456" s="208"/>
      <c r="I4456" s="209"/>
      <c r="J4456" s="209"/>
      <c r="K4456" s="209"/>
      <c r="L4456" s="199"/>
      <c r="M4456" s="203"/>
      <c r="N4456" s="209"/>
    </row>
    <row r="4457" spans="1:14" ht="12" customHeight="1" x14ac:dyDescent="0.2">
      <c r="A4457" s="206"/>
      <c r="B4457" s="207"/>
      <c r="C4457" s="199"/>
      <c r="D4457" s="199"/>
      <c r="E4457" s="201"/>
      <c r="F4457" s="201"/>
      <c r="G4457" s="208"/>
      <c r="H4457" s="208"/>
      <c r="I4457" s="209"/>
      <c r="J4457" s="209"/>
      <c r="K4457" s="209"/>
      <c r="L4457" s="199"/>
      <c r="M4457" s="203"/>
      <c r="N4457" s="209"/>
    </row>
    <row r="4458" spans="1:14" ht="12" customHeight="1" x14ac:dyDescent="0.2">
      <c r="A4458" s="206"/>
      <c r="B4458" s="207"/>
      <c r="C4458" s="199"/>
      <c r="D4458" s="199"/>
      <c r="E4458" s="201"/>
      <c r="F4458" s="201"/>
      <c r="G4458" s="208"/>
      <c r="H4458" s="208"/>
      <c r="I4458" s="209"/>
      <c r="J4458" s="209"/>
      <c r="K4458" s="209"/>
      <c r="L4458" s="199"/>
      <c r="M4458" s="203"/>
      <c r="N4458" s="209"/>
    </row>
    <row r="4459" spans="1:14" ht="12" customHeight="1" x14ac:dyDescent="0.2">
      <c r="A4459" s="206"/>
      <c r="B4459" s="207"/>
      <c r="C4459" s="199"/>
      <c r="D4459" s="199"/>
      <c r="E4459" s="201"/>
      <c r="F4459" s="201"/>
      <c r="G4459" s="208"/>
      <c r="H4459" s="208"/>
      <c r="I4459" s="209"/>
      <c r="J4459" s="209"/>
      <c r="K4459" s="209"/>
      <c r="L4459" s="199"/>
      <c r="M4459" s="203"/>
      <c r="N4459" s="209"/>
    </row>
    <row r="4460" spans="1:14" ht="12" customHeight="1" x14ac:dyDescent="0.2">
      <c r="A4460" s="206"/>
      <c r="B4460" s="207"/>
      <c r="C4460" s="199"/>
      <c r="D4460" s="199"/>
      <c r="E4460" s="201"/>
      <c r="F4460" s="201"/>
      <c r="G4460" s="208"/>
      <c r="H4460" s="208"/>
      <c r="I4460" s="209"/>
      <c r="J4460" s="209"/>
      <c r="K4460" s="209"/>
      <c r="L4460" s="199"/>
      <c r="M4460" s="203"/>
      <c r="N4460" s="209"/>
    </row>
    <row r="4461" spans="1:14" ht="12" customHeight="1" x14ac:dyDescent="0.2">
      <c r="A4461" s="206"/>
      <c r="B4461" s="207"/>
      <c r="C4461" s="199"/>
      <c r="D4461" s="199"/>
      <c r="E4461" s="201"/>
      <c r="F4461" s="201"/>
      <c r="G4461" s="208"/>
      <c r="H4461" s="208"/>
      <c r="I4461" s="209"/>
      <c r="J4461" s="209"/>
      <c r="K4461" s="209"/>
      <c r="L4461" s="199"/>
      <c r="M4461" s="203"/>
      <c r="N4461" s="209"/>
    </row>
    <row r="4462" spans="1:14" ht="12" customHeight="1" x14ac:dyDescent="0.2">
      <c r="A4462" s="206"/>
      <c r="B4462" s="207"/>
      <c r="C4462" s="199"/>
      <c r="D4462" s="199"/>
      <c r="E4462" s="201"/>
      <c r="F4462" s="201"/>
      <c r="G4462" s="208"/>
      <c r="H4462" s="208"/>
      <c r="I4462" s="209"/>
      <c r="J4462" s="209"/>
      <c r="K4462" s="209"/>
      <c r="L4462" s="199"/>
      <c r="M4462" s="203"/>
      <c r="N4462" s="209"/>
    </row>
    <row r="4463" spans="1:14" ht="12" customHeight="1" x14ac:dyDescent="0.2">
      <c r="A4463" s="206"/>
      <c r="B4463" s="207"/>
      <c r="C4463" s="199"/>
      <c r="D4463" s="199"/>
      <c r="E4463" s="201"/>
      <c r="F4463" s="201"/>
      <c r="G4463" s="208"/>
      <c r="H4463" s="208"/>
      <c r="I4463" s="209"/>
      <c r="J4463" s="209"/>
      <c r="K4463" s="209"/>
      <c r="L4463" s="199"/>
      <c r="M4463" s="203"/>
      <c r="N4463" s="209"/>
    </row>
    <row r="4464" spans="1:14" ht="12" customHeight="1" x14ac:dyDescent="0.2">
      <c r="A4464" s="206"/>
      <c r="B4464" s="207"/>
      <c r="C4464" s="199"/>
      <c r="D4464" s="199"/>
      <c r="E4464" s="201"/>
      <c r="F4464" s="201"/>
      <c r="G4464" s="208"/>
      <c r="H4464" s="208"/>
      <c r="I4464" s="209"/>
      <c r="J4464" s="209"/>
      <c r="K4464" s="209"/>
      <c r="L4464" s="199"/>
      <c r="M4464" s="203"/>
      <c r="N4464" s="209"/>
    </row>
    <row r="4465" spans="1:14" ht="12" customHeight="1" x14ac:dyDescent="0.2">
      <c r="A4465" s="206"/>
      <c r="B4465" s="207"/>
      <c r="C4465" s="199"/>
      <c r="D4465" s="199"/>
      <c r="E4465" s="201"/>
      <c r="F4465" s="201"/>
      <c r="G4465" s="208"/>
      <c r="H4465" s="208"/>
      <c r="I4465" s="209"/>
      <c r="J4465" s="209"/>
      <c r="K4465" s="209"/>
      <c r="L4465" s="199"/>
      <c r="M4465" s="203"/>
      <c r="N4465" s="209"/>
    </row>
    <row r="4466" spans="1:14" ht="12" customHeight="1" x14ac:dyDescent="0.2">
      <c r="A4466" s="206"/>
      <c r="B4466" s="207"/>
      <c r="C4466" s="199"/>
      <c r="D4466" s="199"/>
      <c r="E4466" s="201"/>
      <c r="F4466" s="201"/>
      <c r="G4466" s="208"/>
      <c r="H4466" s="208"/>
      <c r="I4466" s="209"/>
      <c r="J4466" s="209"/>
      <c r="K4466" s="209"/>
      <c r="L4466" s="199"/>
      <c r="M4466" s="203"/>
      <c r="N4466" s="209"/>
    </row>
    <row r="4467" spans="1:14" ht="12" customHeight="1" x14ac:dyDescent="0.2">
      <c r="A4467" s="206"/>
      <c r="B4467" s="207"/>
      <c r="C4467" s="199"/>
      <c r="D4467" s="199"/>
      <c r="E4467" s="201"/>
      <c r="F4467" s="201"/>
      <c r="G4467" s="208"/>
      <c r="H4467" s="208"/>
      <c r="I4467" s="209"/>
      <c r="J4467" s="209"/>
      <c r="K4467" s="209"/>
      <c r="L4467" s="199"/>
      <c r="M4467" s="203"/>
      <c r="N4467" s="209"/>
    </row>
    <row r="4468" spans="1:14" ht="12" customHeight="1" x14ac:dyDescent="0.2">
      <c r="A4468" s="206"/>
      <c r="B4468" s="207"/>
      <c r="C4468" s="199"/>
      <c r="D4468" s="199"/>
      <c r="E4468" s="201"/>
      <c r="F4468" s="201"/>
      <c r="G4468" s="208"/>
      <c r="H4468" s="208"/>
      <c r="I4468" s="209"/>
      <c r="J4468" s="209"/>
      <c r="K4468" s="209"/>
      <c r="L4468" s="199"/>
      <c r="M4468" s="203"/>
      <c r="N4468" s="209"/>
    </row>
    <row r="4469" spans="1:14" ht="12" customHeight="1" x14ac:dyDescent="0.2">
      <c r="A4469" s="206"/>
      <c r="B4469" s="207"/>
      <c r="C4469" s="199"/>
      <c r="D4469" s="199"/>
      <c r="E4469" s="201"/>
      <c r="F4469" s="201"/>
      <c r="G4469" s="208"/>
      <c r="H4469" s="208"/>
      <c r="I4469" s="209"/>
      <c r="J4469" s="209"/>
      <c r="K4469" s="209"/>
      <c r="L4469" s="199"/>
      <c r="M4469" s="203"/>
      <c r="N4469" s="209"/>
    </row>
    <row r="4470" spans="1:14" ht="12" customHeight="1" x14ac:dyDescent="0.2">
      <c r="A4470" s="206"/>
      <c r="B4470" s="207"/>
      <c r="C4470" s="199"/>
      <c r="D4470" s="199"/>
      <c r="E4470" s="201"/>
      <c r="F4470" s="201"/>
      <c r="G4470" s="208"/>
      <c r="H4470" s="208"/>
      <c r="I4470" s="209"/>
      <c r="J4470" s="209"/>
      <c r="K4470" s="209"/>
      <c r="L4470" s="199"/>
      <c r="M4470" s="203"/>
      <c r="N4470" s="209"/>
    </row>
    <row r="4471" spans="1:14" ht="12" customHeight="1" x14ac:dyDescent="0.2">
      <c r="A4471" s="206"/>
      <c r="B4471" s="207"/>
      <c r="C4471" s="199"/>
      <c r="D4471" s="199"/>
      <c r="E4471" s="201"/>
      <c r="F4471" s="201"/>
      <c r="G4471" s="208"/>
      <c r="H4471" s="208"/>
      <c r="I4471" s="209"/>
      <c r="J4471" s="209"/>
      <c r="K4471" s="209"/>
      <c r="L4471" s="199"/>
      <c r="M4471" s="203"/>
      <c r="N4471" s="209"/>
    </row>
    <row r="4472" spans="1:14" ht="12" customHeight="1" x14ac:dyDescent="0.2">
      <c r="A4472" s="206"/>
      <c r="B4472" s="207"/>
      <c r="C4472" s="199"/>
      <c r="D4472" s="199"/>
      <c r="E4472" s="201"/>
      <c r="F4472" s="201"/>
      <c r="G4472" s="208"/>
      <c r="H4472" s="208"/>
      <c r="I4472" s="209"/>
      <c r="J4472" s="209"/>
      <c r="K4472" s="209"/>
      <c r="L4472" s="199"/>
      <c r="M4472" s="203"/>
      <c r="N4472" s="209"/>
    </row>
    <row r="4473" spans="1:14" ht="12" customHeight="1" x14ac:dyDescent="0.2">
      <c r="A4473" s="206"/>
      <c r="B4473" s="207"/>
      <c r="C4473" s="199"/>
      <c r="D4473" s="199"/>
      <c r="E4473" s="201"/>
      <c r="F4473" s="201"/>
      <c r="G4473" s="208"/>
      <c r="H4473" s="208"/>
      <c r="I4473" s="209"/>
      <c r="J4473" s="209"/>
      <c r="K4473" s="209"/>
      <c r="L4473" s="199"/>
      <c r="M4473" s="203"/>
      <c r="N4473" s="209"/>
    </row>
    <row r="4474" spans="1:14" ht="12" customHeight="1" x14ac:dyDescent="0.2">
      <c r="A4474" s="206"/>
      <c r="B4474" s="207"/>
      <c r="C4474" s="199"/>
      <c r="D4474" s="199"/>
      <c r="E4474" s="201"/>
      <c r="F4474" s="201"/>
      <c r="G4474" s="208"/>
      <c r="H4474" s="208"/>
      <c r="I4474" s="209"/>
      <c r="J4474" s="209"/>
      <c r="K4474" s="209"/>
      <c r="L4474" s="199"/>
      <c r="M4474" s="203"/>
      <c r="N4474" s="209"/>
    </row>
    <row r="4475" spans="1:14" ht="12" customHeight="1" x14ac:dyDescent="0.2">
      <c r="A4475" s="206"/>
      <c r="B4475" s="207"/>
      <c r="C4475" s="199"/>
      <c r="D4475" s="199"/>
      <c r="E4475" s="201"/>
      <c r="F4475" s="201"/>
      <c r="G4475" s="208"/>
      <c r="H4475" s="208"/>
      <c r="I4475" s="209"/>
      <c r="J4475" s="209"/>
      <c r="K4475" s="209"/>
      <c r="L4475" s="199"/>
      <c r="M4475" s="203"/>
      <c r="N4475" s="209"/>
    </row>
    <row r="4476" spans="1:14" ht="12" customHeight="1" x14ac:dyDescent="0.2">
      <c r="A4476" s="206"/>
      <c r="B4476" s="207"/>
      <c r="C4476" s="199"/>
      <c r="D4476" s="199"/>
      <c r="E4476" s="201"/>
      <c r="F4476" s="201"/>
      <c r="G4476" s="208"/>
      <c r="H4476" s="208"/>
      <c r="I4476" s="209"/>
      <c r="J4476" s="209"/>
      <c r="K4476" s="209"/>
      <c r="L4476" s="199"/>
      <c r="M4476" s="203"/>
      <c r="N4476" s="209"/>
    </row>
    <row r="4477" spans="1:14" ht="12" customHeight="1" x14ac:dyDescent="0.2">
      <c r="A4477" s="206"/>
      <c r="B4477" s="207"/>
      <c r="C4477" s="199"/>
      <c r="D4477" s="199"/>
      <c r="E4477" s="201"/>
      <c r="F4477" s="201"/>
      <c r="G4477" s="208"/>
      <c r="H4477" s="208"/>
      <c r="I4477" s="209"/>
      <c r="J4477" s="209"/>
      <c r="K4477" s="209"/>
      <c r="L4477" s="199"/>
      <c r="M4477" s="203"/>
      <c r="N4477" s="209"/>
    </row>
    <row r="4478" spans="1:14" ht="12" customHeight="1" x14ac:dyDescent="0.2">
      <c r="A4478" s="206"/>
      <c r="B4478" s="207"/>
      <c r="C4478" s="199"/>
      <c r="D4478" s="199"/>
      <c r="E4478" s="201"/>
      <c r="F4478" s="201"/>
      <c r="G4478" s="208"/>
      <c r="H4478" s="208"/>
      <c r="I4478" s="209"/>
      <c r="J4478" s="209"/>
      <c r="K4478" s="209"/>
      <c r="L4478" s="199"/>
      <c r="M4478" s="203"/>
      <c r="N4478" s="209"/>
    </row>
    <row r="4479" spans="1:14" ht="12" customHeight="1" x14ac:dyDescent="0.2">
      <c r="A4479" s="206"/>
      <c r="B4479" s="207"/>
      <c r="C4479" s="199"/>
      <c r="D4479" s="199"/>
      <c r="E4479" s="201"/>
      <c r="F4479" s="201"/>
      <c r="G4479" s="208"/>
      <c r="H4479" s="208"/>
      <c r="I4479" s="209"/>
      <c r="J4479" s="209"/>
      <c r="K4479" s="209"/>
      <c r="L4479" s="199"/>
      <c r="M4479" s="203"/>
      <c r="N4479" s="209"/>
    </row>
    <row r="4480" spans="1:14" ht="12" customHeight="1" x14ac:dyDescent="0.2">
      <c r="A4480" s="206"/>
      <c r="B4480" s="207"/>
      <c r="C4480" s="199"/>
      <c r="D4480" s="199"/>
      <c r="E4480" s="201"/>
      <c r="F4480" s="201"/>
      <c r="G4480" s="208"/>
      <c r="H4480" s="208"/>
      <c r="I4480" s="209"/>
      <c r="J4480" s="209"/>
      <c r="K4480" s="209"/>
      <c r="L4480" s="199"/>
      <c r="M4480" s="203"/>
      <c r="N4480" s="209"/>
    </row>
    <row r="4481" spans="1:14" ht="12" customHeight="1" x14ac:dyDescent="0.2">
      <c r="A4481" s="206"/>
      <c r="B4481" s="207"/>
      <c r="C4481" s="199"/>
      <c r="D4481" s="199"/>
      <c r="E4481" s="201"/>
      <c r="F4481" s="201"/>
      <c r="G4481" s="208"/>
      <c r="H4481" s="208"/>
      <c r="I4481" s="209"/>
      <c r="J4481" s="209"/>
      <c r="K4481" s="209"/>
      <c r="L4481" s="199"/>
      <c r="M4481" s="203"/>
      <c r="N4481" s="209"/>
    </row>
    <row r="4482" spans="1:14" ht="12" customHeight="1" x14ac:dyDescent="0.2">
      <c r="A4482" s="206"/>
      <c r="B4482" s="207"/>
      <c r="C4482" s="199"/>
      <c r="D4482" s="199"/>
      <c r="E4482" s="201"/>
      <c r="F4482" s="201"/>
      <c r="G4482" s="208"/>
      <c r="H4482" s="208"/>
      <c r="I4482" s="209"/>
      <c r="J4482" s="209"/>
      <c r="K4482" s="209"/>
      <c r="L4482" s="199"/>
      <c r="M4482" s="203"/>
      <c r="N4482" s="209"/>
    </row>
    <row r="4483" spans="1:14" ht="12" customHeight="1" x14ac:dyDescent="0.2">
      <c r="A4483" s="206"/>
      <c r="B4483" s="207"/>
      <c r="C4483" s="199"/>
      <c r="D4483" s="199"/>
      <c r="E4483" s="201"/>
      <c r="F4483" s="201"/>
      <c r="G4483" s="208"/>
      <c r="H4483" s="208"/>
      <c r="I4483" s="209"/>
      <c r="J4483" s="209"/>
      <c r="K4483" s="209"/>
      <c r="L4483" s="199"/>
      <c r="M4483" s="203"/>
      <c r="N4483" s="209"/>
    </row>
    <row r="4484" spans="1:14" ht="12" customHeight="1" x14ac:dyDescent="0.2">
      <c r="A4484" s="206"/>
      <c r="B4484" s="207"/>
      <c r="C4484" s="199"/>
      <c r="D4484" s="199"/>
      <c r="E4484" s="201"/>
      <c r="F4484" s="201"/>
      <c r="G4484" s="208"/>
      <c r="H4484" s="208"/>
      <c r="I4484" s="209"/>
      <c r="J4484" s="209"/>
      <c r="K4484" s="209"/>
      <c r="L4484" s="199"/>
      <c r="M4484" s="203"/>
      <c r="N4484" s="209"/>
    </row>
    <row r="4485" spans="1:14" ht="12" customHeight="1" x14ac:dyDescent="0.2">
      <c r="A4485" s="206"/>
      <c r="B4485" s="207"/>
      <c r="C4485" s="199"/>
      <c r="D4485" s="199"/>
      <c r="E4485" s="201"/>
      <c r="F4485" s="201"/>
      <c r="G4485" s="208"/>
      <c r="H4485" s="208"/>
      <c r="I4485" s="209"/>
      <c r="J4485" s="209"/>
      <c r="K4485" s="209"/>
      <c r="L4485" s="199"/>
      <c r="M4485" s="203"/>
      <c r="N4485" s="209"/>
    </row>
    <row r="4486" spans="1:14" ht="12" customHeight="1" x14ac:dyDescent="0.2">
      <c r="A4486" s="206"/>
      <c r="B4486" s="207"/>
      <c r="C4486" s="199"/>
      <c r="D4486" s="199"/>
      <c r="E4486" s="201"/>
      <c r="F4486" s="201"/>
      <c r="G4486" s="208"/>
      <c r="H4486" s="208"/>
      <c r="I4486" s="209"/>
      <c r="J4486" s="209"/>
      <c r="K4486" s="209"/>
      <c r="L4486" s="199"/>
      <c r="M4486" s="203"/>
      <c r="N4486" s="209"/>
    </row>
    <row r="4487" spans="1:14" ht="12" customHeight="1" x14ac:dyDescent="0.2">
      <c r="A4487" s="206"/>
      <c r="B4487" s="207"/>
      <c r="C4487" s="199"/>
      <c r="D4487" s="199"/>
      <c r="E4487" s="201"/>
      <c r="F4487" s="201"/>
      <c r="G4487" s="208"/>
      <c r="H4487" s="208"/>
      <c r="I4487" s="209"/>
      <c r="J4487" s="209"/>
      <c r="K4487" s="209"/>
      <c r="L4487" s="199"/>
      <c r="M4487" s="203"/>
      <c r="N4487" s="209"/>
    </row>
    <row r="4488" spans="1:14" ht="12" customHeight="1" x14ac:dyDescent="0.2">
      <c r="A4488" s="206"/>
      <c r="B4488" s="207"/>
      <c r="C4488" s="199"/>
      <c r="D4488" s="199"/>
      <c r="E4488" s="201"/>
      <c r="F4488" s="201"/>
      <c r="G4488" s="208"/>
      <c r="H4488" s="208"/>
      <c r="I4488" s="209"/>
      <c r="J4488" s="209"/>
      <c r="K4488" s="209"/>
      <c r="L4488" s="199"/>
      <c r="M4488" s="203"/>
      <c r="N4488" s="209"/>
    </row>
    <row r="4489" spans="1:14" ht="12" customHeight="1" x14ac:dyDescent="0.2">
      <c r="A4489" s="206"/>
      <c r="B4489" s="207"/>
      <c r="C4489" s="199"/>
      <c r="D4489" s="199"/>
      <c r="E4489" s="201"/>
      <c r="F4489" s="201"/>
      <c r="G4489" s="208"/>
      <c r="H4489" s="208"/>
      <c r="I4489" s="209"/>
      <c r="J4489" s="209"/>
      <c r="K4489" s="209"/>
      <c r="L4489" s="199"/>
      <c r="M4489" s="203"/>
      <c r="N4489" s="209"/>
    </row>
    <row r="4490" spans="1:14" ht="12" customHeight="1" x14ac:dyDescent="0.2">
      <c r="A4490" s="206"/>
      <c r="B4490" s="207"/>
      <c r="C4490" s="199"/>
      <c r="D4490" s="199"/>
      <c r="E4490" s="201"/>
      <c r="F4490" s="201"/>
      <c r="G4490" s="208"/>
      <c r="H4490" s="208"/>
      <c r="I4490" s="209"/>
      <c r="J4490" s="209"/>
      <c r="K4490" s="209"/>
      <c r="L4490" s="199"/>
      <c r="M4490" s="203"/>
      <c r="N4490" s="209"/>
    </row>
    <row r="4491" spans="1:14" ht="12" customHeight="1" x14ac:dyDescent="0.2">
      <c r="A4491" s="206"/>
      <c r="B4491" s="207"/>
      <c r="C4491" s="199"/>
      <c r="D4491" s="199"/>
      <c r="E4491" s="201"/>
      <c r="F4491" s="201"/>
      <c r="G4491" s="208"/>
      <c r="H4491" s="208"/>
      <c r="I4491" s="209"/>
      <c r="J4491" s="209"/>
      <c r="K4491" s="209"/>
      <c r="L4491" s="199"/>
      <c r="M4491" s="203"/>
      <c r="N4491" s="209"/>
    </row>
    <row r="4492" spans="1:14" ht="12" customHeight="1" x14ac:dyDescent="0.2">
      <c r="A4492" s="206"/>
      <c r="B4492" s="207"/>
      <c r="C4492" s="199"/>
      <c r="D4492" s="199"/>
      <c r="E4492" s="201"/>
      <c r="F4492" s="201"/>
      <c r="G4492" s="208"/>
      <c r="H4492" s="208"/>
      <c r="I4492" s="209"/>
      <c r="J4492" s="209"/>
      <c r="K4492" s="209"/>
      <c r="L4492" s="199"/>
      <c r="M4492" s="203"/>
      <c r="N4492" s="209"/>
    </row>
    <row r="4493" spans="1:14" ht="12" customHeight="1" x14ac:dyDescent="0.2">
      <c r="A4493" s="206"/>
      <c r="B4493" s="207"/>
      <c r="C4493" s="199"/>
      <c r="D4493" s="199"/>
      <c r="E4493" s="201"/>
      <c r="F4493" s="201"/>
      <c r="G4493" s="208"/>
      <c r="H4493" s="208"/>
      <c r="I4493" s="209"/>
      <c r="J4493" s="209"/>
      <c r="K4493" s="209"/>
      <c r="L4493" s="199"/>
      <c r="M4493" s="203"/>
      <c r="N4493" s="209"/>
    </row>
    <row r="4494" spans="1:14" ht="12" customHeight="1" x14ac:dyDescent="0.2">
      <c r="A4494" s="206"/>
      <c r="B4494" s="207"/>
      <c r="C4494" s="199"/>
      <c r="D4494" s="199"/>
      <c r="E4494" s="201"/>
      <c r="F4494" s="201"/>
      <c r="G4494" s="208"/>
      <c r="H4494" s="208"/>
      <c r="I4494" s="209"/>
      <c r="J4494" s="209"/>
      <c r="K4494" s="209"/>
      <c r="L4494" s="199"/>
      <c r="M4494" s="203"/>
      <c r="N4494" s="209"/>
    </row>
    <row r="4495" spans="1:14" ht="12" customHeight="1" x14ac:dyDescent="0.2">
      <c r="A4495" s="206"/>
      <c r="B4495" s="207"/>
      <c r="C4495" s="199"/>
      <c r="D4495" s="199"/>
      <c r="E4495" s="201"/>
      <c r="F4495" s="201"/>
      <c r="G4495" s="208"/>
      <c r="H4495" s="208"/>
      <c r="I4495" s="209"/>
      <c r="J4495" s="209"/>
      <c r="K4495" s="209"/>
      <c r="L4495" s="199"/>
      <c r="M4495" s="203"/>
      <c r="N4495" s="209"/>
    </row>
    <row r="4496" spans="1:14" ht="12" customHeight="1" x14ac:dyDescent="0.2">
      <c r="A4496" s="206"/>
      <c r="B4496" s="207"/>
      <c r="C4496" s="199"/>
      <c r="D4496" s="199"/>
      <c r="E4496" s="201"/>
      <c r="F4496" s="201"/>
      <c r="G4496" s="208"/>
      <c r="H4496" s="208"/>
      <c r="I4496" s="209"/>
      <c r="J4496" s="209"/>
      <c r="K4496" s="209"/>
      <c r="L4496" s="199"/>
      <c r="M4496" s="203"/>
      <c r="N4496" s="209"/>
    </row>
    <row r="4497" spans="1:14" ht="12" customHeight="1" x14ac:dyDescent="0.2">
      <c r="A4497" s="206"/>
      <c r="B4497" s="207"/>
      <c r="C4497" s="199"/>
      <c r="D4497" s="199"/>
      <c r="E4497" s="201"/>
      <c r="F4497" s="201"/>
      <c r="G4497" s="208"/>
      <c r="H4497" s="208"/>
      <c r="I4497" s="209"/>
      <c r="J4497" s="209"/>
      <c r="K4497" s="209"/>
      <c r="L4497" s="199"/>
      <c r="M4497" s="203"/>
      <c r="N4497" s="209"/>
    </row>
    <row r="4498" spans="1:14" ht="12" customHeight="1" x14ac:dyDescent="0.2">
      <c r="A4498" s="206"/>
      <c r="B4498" s="207"/>
      <c r="C4498" s="199"/>
      <c r="D4498" s="199"/>
      <c r="E4498" s="201"/>
      <c r="F4498" s="201"/>
      <c r="G4498" s="208"/>
      <c r="H4498" s="208"/>
      <c r="I4498" s="209"/>
      <c r="J4498" s="209"/>
      <c r="K4498" s="209"/>
      <c r="L4498" s="199"/>
      <c r="M4498" s="203"/>
      <c r="N4498" s="209"/>
    </row>
    <row r="4499" spans="1:14" ht="12" customHeight="1" x14ac:dyDescent="0.2">
      <c r="A4499" s="206"/>
      <c r="B4499" s="207"/>
      <c r="C4499" s="199"/>
      <c r="D4499" s="199"/>
      <c r="E4499" s="201"/>
      <c r="F4499" s="201"/>
      <c r="G4499" s="208"/>
      <c r="H4499" s="208"/>
      <c r="I4499" s="209"/>
      <c r="J4499" s="209"/>
      <c r="K4499" s="209"/>
      <c r="L4499" s="199"/>
      <c r="M4499" s="203"/>
      <c r="N4499" s="209"/>
    </row>
    <row r="4500" spans="1:14" ht="12" customHeight="1" x14ac:dyDescent="0.2">
      <c r="A4500" s="206"/>
      <c r="B4500" s="207"/>
      <c r="C4500" s="199"/>
      <c r="D4500" s="199"/>
      <c r="E4500" s="201"/>
      <c r="F4500" s="201"/>
      <c r="G4500" s="208"/>
      <c r="H4500" s="208"/>
      <c r="I4500" s="209"/>
      <c r="J4500" s="209"/>
      <c r="K4500" s="209"/>
      <c r="L4500" s="199"/>
      <c r="M4500" s="203"/>
      <c r="N4500" s="209"/>
    </row>
    <row r="4501" spans="1:14" ht="12" customHeight="1" x14ac:dyDescent="0.2">
      <c r="A4501" s="206"/>
      <c r="B4501" s="207"/>
      <c r="C4501" s="199"/>
      <c r="D4501" s="199"/>
      <c r="E4501" s="201"/>
      <c r="F4501" s="201"/>
      <c r="G4501" s="208"/>
      <c r="H4501" s="208"/>
      <c r="I4501" s="209"/>
      <c r="J4501" s="209"/>
      <c r="K4501" s="209"/>
      <c r="L4501" s="199"/>
      <c r="M4501" s="203"/>
      <c r="N4501" s="209"/>
    </row>
    <row r="4502" spans="1:14" ht="12" customHeight="1" x14ac:dyDescent="0.2">
      <c r="A4502" s="206"/>
      <c r="B4502" s="207"/>
      <c r="C4502" s="199"/>
      <c r="D4502" s="199"/>
      <c r="E4502" s="201"/>
      <c r="F4502" s="201"/>
      <c r="G4502" s="208"/>
      <c r="H4502" s="208"/>
      <c r="I4502" s="209"/>
      <c r="J4502" s="209"/>
      <c r="K4502" s="209"/>
      <c r="L4502" s="199"/>
      <c r="M4502" s="203"/>
      <c r="N4502" s="209"/>
    </row>
    <row r="4503" spans="1:14" ht="12" customHeight="1" x14ac:dyDescent="0.2">
      <c r="A4503" s="206"/>
      <c r="B4503" s="207"/>
      <c r="C4503" s="199"/>
      <c r="D4503" s="199"/>
      <c r="E4503" s="201"/>
      <c r="F4503" s="201"/>
      <c r="G4503" s="208"/>
      <c r="H4503" s="208"/>
      <c r="I4503" s="209"/>
      <c r="J4503" s="209"/>
      <c r="K4503" s="209"/>
      <c r="L4503" s="199"/>
      <c r="M4503" s="203"/>
      <c r="N4503" s="209"/>
    </row>
    <row r="4504" spans="1:14" ht="12" customHeight="1" x14ac:dyDescent="0.2">
      <c r="A4504" s="206"/>
      <c r="B4504" s="207"/>
      <c r="C4504" s="199"/>
      <c r="D4504" s="199"/>
      <c r="E4504" s="201"/>
      <c r="F4504" s="201"/>
      <c r="G4504" s="208"/>
      <c r="H4504" s="208"/>
      <c r="I4504" s="209"/>
      <c r="J4504" s="209"/>
      <c r="K4504" s="209"/>
      <c r="L4504" s="199"/>
      <c r="M4504" s="203"/>
      <c r="N4504" s="209"/>
    </row>
    <row r="4505" spans="1:14" ht="12" customHeight="1" x14ac:dyDescent="0.2">
      <c r="A4505" s="206"/>
      <c r="B4505" s="207"/>
      <c r="C4505" s="199"/>
      <c r="D4505" s="199"/>
      <c r="E4505" s="201"/>
      <c r="F4505" s="201"/>
      <c r="G4505" s="208"/>
      <c r="H4505" s="208"/>
      <c r="I4505" s="209"/>
      <c r="J4505" s="209"/>
      <c r="K4505" s="209"/>
      <c r="L4505" s="199"/>
      <c r="M4505" s="203"/>
      <c r="N4505" s="209"/>
    </row>
    <row r="4506" spans="1:14" ht="12" customHeight="1" x14ac:dyDescent="0.2">
      <c r="A4506" s="206"/>
      <c r="B4506" s="207"/>
      <c r="C4506" s="199"/>
      <c r="D4506" s="199"/>
      <c r="E4506" s="201"/>
      <c r="F4506" s="201"/>
      <c r="G4506" s="208"/>
      <c r="H4506" s="208"/>
      <c r="I4506" s="209"/>
      <c r="J4506" s="209"/>
      <c r="K4506" s="209"/>
      <c r="L4506" s="199"/>
      <c r="M4506" s="203"/>
      <c r="N4506" s="209"/>
    </row>
    <row r="4507" spans="1:14" ht="12" customHeight="1" x14ac:dyDescent="0.2">
      <c r="A4507" s="206"/>
      <c r="B4507" s="207"/>
      <c r="C4507" s="199"/>
      <c r="D4507" s="199"/>
      <c r="E4507" s="201"/>
      <c r="F4507" s="201"/>
      <c r="G4507" s="208"/>
      <c r="H4507" s="208"/>
      <c r="I4507" s="209"/>
      <c r="J4507" s="209"/>
      <c r="K4507" s="209"/>
      <c r="L4507" s="199"/>
      <c r="M4507" s="203"/>
      <c r="N4507" s="209"/>
    </row>
    <row r="4508" spans="1:14" ht="12" customHeight="1" x14ac:dyDescent="0.2">
      <c r="A4508" s="206"/>
      <c r="B4508" s="207"/>
      <c r="C4508" s="199"/>
      <c r="D4508" s="199"/>
      <c r="E4508" s="201"/>
      <c r="F4508" s="201"/>
      <c r="G4508" s="208"/>
      <c r="H4508" s="208"/>
      <c r="I4508" s="209"/>
      <c r="J4508" s="209"/>
      <c r="K4508" s="209"/>
      <c r="L4508" s="199"/>
      <c r="M4508" s="203"/>
      <c r="N4508" s="209"/>
    </row>
    <row r="4509" spans="1:14" ht="12" customHeight="1" x14ac:dyDescent="0.2">
      <c r="A4509" s="206"/>
      <c r="B4509" s="207"/>
      <c r="C4509" s="199"/>
      <c r="D4509" s="199"/>
      <c r="E4509" s="201"/>
      <c r="F4509" s="201"/>
      <c r="G4509" s="208"/>
      <c r="H4509" s="208"/>
      <c r="I4509" s="209"/>
      <c r="J4509" s="209"/>
      <c r="K4509" s="209"/>
      <c r="L4509" s="199"/>
      <c r="M4509" s="203"/>
      <c r="N4509" s="209"/>
    </row>
    <row r="4510" spans="1:14" ht="12" customHeight="1" x14ac:dyDescent="0.2">
      <c r="A4510" s="206"/>
      <c r="B4510" s="207"/>
      <c r="C4510" s="199"/>
      <c r="D4510" s="199"/>
      <c r="E4510" s="201"/>
      <c r="F4510" s="201"/>
      <c r="G4510" s="208"/>
      <c r="H4510" s="208"/>
      <c r="I4510" s="209"/>
      <c r="J4510" s="209"/>
      <c r="K4510" s="209"/>
      <c r="L4510" s="199"/>
      <c r="M4510" s="203"/>
      <c r="N4510" s="209"/>
    </row>
    <row r="4511" spans="1:14" ht="12" customHeight="1" x14ac:dyDescent="0.2">
      <c r="A4511" s="206"/>
      <c r="B4511" s="207"/>
      <c r="C4511" s="199"/>
      <c r="D4511" s="199"/>
      <c r="E4511" s="201"/>
      <c r="F4511" s="201"/>
      <c r="G4511" s="208"/>
      <c r="H4511" s="208"/>
      <c r="I4511" s="209"/>
      <c r="J4511" s="209"/>
      <c r="K4511" s="209"/>
      <c r="L4511" s="199"/>
      <c r="M4511" s="203"/>
      <c r="N4511" s="209"/>
    </row>
    <row r="4512" spans="1:14" ht="12" customHeight="1" x14ac:dyDescent="0.2">
      <c r="A4512" s="206"/>
      <c r="B4512" s="207"/>
      <c r="C4512" s="199"/>
      <c r="D4512" s="199"/>
      <c r="E4512" s="201"/>
      <c r="F4512" s="201"/>
      <c r="G4512" s="208"/>
      <c r="H4512" s="208"/>
      <c r="I4512" s="209"/>
      <c r="J4512" s="209"/>
      <c r="K4512" s="209"/>
      <c r="L4512" s="199"/>
      <c r="M4512" s="203"/>
      <c r="N4512" s="209"/>
    </row>
    <row r="4513" spans="1:14" ht="12" customHeight="1" x14ac:dyDescent="0.2">
      <c r="A4513" s="206"/>
      <c r="B4513" s="207"/>
      <c r="C4513" s="199"/>
      <c r="D4513" s="199"/>
      <c r="E4513" s="201"/>
      <c r="F4513" s="201"/>
      <c r="G4513" s="208"/>
      <c r="H4513" s="208"/>
      <c r="I4513" s="209"/>
      <c r="J4513" s="209"/>
      <c r="K4513" s="209"/>
      <c r="L4513" s="199"/>
      <c r="M4513" s="203"/>
      <c r="N4513" s="209"/>
    </row>
    <row r="4514" spans="1:14" ht="12" customHeight="1" x14ac:dyDescent="0.2">
      <c r="A4514" s="206"/>
      <c r="B4514" s="207"/>
      <c r="C4514" s="199"/>
      <c r="D4514" s="199"/>
      <c r="E4514" s="201"/>
      <c r="F4514" s="201"/>
      <c r="G4514" s="208"/>
      <c r="H4514" s="208"/>
      <c r="I4514" s="209"/>
      <c r="J4514" s="209"/>
      <c r="K4514" s="209"/>
      <c r="L4514" s="199"/>
      <c r="M4514" s="203"/>
      <c r="N4514" s="209"/>
    </row>
    <row r="4515" spans="1:14" ht="12" customHeight="1" x14ac:dyDescent="0.2">
      <c r="A4515" s="206"/>
      <c r="B4515" s="207"/>
      <c r="C4515" s="199"/>
      <c r="D4515" s="199"/>
      <c r="E4515" s="201"/>
      <c r="F4515" s="201"/>
      <c r="G4515" s="208"/>
      <c r="H4515" s="208"/>
      <c r="I4515" s="209"/>
      <c r="J4515" s="209"/>
      <c r="K4515" s="209"/>
      <c r="L4515" s="199"/>
      <c r="M4515" s="203"/>
      <c r="N4515" s="209"/>
    </row>
    <row r="4516" spans="1:14" ht="12" customHeight="1" x14ac:dyDescent="0.2">
      <c r="A4516" s="206"/>
      <c r="B4516" s="207"/>
      <c r="C4516" s="199"/>
      <c r="D4516" s="199"/>
      <c r="E4516" s="201"/>
      <c r="F4516" s="201"/>
      <c r="G4516" s="208"/>
      <c r="H4516" s="208"/>
      <c r="I4516" s="209"/>
      <c r="J4516" s="209"/>
      <c r="K4516" s="209"/>
      <c r="L4516" s="199"/>
      <c r="M4516" s="203"/>
      <c r="N4516" s="209"/>
    </row>
    <row r="4517" spans="1:14" ht="12" customHeight="1" x14ac:dyDescent="0.2">
      <c r="A4517" s="206"/>
      <c r="B4517" s="207"/>
      <c r="C4517" s="199"/>
      <c r="D4517" s="199"/>
      <c r="E4517" s="201"/>
      <c r="F4517" s="201"/>
      <c r="G4517" s="208"/>
      <c r="H4517" s="208"/>
      <c r="I4517" s="209"/>
      <c r="J4517" s="209"/>
      <c r="K4517" s="209"/>
      <c r="L4517" s="199"/>
      <c r="M4517" s="203"/>
      <c r="N4517" s="209"/>
    </row>
    <row r="4518" spans="1:14" ht="12" customHeight="1" x14ac:dyDescent="0.2">
      <c r="A4518" s="206"/>
      <c r="B4518" s="207"/>
      <c r="C4518" s="199"/>
      <c r="D4518" s="199"/>
      <c r="E4518" s="201"/>
      <c r="F4518" s="201"/>
      <c r="G4518" s="208"/>
      <c r="H4518" s="208"/>
      <c r="I4518" s="209"/>
      <c r="J4518" s="209"/>
      <c r="K4518" s="209"/>
      <c r="L4518" s="199"/>
      <c r="M4518" s="203"/>
      <c r="N4518" s="209"/>
    </row>
    <row r="4519" spans="1:14" ht="12" customHeight="1" x14ac:dyDescent="0.2">
      <c r="A4519" s="206"/>
      <c r="B4519" s="207"/>
      <c r="C4519" s="199"/>
      <c r="D4519" s="199"/>
      <c r="E4519" s="201"/>
      <c r="F4519" s="201"/>
      <c r="G4519" s="208"/>
      <c r="H4519" s="208"/>
      <c r="I4519" s="209"/>
      <c r="J4519" s="209"/>
      <c r="K4519" s="209"/>
      <c r="L4519" s="199"/>
      <c r="M4519" s="203"/>
      <c r="N4519" s="209"/>
    </row>
    <row r="4520" spans="1:14" ht="12" customHeight="1" x14ac:dyDescent="0.2">
      <c r="A4520" s="206"/>
      <c r="B4520" s="207"/>
      <c r="C4520" s="199"/>
      <c r="D4520" s="199"/>
      <c r="E4520" s="201"/>
      <c r="F4520" s="201"/>
      <c r="G4520" s="208"/>
      <c r="H4520" s="208"/>
      <c r="I4520" s="209"/>
      <c r="J4520" s="209"/>
      <c r="K4520" s="209"/>
      <c r="L4520" s="199"/>
      <c r="M4520" s="203"/>
      <c r="N4520" s="209"/>
    </row>
    <row r="4521" spans="1:14" ht="12" customHeight="1" x14ac:dyDescent="0.2">
      <c r="A4521" s="206"/>
      <c r="B4521" s="207"/>
      <c r="C4521" s="199"/>
      <c r="D4521" s="199"/>
      <c r="E4521" s="201"/>
      <c r="F4521" s="201"/>
      <c r="G4521" s="208"/>
      <c r="H4521" s="208"/>
      <c r="I4521" s="209"/>
      <c r="J4521" s="209"/>
      <c r="K4521" s="209"/>
      <c r="L4521" s="199"/>
      <c r="M4521" s="203"/>
      <c r="N4521" s="209"/>
    </row>
    <row r="4522" spans="1:14" ht="12" customHeight="1" x14ac:dyDescent="0.2">
      <c r="A4522" s="206"/>
      <c r="B4522" s="207"/>
      <c r="C4522" s="199"/>
      <c r="D4522" s="199"/>
      <c r="E4522" s="201"/>
      <c r="F4522" s="201"/>
      <c r="G4522" s="208"/>
      <c r="H4522" s="208"/>
      <c r="I4522" s="209"/>
      <c r="J4522" s="209"/>
      <c r="K4522" s="209"/>
      <c r="L4522" s="199"/>
      <c r="M4522" s="203"/>
      <c r="N4522" s="209"/>
    </row>
    <row r="4523" spans="1:14" ht="12" customHeight="1" x14ac:dyDescent="0.2">
      <c r="A4523" s="206"/>
      <c r="B4523" s="207"/>
      <c r="C4523" s="199"/>
      <c r="D4523" s="199"/>
      <c r="E4523" s="201"/>
      <c r="F4523" s="201"/>
      <c r="G4523" s="208"/>
      <c r="H4523" s="208"/>
      <c r="I4523" s="209"/>
      <c r="J4523" s="209"/>
      <c r="K4523" s="209"/>
      <c r="L4523" s="199"/>
      <c r="M4523" s="203"/>
      <c r="N4523" s="209"/>
    </row>
    <row r="4524" spans="1:14" ht="12" customHeight="1" x14ac:dyDescent="0.2">
      <c r="A4524" s="206"/>
      <c r="B4524" s="207"/>
      <c r="C4524" s="199"/>
      <c r="D4524" s="199"/>
      <c r="E4524" s="201"/>
      <c r="F4524" s="201"/>
      <c r="G4524" s="208"/>
      <c r="H4524" s="208"/>
      <c r="I4524" s="209"/>
      <c r="J4524" s="209"/>
      <c r="K4524" s="209"/>
      <c r="L4524" s="199"/>
      <c r="M4524" s="203"/>
      <c r="N4524" s="209"/>
    </row>
    <row r="4525" spans="1:14" ht="12" customHeight="1" x14ac:dyDescent="0.2">
      <c r="A4525" s="206"/>
      <c r="B4525" s="207"/>
      <c r="C4525" s="199"/>
      <c r="D4525" s="199"/>
      <c r="E4525" s="201"/>
      <c r="F4525" s="201"/>
      <c r="G4525" s="208"/>
      <c r="H4525" s="208"/>
      <c r="I4525" s="209"/>
      <c r="J4525" s="209"/>
      <c r="K4525" s="209"/>
      <c r="L4525" s="199"/>
      <c r="M4525" s="203"/>
      <c r="N4525" s="209"/>
    </row>
    <row r="4526" spans="1:14" ht="12" customHeight="1" x14ac:dyDescent="0.2">
      <c r="A4526" s="206"/>
      <c r="B4526" s="207"/>
      <c r="C4526" s="199"/>
      <c r="D4526" s="199"/>
      <c r="E4526" s="201"/>
      <c r="F4526" s="201"/>
      <c r="G4526" s="208"/>
      <c r="H4526" s="208"/>
      <c r="I4526" s="209"/>
      <c r="J4526" s="209"/>
      <c r="K4526" s="209"/>
      <c r="L4526" s="199"/>
      <c r="M4526" s="203"/>
      <c r="N4526" s="209"/>
    </row>
    <row r="4527" spans="1:14" ht="12" customHeight="1" x14ac:dyDescent="0.2">
      <c r="A4527" s="206"/>
      <c r="B4527" s="207"/>
      <c r="C4527" s="199"/>
      <c r="D4527" s="199"/>
      <c r="E4527" s="201"/>
      <c r="F4527" s="201"/>
      <c r="G4527" s="208"/>
      <c r="H4527" s="208"/>
      <c r="I4527" s="209"/>
      <c r="J4527" s="209"/>
      <c r="K4527" s="209"/>
      <c r="L4527" s="199"/>
      <c r="M4527" s="203"/>
      <c r="N4527" s="209"/>
    </row>
    <row r="4528" spans="1:14" ht="12" customHeight="1" x14ac:dyDescent="0.2">
      <c r="A4528" s="206"/>
      <c r="B4528" s="207"/>
      <c r="C4528" s="199"/>
      <c r="D4528" s="199"/>
      <c r="E4528" s="201"/>
      <c r="F4528" s="201"/>
      <c r="G4528" s="208"/>
      <c r="H4528" s="208"/>
      <c r="I4528" s="209"/>
      <c r="J4528" s="209"/>
      <c r="K4528" s="209"/>
      <c r="L4528" s="199"/>
      <c r="M4528" s="203"/>
      <c r="N4528" s="209"/>
    </row>
    <row r="4529" spans="1:14" ht="12" customHeight="1" x14ac:dyDescent="0.2">
      <c r="A4529" s="206"/>
      <c r="B4529" s="207"/>
      <c r="C4529" s="199"/>
      <c r="D4529" s="199"/>
      <c r="E4529" s="201"/>
      <c r="F4529" s="201"/>
      <c r="G4529" s="208"/>
      <c r="H4529" s="208"/>
      <c r="I4529" s="209"/>
      <c r="J4529" s="209"/>
      <c r="K4529" s="209"/>
      <c r="L4529" s="199"/>
      <c r="M4529" s="203"/>
      <c r="N4529" s="209"/>
    </row>
    <row r="4530" spans="1:14" ht="12" customHeight="1" x14ac:dyDescent="0.2">
      <c r="A4530" s="206"/>
      <c r="B4530" s="207"/>
      <c r="C4530" s="199"/>
      <c r="D4530" s="199"/>
      <c r="E4530" s="201"/>
      <c r="F4530" s="201"/>
      <c r="G4530" s="208"/>
      <c r="H4530" s="208"/>
      <c r="I4530" s="209"/>
      <c r="J4530" s="209"/>
      <c r="K4530" s="209"/>
      <c r="L4530" s="199"/>
      <c r="M4530" s="203"/>
      <c r="N4530" s="209"/>
    </row>
    <row r="4531" spans="1:14" ht="12" customHeight="1" x14ac:dyDescent="0.2">
      <c r="A4531" s="206"/>
      <c r="B4531" s="207"/>
      <c r="C4531" s="199"/>
      <c r="D4531" s="199"/>
      <c r="E4531" s="201"/>
      <c r="F4531" s="201"/>
      <c r="G4531" s="208"/>
      <c r="H4531" s="208"/>
      <c r="I4531" s="209"/>
      <c r="J4531" s="209"/>
      <c r="K4531" s="209"/>
      <c r="L4531" s="199"/>
      <c r="M4531" s="203"/>
      <c r="N4531" s="209"/>
    </row>
    <row r="4532" spans="1:14" ht="12" customHeight="1" x14ac:dyDescent="0.2">
      <c r="A4532" s="206"/>
      <c r="B4532" s="207"/>
      <c r="C4532" s="199"/>
      <c r="D4532" s="199"/>
      <c r="E4532" s="201"/>
      <c r="F4532" s="201"/>
      <c r="G4532" s="208"/>
      <c r="H4532" s="208"/>
      <c r="I4532" s="209"/>
      <c r="J4532" s="209"/>
      <c r="K4532" s="209"/>
      <c r="L4532" s="199"/>
      <c r="M4532" s="203"/>
      <c r="N4532" s="209"/>
    </row>
    <row r="4533" spans="1:14" ht="12" customHeight="1" x14ac:dyDescent="0.2">
      <c r="A4533" s="206"/>
      <c r="B4533" s="207"/>
      <c r="C4533" s="199"/>
      <c r="D4533" s="199"/>
      <c r="E4533" s="201"/>
      <c r="F4533" s="201"/>
      <c r="G4533" s="208"/>
      <c r="H4533" s="208"/>
      <c r="I4533" s="209"/>
      <c r="J4533" s="209"/>
      <c r="K4533" s="209"/>
      <c r="L4533" s="199"/>
      <c r="M4533" s="203"/>
      <c r="N4533" s="209"/>
    </row>
    <row r="4534" spans="1:14" ht="12" customHeight="1" x14ac:dyDescent="0.2">
      <c r="A4534" s="206"/>
      <c r="B4534" s="207"/>
      <c r="C4534" s="199"/>
      <c r="D4534" s="199"/>
      <c r="E4534" s="201"/>
      <c r="F4534" s="201"/>
      <c r="G4534" s="208"/>
      <c r="H4534" s="208"/>
      <c r="I4534" s="209"/>
      <c r="J4534" s="209"/>
      <c r="K4534" s="209"/>
      <c r="L4534" s="199"/>
      <c r="M4534" s="203"/>
      <c r="N4534" s="209"/>
    </row>
    <row r="4535" spans="1:14" ht="12" customHeight="1" x14ac:dyDescent="0.2">
      <c r="A4535" s="206"/>
      <c r="B4535" s="207"/>
      <c r="C4535" s="199"/>
      <c r="D4535" s="199"/>
      <c r="E4535" s="201"/>
      <c r="F4535" s="201"/>
      <c r="G4535" s="208"/>
      <c r="H4535" s="208"/>
      <c r="I4535" s="209"/>
      <c r="J4535" s="209"/>
      <c r="K4535" s="209"/>
      <c r="L4535" s="199"/>
      <c r="M4535" s="203"/>
      <c r="N4535" s="209"/>
    </row>
    <row r="4536" spans="1:14" ht="12" customHeight="1" x14ac:dyDescent="0.2">
      <c r="A4536" s="206"/>
      <c r="B4536" s="207"/>
      <c r="C4536" s="199"/>
      <c r="D4536" s="199"/>
      <c r="E4536" s="201"/>
      <c r="F4536" s="201"/>
      <c r="G4536" s="208"/>
      <c r="H4536" s="208"/>
      <c r="I4536" s="209"/>
      <c r="J4536" s="209"/>
      <c r="K4536" s="209"/>
      <c r="L4536" s="199"/>
      <c r="M4536" s="203"/>
      <c r="N4536" s="209"/>
    </row>
    <row r="4537" spans="1:14" ht="12" customHeight="1" x14ac:dyDescent="0.2">
      <c r="A4537" s="206"/>
      <c r="B4537" s="207"/>
      <c r="C4537" s="199"/>
      <c r="D4537" s="199"/>
      <c r="E4537" s="201"/>
      <c r="F4537" s="201"/>
      <c r="G4537" s="208"/>
      <c r="H4537" s="208"/>
      <c r="I4537" s="209"/>
      <c r="J4537" s="209"/>
      <c r="K4537" s="209"/>
      <c r="L4537" s="199"/>
      <c r="M4537" s="203"/>
      <c r="N4537" s="209"/>
    </row>
    <row r="4538" spans="1:14" ht="12" customHeight="1" x14ac:dyDescent="0.2">
      <c r="A4538" s="206"/>
      <c r="B4538" s="207"/>
      <c r="C4538" s="199"/>
      <c r="D4538" s="199"/>
      <c r="E4538" s="201"/>
      <c r="F4538" s="201"/>
      <c r="G4538" s="208"/>
      <c r="H4538" s="208"/>
      <c r="I4538" s="209"/>
      <c r="J4538" s="209"/>
      <c r="K4538" s="209"/>
      <c r="L4538" s="199"/>
      <c r="M4538" s="203"/>
      <c r="N4538" s="209"/>
    </row>
    <row r="4539" spans="1:14" ht="12" customHeight="1" x14ac:dyDescent="0.2">
      <c r="A4539" s="206"/>
      <c r="B4539" s="207"/>
      <c r="C4539" s="199"/>
      <c r="D4539" s="199"/>
      <c r="E4539" s="201"/>
      <c r="F4539" s="201"/>
      <c r="G4539" s="208"/>
      <c r="H4539" s="208"/>
      <c r="I4539" s="209"/>
      <c r="J4539" s="209"/>
      <c r="K4539" s="209"/>
      <c r="L4539" s="199"/>
      <c r="M4539" s="203"/>
      <c r="N4539" s="209"/>
    </row>
    <row r="4540" spans="1:14" ht="12" customHeight="1" x14ac:dyDescent="0.2">
      <c r="A4540" s="206"/>
      <c r="B4540" s="207"/>
      <c r="C4540" s="199"/>
      <c r="D4540" s="199"/>
      <c r="E4540" s="201"/>
      <c r="F4540" s="201"/>
      <c r="G4540" s="208"/>
      <c r="H4540" s="208"/>
      <c r="I4540" s="209"/>
      <c r="J4540" s="209"/>
      <c r="K4540" s="209"/>
      <c r="L4540" s="199"/>
      <c r="M4540" s="203"/>
      <c r="N4540" s="209"/>
    </row>
    <row r="4541" spans="1:14" ht="12" customHeight="1" x14ac:dyDescent="0.2">
      <c r="A4541" s="206"/>
      <c r="B4541" s="207"/>
      <c r="C4541" s="199"/>
      <c r="D4541" s="199"/>
      <c r="E4541" s="201"/>
      <c r="F4541" s="201"/>
      <c r="G4541" s="208"/>
      <c r="H4541" s="208"/>
      <c r="I4541" s="209"/>
      <c r="J4541" s="209"/>
      <c r="K4541" s="209"/>
      <c r="L4541" s="199"/>
      <c r="M4541" s="203"/>
      <c r="N4541" s="209"/>
    </row>
    <row r="4542" spans="1:14" ht="12" customHeight="1" x14ac:dyDescent="0.2">
      <c r="A4542" s="206"/>
      <c r="B4542" s="207"/>
      <c r="C4542" s="199"/>
      <c r="D4542" s="199"/>
      <c r="E4542" s="201"/>
      <c r="F4542" s="201"/>
      <c r="G4542" s="208"/>
      <c r="H4542" s="208"/>
      <c r="I4542" s="209"/>
      <c r="J4542" s="209"/>
      <c r="K4542" s="209"/>
      <c r="L4542" s="199"/>
      <c r="M4542" s="203"/>
      <c r="N4542" s="209"/>
    </row>
    <row r="4543" spans="1:14" ht="12" customHeight="1" x14ac:dyDescent="0.2">
      <c r="A4543" s="206"/>
      <c r="B4543" s="207"/>
      <c r="C4543" s="199"/>
      <c r="D4543" s="199"/>
      <c r="E4543" s="201"/>
      <c r="F4543" s="201"/>
      <c r="G4543" s="208"/>
      <c r="H4543" s="208"/>
      <c r="I4543" s="209"/>
      <c r="J4543" s="209"/>
      <c r="K4543" s="209"/>
      <c r="L4543" s="199"/>
      <c r="M4543" s="203"/>
      <c r="N4543" s="209"/>
    </row>
    <row r="4544" spans="1:14" ht="12" customHeight="1" x14ac:dyDescent="0.2">
      <c r="A4544" s="206"/>
      <c r="B4544" s="207"/>
      <c r="C4544" s="199"/>
      <c r="D4544" s="199"/>
      <c r="E4544" s="201"/>
      <c r="F4544" s="201"/>
      <c r="G4544" s="208"/>
      <c r="H4544" s="208"/>
      <c r="I4544" s="209"/>
      <c r="J4544" s="209"/>
      <c r="K4544" s="209"/>
      <c r="L4544" s="199"/>
      <c r="M4544" s="203"/>
      <c r="N4544" s="209"/>
    </row>
    <row r="4545" spans="1:14" ht="12" customHeight="1" x14ac:dyDescent="0.2">
      <c r="A4545" s="206"/>
      <c r="B4545" s="207"/>
      <c r="C4545" s="199"/>
      <c r="D4545" s="199"/>
      <c r="E4545" s="201"/>
      <c r="F4545" s="201"/>
      <c r="G4545" s="208"/>
      <c r="H4545" s="208"/>
      <c r="I4545" s="209"/>
      <c r="J4545" s="209"/>
      <c r="K4545" s="209"/>
      <c r="L4545" s="199"/>
      <c r="M4545" s="203"/>
      <c r="N4545" s="209"/>
    </row>
    <row r="4546" spans="1:14" ht="12" customHeight="1" x14ac:dyDescent="0.2">
      <c r="A4546" s="206"/>
      <c r="B4546" s="207"/>
      <c r="C4546" s="199"/>
      <c r="D4546" s="199"/>
      <c r="E4546" s="201"/>
      <c r="F4546" s="201"/>
      <c r="G4546" s="208"/>
      <c r="H4546" s="208"/>
      <c r="I4546" s="209"/>
      <c r="J4546" s="209"/>
      <c r="K4546" s="209"/>
      <c r="L4546" s="199"/>
      <c r="M4546" s="203"/>
      <c r="N4546" s="209"/>
    </row>
    <row r="4547" spans="1:14" ht="12" customHeight="1" x14ac:dyDescent="0.2">
      <c r="A4547" s="206"/>
      <c r="B4547" s="207"/>
      <c r="C4547" s="199"/>
      <c r="D4547" s="199"/>
      <c r="E4547" s="201"/>
      <c r="F4547" s="201"/>
      <c r="G4547" s="208"/>
      <c r="H4547" s="208"/>
      <c r="I4547" s="209"/>
      <c r="J4547" s="209"/>
      <c r="K4547" s="209"/>
      <c r="L4547" s="199"/>
      <c r="M4547" s="203"/>
      <c r="N4547" s="209"/>
    </row>
    <row r="4548" spans="1:14" ht="12" customHeight="1" x14ac:dyDescent="0.2">
      <c r="A4548" s="206"/>
      <c r="B4548" s="207"/>
      <c r="C4548" s="199"/>
      <c r="D4548" s="199"/>
      <c r="E4548" s="201"/>
      <c r="F4548" s="201"/>
      <c r="G4548" s="208"/>
      <c r="H4548" s="208"/>
      <c r="I4548" s="209"/>
      <c r="J4548" s="209"/>
      <c r="K4548" s="209"/>
      <c r="L4548" s="199"/>
      <c r="M4548" s="203"/>
      <c r="N4548" s="209"/>
    </row>
    <row r="4549" spans="1:14" ht="12" customHeight="1" x14ac:dyDescent="0.2">
      <c r="A4549" s="206"/>
      <c r="B4549" s="207"/>
      <c r="C4549" s="199"/>
      <c r="D4549" s="199"/>
      <c r="E4549" s="201"/>
      <c r="F4549" s="201"/>
      <c r="G4549" s="208"/>
      <c r="H4549" s="208"/>
      <c r="I4549" s="209"/>
      <c r="J4549" s="209"/>
      <c r="K4549" s="209"/>
      <c r="L4549" s="199"/>
      <c r="M4549" s="203"/>
      <c r="N4549" s="209"/>
    </row>
    <row r="4550" spans="1:14" ht="12" customHeight="1" x14ac:dyDescent="0.2">
      <c r="A4550" s="206"/>
      <c r="B4550" s="207"/>
      <c r="C4550" s="199"/>
      <c r="D4550" s="199"/>
      <c r="E4550" s="201"/>
      <c r="F4550" s="201"/>
      <c r="G4550" s="208"/>
      <c r="H4550" s="208"/>
      <c r="I4550" s="209"/>
      <c r="J4550" s="209"/>
      <c r="K4550" s="209"/>
      <c r="L4550" s="199"/>
      <c r="M4550" s="203"/>
      <c r="N4550" s="209"/>
    </row>
    <row r="4551" spans="1:14" ht="12" customHeight="1" x14ac:dyDescent="0.2">
      <c r="A4551" s="206"/>
      <c r="B4551" s="207"/>
      <c r="C4551" s="199"/>
      <c r="D4551" s="199"/>
      <c r="E4551" s="201"/>
      <c r="F4551" s="201"/>
      <c r="G4551" s="208"/>
      <c r="H4551" s="208"/>
      <c r="I4551" s="209"/>
      <c r="J4551" s="209"/>
      <c r="K4551" s="209"/>
      <c r="L4551" s="199"/>
      <c r="M4551" s="203"/>
      <c r="N4551" s="209"/>
    </row>
    <row r="4552" spans="1:14" ht="12" customHeight="1" x14ac:dyDescent="0.2">
      <c r="A4552" s="206"/>
      <c r="B4552" s="207"/>
      <c r="C4552" s="199"/>
      <c r="D4552" s="199"/>
      <c r="E4552" s="201"/>
      <c r="F4552" s="201"/>
      <c r="G4552" s="208"/>
      <c r="H4552" s="208"/>
      <c r="I4552" s="209"/>
      <c r="J4552" s="209"/>
      <c r="K4552" s="209"/>
      <c r="L4552" s="199"/>
      <c r="M4552" s="203"/>
      <c r="N4552" s="209"/>
    </row>
    <row r="4553" spans="1:14" ht="12" customHeight="1" x14ac:dyDescent="0.2">
      <c r="A4553" s="206"/>
      <c r="B4553" s="207"/>
      <c r="C4553" s="199"/>
      <c r="D4553" s="199"/>
      <c r="E4553" s="201"/>
      <c r="F4553" s="201"/>
      <c r="G4553" s="208"/>
      <c r="H4553" s="208"/>
      <c r="I4553" s="209"/>
      <c r="J4553" s="209"/>
      <c r="K4553" s="209"/>
      <c r="L4553" s="199"/>
      <c r="M4553" s="203"/>
      <c r="N4553" s="209"/>
    </row>
    <row r="4554" spans="1:14" ht="12" customHeight="1" x14ac:dyDescent="0.2">
      <c r="A4554" s="206"/>
      <c r="B4554" s="207"/>
      <c r="C4554" s="199"/>
      <c r="D4554" s="199"/>
      <c r="E4554" s="201"/>
      <c r="F4554" s="201"/>
      <c r="G4554" s="208"/>
      <c r="H4554" s="208"/>
      <c r="I4554" s="209"/>
      <c r="J4554" s="209"/>
      <c r="K4554" s="209"/>
      <c r="L4554" s="199"/>
      <c r="M4554" s="203"/>
      <c r="N4554" s="209"/>
    </row>
    <row r="4555" spans="1:14" ht="12" customHeight="1" x14ac:dyDescent="0.2">
      <c r="A4555" s="206"/>
      <c r="B4555" s="207"/>
      <c r="C4555" s="199"/>
      <c r="D4555" s="199"/>
      <c r="E4555" s="201"/>
      <c r="F4555" s="201"/>
      <c r="G4555" s="208"/>
      <c r="H4555" s="208"/>
      <c r="I4555" s="209"/>
      <c r="J4555" s="209"/>
      <c r="K4555" s="209"/>
      <c r="L4555" s="199"/>
      <c r="M4555" s="203"/>
      <c r="N4555" s="209"/>
    </row>
    <row r="4556" spans="1:14" ht="12" customHeight="1" x14ac:dyDescent="0.2">
      <c r="A4556" s="206"/>
      <c r="B4556" s="207"/>
      <c r="C4556" s="199"/>
      <c r="D4556" s="199"/>
      <c r="E4556" s="201"/>
      <c r="F4556" s="201"/>
      <c r="G4556" s="208"/>
      <c r="H4556" s="208"/>
      <c r="I4556" s="209"/>
      <c r="J4556" s="209"/>
      <c r="K4556" s="209"/>
      <c r="L4556" s="199"/>
      <c r="M4556" s="203"/>
      <c r="N4556" s="209"/>
    </row>
    <row r="4557" spans="1:14" ht="12" customHeight="1" x14ac:dyDescent="0.2">
      <c r="A4557" s="206"/>
      <c r="B4557" s="207"/>
      <c r="C4557" s="199"/>
      <c r="D4557" s="199"/>
      <c r="E4557" s="201"/>
      <c r="F4557" s="201"/>
      <c r="G4557" s="208"/>
      <c r="H4557" s="208"/>
      <c r="I4557" s="209"/>
      <c r="J4557" s="209"/>
      <c r="K4557" s="209"/>
      <c r="L4557" s="199"/>
      <c r="M4557" s="203"/>
      <c r="N4557" s="209"/>
    </row>
    <row r="4558" spans="1:14" ht="12" customHeight="1" x14ac:dyDescent="0.2">
      <c r="A4558" s="206"/>
      <c r="B4558" s="207"/>
      <c r="C4558" s="199"/>
      <c r="D4558" s="199"/>
      <c r="E4558" s="201"/>
      <c r="F4558" s="201"/>
      <c r="G4558" s="208"/>
      <c r="H4558" s="208"/>
      <c r="I4558" s="209"/>
      <c r="J4558" s="209"/>
      <c r="K4558" s="209"/>
      <c r="L4558" s="199"/>
      <c r="M4558" s="203"/>
      <c r="N4558" s="209"/>
    </row>
    <row r="4559" spans="1:14" ht="12" customHeight="1" x14ac:dyDescent="0.2">
      <c r="A4559" s="206"/>
      <c r="B4559" s="207"/>
      <c r="C4559" s="199"/>
      <c r="D4559" s="199"/>
      <c r="E4559" s="201"/>
      <c r="F4559" s="201"/>
      <c r="G4559" s="208"/>
      <c r="H4559" s="208"/>
      <c r="I4559" s="209"/>
      <c r="J4559" s="209"/>
      <c r="K4559" s="209"/>
      <c r="L4559" s="199"/>
      <c r="M4559" s="203"/>
      <c r="N4559" s="209"/>
    </row>
    <row r="4560" spans="1:14" ht="12" customHeight="1" x14ac:dyDescent="0.2">
      <c r="A4560" s="206"/>
      <c r="B4560" s="207"/>
      <c r="C4560" s="199"/>
      <c r="D4560" s="199"/>
      <c r="E4560" s="201"/>
      <c r="F4560" s="201"/>
      <c r="G4560" s="208"/>
      <c r="H4560" s="208"/>
      <c r="I4560" s="209"/>
      <c r="J4560" s="209"/>
      <c r="K4560" s="209"/>
      <c r="L4560" s="199"/>
      <c r="M4560" s="203"/>
      <c r="N4560" s="209"/>
    </row>
    <row r="4561" spans="1:14" ht="12" customHeight="1" x14ac:dyDescent="0.2">
      <c r="A4561" s="206"/>
      <c r="B4561" s="207"/>
      <c r="C4561" s="199"/>
      <c r="D4561" s="199"/>
      <c r="E4561" s="201"/>
      <c r="F4561" s="201"/>
      <c r="G4561" s="208"/>
      <c r="H4561" s="208"/>
      <c r="I4561" s="209"/>
      <c r="J4561" s="209"/>
      <c r="K4561" s="209"/>
      <c r="L4561" s="199"/>
      <c r="M4561" s="203"/>
      <c r="N4561" s="209"/>
    </row>
    <row r="4562" spans="1:14" ht="12" customHeight="1" x14ac:dyDescent="0.2">
      <c r="A4562" s="206"/>
      <c r="B4562" s="207"/>
      <c r="C4562" s="199"/>
      <c r="D4562" s="199"/>
      <c r="E4562" s="201"/>
      <c r="F4562" s="201"/>
      <c r="G4562" s="208"/>
      <c r="H4562" s="208"/>
      <c r="I4562" s="209"/>
      <c r="J4562" s="209"/>
      <c r="K4562" s="209"/>
      <c r="L4562" s="199"/>
      <c r="M4562" s="203"/>
      <c r="N4562" s="209"/>
    </row>
    <row r="4563" spans="1:14" ht="12" customHeight="1" x14ac:dyDescent="0.2">
      <c r="A4563" s="206"/>
      <c r="B4563" s="207"/>
      <c r="C4563" s="199"/>
      <c r="D4563" s="199"/>
      <c r="E4563" s="201"/>
      <c r="F4563" s="201"/>
      <c r="G4563" s="208"/>
      <c r="H4563" s="208"/>
      <c r="I4563" s="209"/>
      <c r="J4563" s="209"/>
      <c r="K4563" s="209"/>
      <c r="L4563" s="199"/>
      <c r="M4563" s="203"/>
      <c r="N4563" s="209"/>
    </row>
    <row r="4564" spans="1:14" ht="12" customHeight="1" x14ac:dyDescent="0.2">
      <c r="A4564" s="206"/>
      <c r="B4564" s="207"/>
      <c r="C4564" s="199"/>
      <c r="D4564" s="199"/>
      <c r="E4564" s="201"/>
      <c r="F4564" s="201"/>
      <c r="G4564" s="208"/>
      <c r="H4564" s="208"/>
      <c r="I4564" s="209"/>
      <c r="J4564" s="209"/>
      <c r="K4564" s="209"/>
      <c r="L4564" s="199"/>
      <c r="M4564" s="203"/>
      <c r="N4564" s="209"/>
    </row>
    <row r="4565" spans="1:14" ht="12" customHeight="1" x14ac:dyDescent="0.2">
      <c r="A4565" s="206"/>
      <c r="B4565" s="207"/>
      <c r="C4565" s="199"/>
      <c r="D4565" s="199"/>
      <c r="E4565" s="201"/>
      <c r="F4565" s="201"/>
      <c r="G4565" s="208"/>
      <c r="H4565" s="208"/>
      <c r="I4565" s="209"/>
      <c r="J4565" s="209"/>
      <c r="K4565" s="209"/>
      <c r="L4565" s="199"/>
      <c r="M4565" s="203"/>
      <c r="N4565" s="209"/>
    </row>
    <row r="4566" spans="1:14" ht="12" customHeight="1" x14ac:dyDescent="0.2">
      <c r="A4566" s="206"/>
      <c r="B4566" s="207"/>
      <c r="C4566" s="199"/>
      <c r="D4566" s="199"/>
      <c r="E4566" s="201"/>
      <c r="F4566" s="201"/>
      <c r="G4566" s="208"/>
      <c r="H4566" s="208"/>
      <c r="I4566" s="209"/>
      <c r="J4566" s="209"/>
      <c r="K4566" s="209"/>
      <c r="L4566" s="199"/>
      <c r="M4566" s="203"/>
      <c r="N4566" s="209"/>
    </row>
    <row r="4567" spans="1:14" ht="12" customHeight="1" x14ac:dyDescent="0.2">
      <c r="A4567" s="206"/>
      <c r="B4567" s="207"/>
      <c r="C4567" s="199"/>
      <c r="D4567" s="199"/>
      <c r="E4567" s="201"/>
      <c r="F4567" s="201"/>
      <c r="G4567" s="208"/>
      <c r="H4567" s="208"/>
      <c r="I4567" s="209"/>
      <c r="J4567" s="209"/>
      <c r="K4567" s="209"/>
      <c r="L4567" s="199"/>
      <c r="M4567" s="203"/>
      <c r="N4567" s="209"/>
    </row>
    <row r="4568" spans="1:14" ht="12" customHeight="1" x14ac:dyDescent="0.2">
      <c r="A4568" s="206"/>
      <c r="B4568" s="207"/>
      <c r="C4568" s="199"/>
      <c r="D4568" s="199"/>
      <c r="E4568" s="201"/>
      <c r="F4568" s="201"/>
      <c r="G4568" s="208"/>
      <c r="H4568" s="208"/>
      <c r="I4568" s="209"/>
      <c r="J4568" s="209"/>
      <c r="K4568" s="209"/>
      <c r="L4568" s="199"/>
      <c r="M4568" s="203"/>
      <c r="N4568" s="209"/>
    </row>
    <row r="4569" spans="1:14" ht="12" customHeight="1" x14ac:dyDescent="0.2">
      <c r="A4569" s="206"/>
      <c r="B4569" s="207"/>
      <c r="C4569" s="199"/>
      <c r="D4569" s="199"/>
      <c r="E4569" s="201"/>
      <c r="F4569" s="201"/>
      <c r="G4569" s="208"/>
      <c r="H4569" s="208"/>
      <c r="I4569" s="209"/>
      <c r="J4569" s="209"/>
      <c r="K4569" s="209"/>
      <c r="L4569" s="199"/>
      <c r="M4569" s="203"/>
      <c r="N4569" s="209"/>
    </row>
    <row r="4570" spans="1:14" ht="12" customHeight="1" x14ac:dyDescent="0.2">
      <c r="A4570" s="206"/>
      <c r="B4570" s="207"/>
      <c r="C4570" s="199"/>
      <c r="D4570" s="199"/>
      <c r="E4570" s="201"/>
      <c r="F4570" s="201"/>
      <c r="G4570" s="208"/>
      <c r="H4570" s="208"/>
      <c r="I4570" s="209"/>
      <c r="J4570" s="209"/>
      <c r="K4570" s="209"/>
      <c r="L4570" s="199"/>
      <c r="M4570" s="203"/>
      <c r="N4570" s="209"/>
    </row>
    <row r="4571" spans="1:14" ht="12" customHeight="1" x14ac:dyDescent="0.2">
      <c r="A4571" s="206"/>
      <c r="B4571" s="207"/>
      <c r="C4571" s="199"/>
      <c r="D4571" s="199"/>
      <c r="E4571" s="201"/>
      <c r="F4571" s="201"/>
      <c r="G4571" s="208"/>
      <c r="H4571" s="208"/>
      <c r="I4571" s="209"/>
      <c r="J4571" s="209"/>
      <c r="K4571" s="209"/>
      <c r="L4571" s="199"/>
      <c r="M4571" s="203"/>
      <c r="N4571" s="209"/>
    </row>
    <row r="4572" spans="1:14" ht="12" customHeight="1" x14ac:dyDescent="0.2">
      <c r="A4572" s="206"/>
      <c r="B4572" s="207"/>
      <c r="C4572" s="199"/>
      <c r="D4572" s="199"/>
      <c r="E4572" s="201"/>
      <c r="F4572" s="201"/>
      <c r="G4572" s="208"/>
      <c r="H4572" s="208"/>
      <c r="I4572" s="209"/>
      <c r="J4572" s="209"/>
      <c r="K4572" s="209"/>
      <c r="L4572" s="199"/>
      <c r="M4572" s="203"/>
      <c r="N4572" s="209"/>
    </row>
    <row r="4573" spans="1:14" ht="12" customHeight="1" x14ac:dyDescent="0.2">
      <c r="A4573" s="206"/>
      <c r="B4573" s="207"/>
      <c r="C4573" s="199"/>
      <c r="D4573" s="199"/>
      <c r="E4573" s="201"/>
      <c r="F4573" s="201"/>
      <c r="G4573" s="208"/>
      <c r="H4573" s="208"/>
      <c r="I4573" s="209"/>
      <c r="J4573" s="209"/>
      <c r="K4573" s="209"/>
      <c r="L4573" s="199"/>
      <c r="M4573" s="203"/>
      <c r="N4573" s="209"/>
    </row>
    <row r="4574" spans="1:14" ht="12" customHeight="1" x14ac:dyDescent="0.2">
      <c r="A4574" s="206"/>
      <c r="B4574" s="207"/>
      <c r="C4574" s="199"/>
      <c r="D4574" s="199"/>
      <c r="E4574" s="201"/>
      <c r="F4574" s="201"/>
      <c r="G4574" s="208"/>
      <c r="H4574" s="208"/>
      <c r="I4574" s="209"/>
      <c r="J4574" s="209"/>
      <c r="K4574" s="209"/>
      <c r="L4574" s="199"/>
      <c r="M4574" s="203"/>
      <c r="N4574" s="209"/>
    </row>
    <row r="4575" spans="1:14" ht="12" customHeight="1" x14ac:dyDescent="0.2">
      <c r="A4575" s="206"/>
      <c r="B4575" s="207"/>
      <c r="C4575" s="199"/>
      <c r="D4575" s="199"/>
      <c r="E4575" s="201"/>
      <c r="F4575" s="201"/>
      <c r="G4575" s="208"/>
      <c r="H4575" s="208"/>
      <c r="I4575" s="209"/>
      <c r="J4575" s="209"/>
      <c r="K4575" s="209"/>
      <c r="L4575" s="199"/>
      <c r="M4575" s="203"/>
      <c r="N4575" s="209"/>
    </row>
    <row r="4576" spans="1:14" ht="12" customHeight="1" x14ac:dyDescent="0.2">
      <c r="A4576" s="206"/>
      <c r="B4576" s="207"/>
      <c r="C4576" s="199"/>
      <c r="D4576" s="199"/>
      <c r="E4576" s="201"/>
      <c r="F4576" s="201"/>
      <c r="G4576" s="208"/>
      <c r="H4576" s="208"/>
      <c r="I4576" s="209"/>
      <c r="J4576" s="209"/>
      <c r="K4576" s="209"/>
      <c r="L4576" s="199"/>
      <c r="M4576" s="203"/>
      <c r="N4576" s="209"/>
    </row>
    <row r="4577" spans="1:14" ht="12" customHeight="1" x14ac:dyDescent="0.2">
      <c r="A4577" s="206"/>
      <c r="B4577" s="207"/>
      <c r="C4577" s="199"/>
      <c r="D4577" s="199"/>
      <c r="E4577" s="201"/>
      <c r="F4577" s="201"/>
      <c r="G4577" s="208"/>
      <c r="H4577" s="208"/>
      <c r="I4577" s="209"/>
      <c r="J4577" s="209"/>
      <c r="K4577" s="209"/>
      <c r="L4577" s="199"/>
      <c r="M4577" s="203"/>
      <c r="N4577" s="209"/>
    </row>
    <row r="4578" spans="1:14" ht="12" customHeight="1" x14ac:dyDescent="0.2">
      <c r="A4578" s="206"/>
      <c r="B4578" s="207"/>
      <c r="C4578" s="199"/>
      <c r="D4578" s="199"/>
      <c r="E4578" s="201"/>
      <c r="F4578" s="201"/>
      <c r="G4578" s="208"/>
      <c r="H4578" s="208"/>
      <c r="I4578" s="209"/>
      <c r="J4578" s="209"/>
      <c r="K4578" s="209"/>
      <c r="L4578" s="199"/>
      <c r="M4578" s="203"/>
      <c r="N4578" s="209"/>
    </row>
    <row r="4579" spans="1:14" ht="12" customHeight="1" x14ac:dyDescent="0.2">
      <c r="A4579" s="206"/>
      <c r="B4579" s="207"/>
      <c r="C4579" s="199"/>
      <c r="D4579" s="199"/>
      <c r="E4579" s="201"/>
      <c r="F4579" s="201"/>
      <c r="G4579" s="208"/>
      <c r="H4579" s="208"/>
      <c r="I4579" s="209"/>
      <c r="J4579" s="209"/>
      <c r="K4579" s="209"/>
      <c r="L4579" s="199"/>
      <c r="M4579" s="203"/>
      <c r="N4579" s="209"/>
    </row>
    <row r="4580" spans="1:14" ht="12" customHeight="1" x14ac:dyDescent="0.2">
      <c r="A4580" s="206"/>
      <c r="B4580" s="207"/>
      <c r="C4580" s="199"/>
      <c r="D4580" s="199"/>
      <c r="E4580" s="201"/>
      <c r="F4580" s="201"/>
      <c r="G4580" s="208"/>
      <c r="H4580" s="208"/>
      <c r="I4580" s="209"/>
      <c r="J4580" s="209"/>
      <c r="K4580" s="209"/>
      <c r="L4580" s="199"/>
      <c r="M4580" s="203"/>
      <c r="N4580" s="209"/>
    </row>
    <row r="4581" spans="1:14" ht="12" customHeight="1" x14ac:dyDescent="0.2">
      <c r="A4581" s="206"/>
      <c r="B4581" s="207"/>
      <c r="C4581" s="199"/>
      <c r="D4581" s="199"/>
      <c r="E4581" s="201"/>
      <c r="F4581" s="201"/>
      <c r="G4581" s="208"/>
      <c r="H4581" s="208"/>
      <c r="I4581" s="209"/>
      <c r="J4581" s="209"/>
      <c r="K4581" s="209"/>
      <c r="L4581" s="199"/>
      <c r="M4581" s="203"/>
      <c r="N4581" s="209"/>
    </row>
    <row r="4582" spans="1:14" ht="12" customHeight="1" x14ac:dyDescent="0.2">
      <c r="A4582" s="206"/>
      <c r="B4582" s="207"/>
      <c r="C4582" s="199"/>
      <c r="D4582" s="199"/>
      <c r="E4582" s="201"/>
      <c r="F4582" s="201"/>
      <c r="G4582" s="208"/>
      <c r="H4582" s="208"/>
      <c r="I4582" s="209"/>
      <c r="J4582" s="209"/>
      <c r="K4582" s="209"/>
      <c r="L4582" s="199"/>
      <c r="M4582" s="203"/>
      <c r="N4582" s="209"/>
    </row>
    <row r="4583" spans="1:14" ht="12" customHeight="1" x14ac:dyDescent="0.2">
      <c r="A4583" s="206"/>
      <c r="B4583" s="207"/>
      <c r="C4583" s="199"/>
      <c r="D4583" s="199"/>
      <c r="E4583" s="201"/>
      <c r="F4583" s="201"/>
      <c r="G4583" s="208"/>
      <c r="H4583" s="208"/>
      <c r="I4583" s="209"/>
      <c r="J4583" s="209"/>
      <c r="K4583" s="209"/>
      <c r="L4583" s="199"/>
      <c r="M4583" s="203"/>
      <c r="N4583" s="209"/>
    </row>
    <row r="4584" spans="1:14" ht="12" customHeight="1" x14ac:dyDescent="0.2">
      <c r="A4584" s="206"/>
      <c r="B4584" s="207"/>
      <c r="C4584" s="199"/>
      <c r="D4584" s="199"/>
      <c r="E4584" s="201"/>
      <c r="F4584" s="201"/>
      <c r="G4584" s="208"/>
      <c r="H4584" s="208"/>
      <c r="I4584" s="209"/>
      <c r="J4584" s="209"/>
      <c r="K4584" s="209"/>
      <c r="L4584" s="199"/>
      <c r="M4584" s="203"/>
      <c r="N4584" s="209"/>
    </row>
    <row r="4585" spans="1:14" ht="12" customHeight="1" x14ac:dyDescent="0.2">
      <c r="A4585" s="206"/>
      <c r="B4585" s="207"/>
      <c r="C4585" s="199"/>
      <c r="D4585" s="199"/>
      <c r="E4585" s="201"/>
      <c r="F4585" s="201"/>
      <c r="G4585" s="208"/>
      <c r="H4585" s="208"/>
      <c r="I4585" s="209"/>
      <c r="J4585" s="209"/>
      <c r="K4585" s="209"/>
      <c r="L4585" s="199"/>
      <c r="M4585" s="203"/>
      <c r="N4585" s="209"/>
    </row>
    <row r="4586" spans="1:14" ht="12" customHeight="1" x14ac:dyDescent="0.2">
      <c r="A4586" s="206"/>
      <c r="B4586" s="207"/>
      <c r="C4586" s="199"/>
      <c r="D4586" s="199"/>
      <c r="E4586" s="201"/>
      <c r="F4586" s="201"/>
      <c r="G4586" s="208"/>
      <c r="H4586" s="208"/>
      <c r="I4586" s="209"/>
      <c r="J4586" s="209"/>
      <c r="K4586" s="209"/>
      <c r="L4586" s="199"/>
      <c r="M4586" s="203"/>
      <c r="N4586" s="209"/>
    </row>
    <row r="4587" spans="1:14" ht="12" customHeight="1" x14ac:dyDescent="0.2">
      <c r="A4587" s="206"/>
      <c r="B4587" s="207"/>
      <c r="C4587" s="199"/>
      <c r="D4587" s="199"/>
      <c r="E4587" s="201"/>
      <c r="F4587" s="201"/>
      <c r="G4587" s="208"/>
      <c r="H4587" s="208"/>
      <c r="I4587" s="209"/>
      <c r="J4587" s="209"/>
      <c r="K4587" s="209"/>
      <c r="L4587" s="199"/>
      <c r="M4587" s="203"/>
      <c r="N4587" s="209"/>
    </row>
    <row r="4588" spans="1:14" ht="12" customHeight="1" x14ac:dyDescent="0.2">
      <c r="A4588" s="206"/>
      <c r="B4588" s="207"/>
      <c r="C4588" s="199"/>
      <c r="D4588" s="199"/>
      <c r="E4588" s="201"/>
      <c r="F4588" s="201"/>
      <c r="G4588" s="208"/>
      <c r="H4588" s="208"/>
      <c r="I4588" s="209"/>
      <c r="J4588" s="209"/>
      <c r="K4588" s="209"/>
      <c r="L4588" s="199"/>
      <c r="M4588" s="203"/>
      <c r="N4588" s="209"/>
    </row>
    <row r="4589" spans="1:14" ht="12" customHeight="1" x14ac:dyDescent="0.2">
      <c r="A4589" s="206"/>
      <c r="B4589" s="207"/>
      <c r="C4589" s="199"/>
      <c r="D4589" s="199"/>
      <c r="E4589" s="201"/>
      <c r="F4589" s="201"/>
      <c r="G4589" s="208"/>
      <c r="H4589" s="208"/>
      <c r="I4589" s="209"/>
      <c r="J4589" s="209"/>
      <c r="K4589" s="209"/>
      <c r="L4589" s="199"/>
      <c r="M4589" s="203"/>
      <c r="N4589" s="209"/>
    </row>
    <row r="4590" spans="1:14" ht="12" customHeight="1" x14ac:dyDescent="0.2">
      <c r="A4590" s="206"/>
      <c r="B4590" s="207"/>
      <c r="C4590" s="199"/>
      <c r="D4590" s="199"/>
      <c r="E4590" s="201"/>
      <c r="F4590" s="201"/>
      <c r="G4590" s="208"/>
      <c r="H4590" s="208"/>
      <c r="I4590" s="209"/>
      <c r="J4590" s="209"/>
      <c r="K4590" s="209"/>
      <c r="L4590" s="199"/>
      <c r="M4590" s="203"/>
      <c r="N4590" s="209"/>
    </row>
    <row r="4591" spans="1:14" ht="12" customHeight="1" x14ac:dyDescent="0.2">
      <c r="A4591" s="206"/>
      <c r="B4591" s="207"/>
      <c r="C4591" s="199"/>
      <c r="D4591" s="199"/>
      <c r="E4591" s="201"/>
      <c r="F4591" s="201"/>
      <c r="G4591" s="208"/>
      <c r="H4591" s="208"/>
      <c r="I4591" s="209"/>
      <c r="J4591" s="209"/>
      <c r="K4591" s="209"/>
      <c r="L4591" s="199"/>
      <c r="M4591" s="203"/>
      <c r="N4591" s="209"/>
    </row>
    <row r="4592" spans="1:14" ht="12" customHeight="1" x14ac:dyDescent="0.2">
      <c r="A4592" s="206"/>
      <c r="B4592" s="207"/>
      <c r="C4592" s="199"/>
      <c r="D4592" s="199"/>
      <c r="E4592" s="201"/>
      <c r="F4592" s="201"/>
      <c r="G4592" s="208"/>
      <c r="H4592" s="208"/>
      <c r="I4592" s="209"/>
      <c r="J4592" s="209"/>
      <c r="K4592" s="209"/>
      <c r="L4592" s="199"/>
      <c r="M4592" s="203"/>
      <c r="N4592" s="209"/>
    </row>
    <row r="4593" spans="1:14" ht="12" customHeight="1" x14ac:dyDescent="0.2">
      <c r="A4593" s="206"/>
      <c r="B4593" s="207"/>
      <c r="C4593" s="199"/>
      <c r="D4593" s="199"/>
      <c r="E4593" s="201"/>
      <c r="F4593" s="201"/>
      <c r="G4593" s="208"/>
      <c r="H4593" s="208"/>
      <c r="I4593" s="209"/>
      <c r="J4593" s="209"/>
      <c r="K4593" s="209"/>
      <c r="L4593" s="199"/>
      <c r="M4593" s="203"/>
      <c r="N4593" s="209"/>
    </row>
    <row r="4594" spans="1:14" ht="12" customHeight="1" x14ac:dyDescent="0.2">
      <c r="A4594" s="206"/>
      <c r="B4594" s="207"/>
      <c r="C4594" s="199"/>
      <c r="D4594" s="199"/>
      <c r="E4594" s="201"/>
      <c r="F4594" s="201"/>
      <c r="G4594" s="208"/>
      <c r="H4594" s="208"/>
      <c r="I4594" s="209"/>
      <c r="J4594" s="209"/>
      <c r="K4594" s="209"/>
      <c r="L4594" s="199"/>
      <c r="M4594" s="203"/>
      <c r="N4594" s="209"/>
    </row>
    <row r="4595" spans="1:14" ht="12" customHeight="1" x14ac:dyDescent="0.2">
      <c r="A4595" s="206"/>
      <c r="B4595" s="207"/>
      <c r="C4595" s="199"/>
      <c r="D4595" s="199"/>
      <c r="E4595" s="201"/>
      <c r="F4595" s="201"/>
      <c r="G4595" s="208"/>
      <c r="H4595" s="208"/>
      <c r="I4595" s="209"/>
      <c r="J4595" s="209"/>
      <c r="K4595" s="209"/>
      <c r="L4595" s="199"/>
      <c r="M4595" s="203"/>
      <c r="N4595" s="209"/>
    </row>
    <row r="4596" spans="1:14" ht="12" customHeight="1" x14ac:dyDescent="0.2">
      <c r="A4596" s="206"/>
      <c r="B4596" s="207"/>
      <c r="C4596" s="199"/>
      <c r="D4596" s="199"/>
      <c r="E4596" s="201"/>
      <c r="F4596" s="201"/>
      <c r="G4596" s="208"/>
      <c r="H4596" s="208"/>
      <c r="I4596" s="209"/>
      <c r="J4596" s="209"/>
      <c r="K4596" s="209"/>
      <c r="L4596" s="199"/>
      <c r="M4596" s="203"/>
      <c r="N4596" s="209"/>
    </row>
    <row r="4597" spans="1:14" ht="12" customHeight="1" x14ac:dyDescent="0.2">
      <c r="A4597" s="206"/>
      <c r="B4597" s="207"/>
      <c r="C4597" s="199"/>
      <c r="D4597" s="199"/>
      <c r="E4597" s="201"/>
      <c r="F4597" s="201"/>
      <c r="G4597" s="208"/>
      <c r="H4597" s="208"/>
      <c r="I4597" s="209"/>
      <c r="J4597" s="209"/>
      <c r="K4597" s="209"/>
      <c r="L4597" s="199"/>
      <c r="M4597" s="203"/>
      <c r="N4597" s="209"/>
    </row>
    <row r="4598" spans="1:14" ht="12" customHeight="1" x14ac:dyDescent="0.2">
      <c r="A4598" s="206"/>
      <c r="B4598" s="207"/>
      <c r="C4598" s="199"/>
      <c r="D4598" s="199"/>
      <c r="E4598" s="201"/>
      <c r="F4598" s="201"/>
      <c r="G4598" s="208"/>
      <c r="H4598" s="208"/>
      <c r="I4598" s="209"/>
      <c r="J4598" s="209"/>
      <c r="K4598" s="209"/>
      <c r="L4598" s="199"/>
      <c r="M4598" s="203"/>
      <c r="N4598" s="209"/>
    </row>
    <row r="4599" spans="1:14" ht="12" customHeight="1" x14ac:dyDescent="0.2">
      <c r="A4599" s="206"/>
      <c r="B4599" s="207"/>
      <c r="C4599" s="199"/>
      <c r="D4599" s="199"/>
      <c r="E4599" s="201"/>
      <c r="F4599" s="201"/>
      <c r="G4599" s="208"/>
      <c r="H4599" s="208"/>
      <c r="I4599" s="209"/>
      <c r="J4599" s="209"/>
      <c r="K4599" s="209"/>
      <c r="L4599" s="199"/>
      <c r="M4599" s="203"/>
      <c r="N4599" s="209"/>
    </row>
    <row r="4600" spans="1:14" ht="12" customHeight="1" x14ac:dyDescent="0.2">
      <c r="A4600" s="206"/>
      <c r="B4600" s="207"/>
      <c r="C4600" s="199"/>
      <c r="D4600" s="199"/>
      <c r="E4600" s="201"/>
      <c r="F4600" s="201"/>
      <c r="G4600" s="208"/>
      <c r="H4600" s="208"/>
      <c r="I4600" s="209"/>
      <c r="J4600" s="209"/>
      <c r="K4600" s="209"/>
      <c r="L4600" s="199"/>
      <c r="M4600" s="203"/>
      <c r="N4600" s="209"/>
    </row>
    <row r="4601" spans="1:14" ht="12" customHeight="1" x14ac:dyDescent="0.2">
      <c r="A4601" s="206"/>
      <c r="B4601" s="207"/>
      <c r="C4601" s="199"/>
      <c r="D4601" s="199"/>
      <c r="E4601" s="201"/>
      <c r="F4601" s="201"/>
      <c r="G4601" s="208"/>
      <c r="H4601" s="208"/>
      <c r="I4601" s="209"/>
      <c r="J4601" s="209"/>
      <c r="K4601" s="209"/>
      <c r="L4601" s="199"/>
      <c r="M4601" s="203"/>
      <c r="N4601" s="209"/>
    </row>
    <row r="4602" spans="1:14" ht="12" customHeight="1" x14ac:dyDescent="0.2">
      <c r="A4602" s="206"/>
      <c r="B4602" s="207"/>
      <c r="C4602" s="199"/>
      <c r="D4602" s="199"/>
      <c r="E4602" s="201"/>
      <c r="F4602" s="201"/>
      <c r="G4602" s="208"/>
      <c r="H4602" s="208"/>
      <c r="I4602" s="209"/>
      <c r="J4602" s="209"/>
      <c r="K4602" s="209"/>
      <c r="L4602" s="199"/>
      <c r="M4602" s="203"/>
      <c r="N4602" s="209"/>
    </row>
    <row r="4603" spans="1:14" ht="12" customHeight="1" x14ac:dyDescent="0.2">
      <c r="A4603" s="206"/>
      <c r="B4603" s="207"/>
      <c r="C4603" s="199"/>
      <c r="D4603" s="199"/>
      <c r="E4603" s="201"/>
      <c r="F4603" s="201"/>
      <c r="G4603" s="208"/>
      <c r="H4603" s="208"/>
      <c r="I4603" s="209"/>
      <c r="J4603" s="209"/>
      <c r="K4603" s="209"/>
      <c r="L4603" s="199"/>
      <c r="M4603" s="203"/>
      <c r="N4603" s="209"/>
    </row>
    <row r="4604" spans="1:14" ht="12" customHeight="1" x14ac:dyDescent="0.2">
      <c r="A4604" s="206"/>
      <c r="B4604" s="207"/>
      <c r="C4604" s="199"/>
      <c r="D4604" s="199"/>
      <c r="E4604" s="201"/>
      <c r="F4604" s="201"/>
      <c r="G4604" s="208"/>
      <c r="H4604" s="208"/>
      <c r="I4604" s="209"/>
      <c r="J4604" s="209"/>
      <c r="K4604" s="209"/>
      <c r="L4604" s="199"/>
      <c r="M4604" s="203"/>
      <c r="N4604" s="209"/>
    </row>
    <row r="4605" spans="1:14" ht="12" customHeight="1" x14ac:dyDescent="0.2">
      <c r="A4605" s="206"/>
      <c r="B4605" s="207"/>
      <c r="C4605" s="199"/>
      <c r="D4605" s="199"/>
      <c r="E4605" s="201"/>
      <c r="F4605" s="201"/>
      <c r="G4605" s="208"/>
      <c r="H4605" s="208"/>
      <c r="I4605" s="209"/>
      <c r="J4605" s="209"/>
      <c r="K4605" s="209"/>
      <c r="L4605" s="199"/>
      <c r="M4605" s="203"/>
      <c r="N4605" s="209"/>
    </row>
    <row r="4606" spans="1:14" ht="12" customHeight="1" x14ac:dyDescent="0.2">
      <c r="A4606" s="206"/>
      <c r="B4606" s="207"/>
      <c r="C4606" s="199"/>
      <c r="D4606" s="199"/>
      <c r="E4606" s="201"/>
      <c r="F4606" s="201"/>
      <c r="G4606" s="208"/>
      <c r="H4606" s="208"/>
      <c r="I4606" s="209"/>
      <c r="J4606" s="209"/>
      <c r="K4606" s="209"/>
      <c r="L4606" s="199"/>
      <c r="M4606" s="203"/>
      <c r="N4606" s="209"/>
    </row>
    <row r="4607" spans="1:14" ht="12" customHeight="1" x14ac:dyDescent="0.2">
      <c r="A4607" s="206"/>
      <c r="B4607" s="207"/>
      <c r="C4607" s="199"/>
      <c r="D4607" s="199"/>
      <c r="E4607" s="201"/>
      <c r="F4607" s="201"/>
      <c r="G4607" s="208"/>
      <c r="H4607" s="208"/>
      <c r="I4607" s="209"/>
      <c r="J4607" s="209"/>
      <c r="K4607" s="209"/>
      <c r="L4607" s="199"/>
      <c r="M4607" s="203"/>
      <c r="N4607" s="209"/>
    </row>
    <row r="4608" spans="1:14" ht="12" customHeight="1" x14ac:dyDescent="0.2">
      <c r="A4608" s="206"/>
      <c r="B4608" s="207"/>
      <c r="C4608" s="199"/>
      <c r="D4608" s="199"/>
      <c r="E4608" s="201"/>
      <c r="F4608" s="201"/>
      <c r="G4608" s="208"/>
      <c r="H4608" s="208"/>
      <c r="I4608" s="209"/>
      <c r="J4608" s="209"/>
      <c r="K4608" s="209"/>
      <c r="L4608" s="199"/>
      <c r="M4608" s="203"/>
      <c r="N4608" s="209"/>
    </row>
    <row r="4609" spans="1:14" ht="12" customHeight="1" x14ac:dyDescent="0.2">
      <c r="A4609" s="206"/>
      <c r="B4609" s="207"/>
      <c r="C4609" s="199"/>
      <c r="D4609" s="199"/>
      <c r="E4609" s="201"/>
      <c r="F4609" s="201"/>
      <c r="G4609" s="208"/>
      <c r="H4609" s="208"/>
      <c r="I4609" s="209"/>
      <c r="J4609" s="209"/>
      <c r="K4609" s="209"/>
      <c r="L4609" s="199"/>
      <c r="M4609" s="203"/>
      <c r="N4609" s="209"/>
    </row>
    <row r="4610" spans="1:14" ht="12" customHeight="1" x14ac:dyDescent="0.2">
      <c r="A4610" s="206"/>
      <c r="B4610" s="207"/>
      <c r="C4610" s="199"/>
      <c r="D4610" s="199"/>
      <c r="E4610" s="201"/>
      <c r="F4610" s="201"/>
      <c r="G4610" s="208"/>
      <c r="H4610" s="208"/>
      <c r="I4610" s="209"/>
      <c r="J4610" s="209"/>
      <c r="K4610" s="209"/>
      <c r="L4610" s="199"/>
      <c r="M4610" s="203"/>
      <c r="N4610" s="209"/>
    </row>
    <row r="4611" spans="1:14" ht="12" customHeight="1" x14ac:dyDescent="0.2">
      <c r="A4611" s="206"/>
      <c r="B4611" s="207"/>
      <c r="C4611" s="199"/>
      <c r="D4611" s="199"/>
      <c r="E4611" s="201"/>
      <c r="F4611" s="201"/>
      <c r="G4611" s="208"/>
      <c r="H4611" s="208"/>
      <c r="I4611" s="209"/>
      <c r="J4611" s="209"/>
      <c r="K4611" s="209"/>
      <c r="L4611" s="199"/>
      <c r="M4611" s="203"/>
      <c r="N4611" s="209"/>
    </row>
    <row r="4612" spans="1:14" ht="12" customHeight="1" x14ac:dyDescent="0.2">
      <c r="A4612" s="206"/>
      <c r="B4612" s="207"/>
      <c r="C4612" s="199"/>
      <c r="D4612" s="199"/>
      <c r="E4612" s="201"/>
      <c r="F4612" s="201"/>
      <c r="G4612" s="208"/>
      <c r="H4612" s="208"/>
      <c r="I4612" s="209"/>
      <c r="J4612" s="209"/>
      <c r="K4612" s="209"/>
      <c r="L4612" s="199"/>
      <c r="M4612" s="203"/>
      <c r="N4612" s="209"/>
    </row>
    <row r="4613" spans="1:14" ht="12" customHeight="1" x14ac:dyDescent="0.2">
      <c r="A4613" s="206"/>
      <c r="B4613" s="207"/>
      <c r="C4613" s="199"/>
      <c r="D4613" s="199"/>
      <c r="E4613" s="201"/>
      <c r="F4613" s="201"/>
      <c r="G4613" s="208"/>
      <c r="H4613" s="208"/>
      <c r="I4613" s="209"/>
      <c r="J4613" s="209"/>
      <c r="K4613" s="209"/>
      <c r="L4613" s="199"/>
      <c r="M4613" s="203"/>
      <c r="N4613" s="209"/>
    </row>
    <row r="4614" spans="1:14" ht="12" customHeight="1" x14ac:dyDescent="0.2">
      <c r="A4614" s="206"/>
      <c r="B4614" s="207"/>
      <c r="C4614" s="199"/>
      <c r="D4614" s="199"/>
      <c r="E4614" s="201"/>
      <c r="F4614" s="201"/>
      <c r="G4614" s="208"/>
      <c r="H4614" s="208"/>
      <c r="I4614" s="209"/>
      <c r="J4614" s="209"/>
      <c r="K4614" s="209"/>
      <c r="L4614" s="199"/>
      <c r="M4614" s="203"/>
      <c r="N4614" s="209"/>
    </row>
    <row r="4615" spans="1:14" ht="12" customHeight="1" x14ac:dyDescent="0.2">
      <c r="A4615" s="206"/>
      <c r="B4615" s="207"/>
      <c r="C4615" s="199"/>
      <c r="D4615" s="199"/>
      <c r="E4615" s="201"/>
      <c r="F4615" s="201"/>
      <c r="G4615" s="208"/>
      <c r="H4615" s="208"/>
      <c r="I4615" s="209"/>
      <c r="J4615" s="209"/>
      <c r="K4615" s="209"/>
      <c r="L4615" s="199"/>
      <c r="M4615" s="203"/>
      <c r="N4615" s="209"/>
    </row>
    <row r="4616" spans="1:14" ht="12" customHeight="1" x14ac:dyDescent="0.2">
      <c r="A4616" s="206"/>
      <c r="B4616" s="207"/>
      <c r="C4616" s="199"/>
      <c r="D4616" s="199"/>
      <c r="E4616" s="201"/>
      <c r="F4616" s="201"/>
      <c r="G4616" s="208"/>
      <c r="H4616" s="208"/>
      <c r="I4616" s="209"/>
      <c r="J4616" s="209"/>
      <c r="K4616" s="209"/>
      <c r="L4616" s="199"/>
      <c r="M4616" s="203"/>
      <c r="N4616" s="209"/>
    </row>
    <row r="4617" spans="1:14" ht="12" customHeight="1" x14ac:dyDescent="0.2">
      <c r="A4617" s="206"/>
      <c r="B4617" s="207"/>
      <c r="C4617" s="199"/>
      <c r="D4617" s="199"/>
      <c r="E4617" s="201"/>
      <c r="F4617" s="201"/>
      <c r="G4617" s="208"/>
      <c r="H4617" s="208"/>
      <c r="I4617" s="209"/>
      <c r="J4617" s="209"/>
      <c r="K4617" s="209"/>
      <c r="L4617" s="199"/>
      <c r="M4617" s="203"/>
      <c r="N4617" s="209"/>
    </row>
    <row r="4618" spans="1:14" ht="12" customHeight="1" x14ac:dyDescent="0.2">
      <c r="A4618" s="206"/>
      <c r="B4618" s="207"/>
      <c r="C4618" s="199"/>
      <c r="D4618" s="199"/>
      <c r="E4618" s="201"/>
      <c r="F4618" s="201"/>
      <c r="G4618" s="208"/>
      <c r="H4618" s="208"/>
      <c r="I4618" s="209"/>
      <c r="J4618" s="209"/>
      <c r="K4618" s="209"/>
      <c r="L4618" s="199"/>
      <c r="M4618" s="203"/>
      <c r="N4618" s="209"/>
    </row>
    <row r="4619" spans="1:14" ht="12" customHeight="1" x14ac:dyDescent="0.2">
      <c r="A4619" s="206"/>
      <c r="B4619" s="207"/>
      <c r="C4619" s="199"/>
      <c r="D4619" s="199"/>
      <c r="E4619" s="201"/>
      <c r="F4619" s="201"/>
      <c r="G4619" s="208"/>
      <c r="H4619" s="208"/>
      <c r="I4619" s="209"/>
      <c r="J4619" s="209"/>
      <c r="K4619" s="209"/>
      <c r="L4619" s="199"/>
      <c r="M4619" s="203"/>
      <c r="N4619" s="209"/>
    </row>
    <row r="4620" spans="1:14" ht="12" customHeight="1" x14ac:dyDescent="0.2">
      <c r="A4620" s="206"/>
      <c r="B4620" s="207"/>
      <c r="C4620" s="199"/>
      <c r="D4620" s="199"/>
      <c r="E4620" s="201"/>
      <c r="F4620" s="201"/>
      <c r="G4620" s="208"/>
      <c r="H4620" s="208"/>
      <c r="I4620" s="209"/>
      <c r="J4620" s="209"/>
      <c r="K4620" s="209"/>
      <c r="L4620" s="199"/>
      <c r="M4620" s="203"/>
      <c r="N4620" s="209"/>
    </row>
    <row r="4621" spans="1:14" ht="12" customHeight="1" x14ac:dyDescent="0.2">
      <c r="A4621" s="206"/>
      <c r="B4621" s="207"/>
      <c r="C4621" s="199"/>
      <c r="D4621" s="199"/>
      <c r="E4621" s="201"/>
      <c r="F4621" s="201"/>
      <c r="G4621" s="208"/>
      <c r="H4621" s="208"/>
      <c r="I4621" s="209"/>
      <c r="J4621" s="209"/>
      <c r="K4621" s="209"/>
      <c r="L4621" s="199"/>
      <c r="M4621" s="203"/>
      <c r="N4621" s="209"/>
    </row>
    <row r="4622" spans="1:14" ht="12" customHeight="1" x14ac:dyDescent="0.2">
      <c r="A4622" s="206"/>
      <c r="B4622" s="207"/>
      <c r="C4622" s="199"/>
      <c r="D4622" s="199"/>
      <c r="E4622" s="201"/>
      <c r="F4622" s="201"/>
      <c r="G4622" s="208"/>
      <c r="H4622" s="208"/>
      <c r="I4622" s="209"/>
      <c r="J4622" s="209"/>
      <c r="K4622" s="209"/>
      <c r="L4622" s="199"/>
      <c r="M4622" s="203"/>
      <c r="N4622" s="209"/>
    </row>
    <row r="4623" spans="1:14" ht="12" customHeight="1" x14ac:dyDescent="0.2">
      <c r="A4623" s="206"/>
      <c r="B4623" s="207"/>
      <c r="C4623" s="199"/>
      <c r="D4623" s="199"/>
      <c r="E4623" s="201"/>
      <c r="F4623" s="201"/>
      <c r="G4623" s="208"/>
      <c r="H4623" s="208"/>
      <c r="I4623" s="209"/>
      <c r="J4623" s="209"/>
      <c r="K4623" s="209"/>
      <c r="L4623" s="199"/>
      <c r="M4623" s="203"/>
      <c r="N4623" s="209"/>
    </row>
    <row r="4624" spans="1:14" ht="12" customHeight="1" x14ac:dyDescent="0.2">
      <c r="A4624" s="206"/>
      <c r="B4624" s="207"/>
      <c r="C4624" s="199"/>
      <c r="D4624" s="199"/>
      <c r="E4624" s="201"/>
      <c r="F4624" s="201"/>
      <c r="G4624" s="208"/>
      <c r="H4624" s="208"/>
      <c r="I4624" s="209"/>
      <c r="J4624" s="209"/>
      <c r="K4624" s="209"/>
      <c r="L4624" s="199"/>
      <c r="M4624" s="203"/>
      <c r="N4624" s="209"/>
    </row>
    <row r="4625" spans="1:14" ht="12" customHeight="1" x14ac:dyDescent="0.2">
      <c r="A4625" s="206"/>
      <c r="B4625" s="207"/>
      <c r="C4625" s="199"/>
      <c r="D4625" s="199"/>
      <c r="E4625" s="201"/>
      <c r="F4625" s="201"/>
      <c r="G4625" s="208"/>
      <c r="H4625" s="208"/>
      <c r="I4625" s="209"/>
      <c r="J4625" s="209"/>
      <c r="K4625" s="209"/>
      <c r="L4625" s="199"/>
      <c r="M4625" s="203"/>
      <c r="N4625" s="209"/>
    </row>
    <row r="4626" spans="1:14" ht="12" customHeight="1" x14ac:dyDescent="0.2">
      <c r="A4626" s="206"/>
      <c r="B4626" s="207"/>
      <c r="C4626" s="199"/>
      <c r="D4626" s="199"/>
      <c r="E4626" s="201"/>
      <c r="F4626" s="201"/>
      <c r="G4626" s="208"/>
      <c r="H4626" s="208"/>
      <c r="I4626" s="209"/>
      <c r="J4626" s="209"/>
      <c r="K4626" s="209"/>
      <c r="L4626" s="199"/>
      <c r="M4626" s="203"/>
      <c r="N4626" s="209"/>
    </row>
    <row r="4627" spans="1:14" ht="12" customHeight="1" x14ac:dyDescent="0.2">
      <c r="A4627" s="206"/>
      <c r="B4627" s="207"/>
      <c r="C4627" s="199"/>
      <c r="D4627" s="199"/>
      <c r="E4627" s="201"/>
      <c r="F4627" s="201"/>
      <c r="G4627" s="208"/>
      <c r="H4627" s="208"/>
      <c r="I4627" s="209"/>
      <c r="J4627" s="209"/>
      <c r="K4627" s="209"/>
      <c r="L4627" s="199"/>
      <c r="M4627" s="203"/>
      <c r="N4627" s="209"/>
    </row>
    <row r="4628" spans="1:14" ht="12" customHeight="1" x14ac:dyDescent="0.2">
      <c r="A4628" s="206"/>
      <c r="B4628" s="207"/>
      <c r="C4628" s="199"/>
      <c r="D4628" s="199"/>
      <c r="E4628" s="201"/>
      <c r="F4628" s="201"/>
      <c r="G4628" s="208"/>
      <c r="H4628" s="208"/>
      <c r="I4628" s="209"/>
      <c r="J4628" s="209"/>
      <c r="K4628" s="209"/>
      <c r="L4628" s="199"/>
      <c r="M4628" s="203"/>
      <c r="N4628" s="209"/>
    </row>
    <row r="4629" spans="1:14" ht="12" customHeight="1" x14ac:dyDescent="0.2">
      <c r="A4629" s="206"/>
      <c r="B4629" s="207"/>
      <c r="C4629" s="199"/>
      <c r="D4629" s="199"/>
      <c r="E4629" s="201"/>
      <c r="F4629" s="201"/>
      <c r="G4629" s="208"/>
      <c r="H4629" s="208"/>
      <c r="I4629" s="209"/>
      <c r="J4629" s="209"/>
      <c r="K4629" s="209"/>
      <c r="L4629" s="199"/>
      <c r="M4629" s="203"/>
      <c r="N4629" s="209"/>
    </row>
    <row r="4630" spans="1:14" ht="12" customHeight="1" x14ac:dyDescent="0.2">
      <c r="A4630" s="206"/>
      <c r="B4630" s="207"/>
      <c r="C4630" s="199"/>
      <c r="D4630" s="199"/>
      <c r="E4630" s="201"/>
      <c r="F4630" s="201"/>
      <c r="G4630" s="208"/>
      <c r="H4630" s="208"/>
      <c r="I4630" s="209"/>
      <c r="J4630" s="209"/>
      <c r="K4630" s="209"/>
      <c r="L4630" s="199"/>
      <c r="M4630" s="203"/>
      <c r="N4630" s="209"/>
    </row>
    <row r="4631" spans="1:14" ht="12" customHeight="1" x14ac:dyDescent="0.2">
      <c r="A4631" s="206"/>
      <c r="B4631" s="207"/>
      <c r="C4631" s="199"/>
      <c r="D4631" s="199"/>
      <c r="E4631" s="201"/>
      <c r="F4631" s="201"/>
      <c r="G4631" s="208"/>
      <c r="H4631" s="208"/>
      <c r="I4631" s="209"/>
      <c r="J4631" s="209"/>
      <c r="K4631" s="209"/>
      <c r="L4631" s="199"/>
      <c r="M4631" s="203"/>
      <c r="N4631" s="209"/>
    </row>
    <row r="4632" spans="1:14" ht="12" customHeight="1" x14ac:dyDescent="0.2">
      <c r="A4632" s="206"/>
      <c r="B4632" s="207"/>
      <c r="C4632" s="199"/>
      <c r="D4632" s="199"/>
      <c r="E4632" s="201"/>
      <c r="F4632" s="201"/>
      <c r="G4632" s="208"/>
      <c r="H4632" s="208"/>
      <c r="I4632" s="209"/>
      <c r="J4632" s="209"/>
      <c r="K4632" s="209"/>
      <c r="L4632" s="199"/>
      <c r="M4632" s="203"/>
      <c r="N4632" s="209"/>
    </row>
    <row r="4633" spans="1:14" ht="12" customHeight="1" x14ac:dyDescent="0.2">
      <c r="A4633" s="206"/>
      <c r="B4633" s="207"/>
      <c r="C4633" s="199"/>
      <c r="D4633" s="199"/>
      <c r="E4633" s="201"/>
      <c r="F4633" s="201"/>
      <c r="G4633" s="208"/>
      <c r="H4633" s="208"/>
      <c r="I4633" s="209"/>
      <c r="J4633" s="209"/>
      <c r="K4633" s="209"/>
      <c r="L4633" s="199"/>
      <c r="M4633" s="203"/>
      <c r="N4633" s="209"/>
    </row>
    <row r="4634" spans="1:14" ht="12" customHeight="1" x14ac:dyDescent="0.2">
      <c r="A4634" s="206"/>
      <c r="B4634" s="207"/>
      <c r="C4634" s="199"/>
      <c r="D4634" s="199"/>
      <c r="E4634" s="201"/>
      <c r="F4634" s="201"/>
      <c r="G4634" s="208"/>
      <c r="H4634" s="208"/>
      <c r="I4634" s="209"/>
      <c r="J4634" s="209"/>
      <c r="K4634" s="209"/>
      <c r="L4634" s="199"/>
      <c r="M4634" s="203"/>
      <c r="N4634" s="209"/>
    </row>
    <row r="4635" spans="1:14" ht="12" customHeight="1" x14ac:dyDescent="0.2">
      <c r="A4635" s="206"/>
      <c r="B4635" s="207"/>
      <c r="C4635" s="199"/>
      <c r="D4635" s="199"/>
      <c r="E4635" s="201"/>
      <c r="F4635" s="201"/>
      <c r="G4635" s="208"/>
      <c r="H4635" s="208"/>
      <c r="I4635" s="209"/>
      <c r="J4635" s="209"/>
      <c r="K4635" s="209"/>
      <c r="L4635" s="199"/>
      <c r="M4635" s="203"/>
      <c r="N4635" s="209"/>
    </row>
    <row r="4636" spans="1:14" ht="12" customHeight="1" x14ac:dyDescent="0.2">
      <c r="A4636" s="206"/>
      <c r="B4636" s="207"/>
      <c r="C4636" s="199"/>
      <c r="D4636" s="199"/>
      <c r="E4636" s="201"/>
      <c r="F4636" s="201"/>
      <c r="G4636" s="208"/>
      <c r="H4636" s="208"/>
      <c r="I4636" s="209"/>
      <c r="J4636" s="209"/>
      <c r="K4636" s="209"/>
      <c r="L4636" s="199"/>
      <c r="M4636" s="203"/>
      <c r="N4636" s="209"/>
    </row>
    <row r="4637" spans="1:14" ht="12" customHeight="1" x14ac:dyDescent="0.2">
      <c r="A4637" s="206"/>
      <c r="B4637" s="207"/>
      <c r="C4637" s="199"/>
      <c r="D4637" s="199"/>
      <c r="E4637" s="201"/>
      <c r="F4637" s="201"/>
      <c r="G4637" s="208"/>
      <c r="H4637" s="208"/>
      <c r="I4637" s="209"/>
      <c r="J4637" s="209"/>
      <c r="K4637" s="209"/>
      <c r="L4637" s="199"/>
      <c r="M4637" s="203"/>
      <c r="N4637" s="209"/>
    </row>
    <row r="4638" spans="1:14" ht="12" customHeight="1" x14ac:dyDescent="0.2">
      <c r="A4638" s="206"/>
      <c r="B4638" s="207"/>
      <c r="C4638" s="199"/>
      <c r="D4638" s="199"/>
      <c r="E4638" s="201"/>
      <c r="F4638" s="201"/>
      <c r="G4638" s="208"/>
      <c r="H4638" s="208"/>
      <c r="I4638" s="209"/>
      <c r="J4638" s="209"/>
      <c r="K4638" s="209"/>
      <c r="L4638" s="199"/>
      <c r="M4638" s="203"/>
      <c r="N4638" s="209"/>
    </row>
    <row r="4639" spans="1:14" ht="12" customHeight="1" x14ac:dyDescent="0.2">
      <c r="A4639" s="206"/>
      <c r="B4639" s="207"/>
      <c r="C4639" s="199"/>
      <c r="D4639" s="199"/>
      <c r="E4639" s="201"/>
      <c r="F4639" s="201"/>
      <c r="G4639" s="208"/>
      <c r="H4639" s="208"/>
      <c r="I4639" s="209"/>
      <c r="J4639" s="209"/>
      <c r="K4639" s="209"/>
      <c r="L4639" s="199"/>
      <c r="M4639" s="203"/>
      <c r="N4639" s="209"/>
    </row>
    <row r="4640" spans="1:14" ht="12" customHeight="1" x14ac:dyDescent="0.2">
      <c r="A4640" s="206"/>
      <c r="B4640" s="207"/>
      <c r="C4640" s="199"/>
      <c r="D4640" s="199"/>
      <c r="E4640" s="201"/>
      <c r="F4640" s="201"/>
      <c r="G4640" s="208"/>
      <c r="H4640" s="208"/>
      <c r="I4640" s="209"/>
      <c r="J4640" s="209"/>
      <c r="K4640" s="209"/>
      <c r="L4640" s="199"/>
      <c r="M4640" s="203"/>
      <c r="N4640" s="209"/>
    </row>
    <row r="4641" spans="1:14" ht="12" customHeight="1" x14ac:dyDescent="0.2">
      <c r="A4641" s="206"/>
      <c r="B4641" s="207"/>
      <c r="C4641" s="199"/>
      <c r="D4641" s="199"/>
      <c r="E4641" s="201"/>
      <c r="F4641" s="201"/>
      <c r="G4641" s="208"/>
      <c r="H4641" s="208"/>
      <c r="I4641" s="209"/>
      <c r="J4641" s="209"/>
      <c r="K4641" s="209"/>
      <c r="L4641" s="199"/>
      <c r="M4641" s="203"/>
      <c r="N4641" s="209"/>
    </row>
    <row r="4642" spans="1:14" ht="12" customHeight="1" x14ac:dyDescent="0.2">
      <c r="A4642" s="206"/>
      <c r="B4642" s="207"/>
      <c r="C4642" s="199"/>
      <c r="D4642" s="199"/>
      <c r="E4642" s="201"/>
      <c r="F4642" s="201"/>
      <c r="G4642" s="208"/>
      <c r="H4642" s="208"/>
      <c r="I4642" s="209"/>
      <c r="J4642" s="209"/>
      <c r="K4642" s="209"/>
      <c r="L4642" s="199"/>
      <c r="M4642" s="203"/>
      <c r="N4642" s="209"/>
    </row>
    <row r="4643" spans="1:14" ht="12" customHeight="1" x14ac:dyDescent="0.2">
      <c r="A4643" s="206"/>
      <c r="B4643" s="207"/>
      <c r="C4643" s="199"/>
      <c r="D4643" s="199"/>
      <c r="E4643" s="201"/>
      <c r="F4643" s="201"/>
      <c r="G4643" s="208"/>
      <c r="H4643" s="208"/>
      <c r="I4643" s="209"/>
      <c r="J4643" s="209"/>
      <c r="K4643" s="209"/>
      <c r="L4643" s="199"/>
      <c r="M4643" s="203"/>
      <c r="N4643" s="209"/>
    </row>
    <row r="4644" spans="1:14" ht="12" customHeight="1" x14ac:dyDescent="0.2">
      <c r="A4644" s="206"/>
      <c r="B4644" s="207"/>
      <c r="C4644" s="199"/>
      <c r="D4644" s="199"/>
      <c r="E4644" s="201"/>
      <c r="F4644" s="201"/>
      <c r="G4644" s="208"/>
      <c r="H4644" s="208"/>
      <c r="I4644" s="209"/>
      <c r="J4644" s="209"/>
      <c r="K4644" s="209"/>
      <c r="L4644" s="199"/>
      <c r="M4644" s="203"/>
      <c r="N4644" s="209"/>
    </row>
    <row r="4645" spans="1:14" ht="12" customHeight="1" x14ac:dyDescent="0.2">
      <c r="A4645" s="206"/>
      <c r="B4645" s="207"/>
      <c r="C4645" s="199"/>
      <c r="D4645" s="199"/>
      <c r="E4645" s="201"/>
      <c r="F4645" s="201"/>
      <c r="G4645" s="208"/>
      <c r="H4645" s="208"/>
      <c r="I4645" s="209"/>
      <c r="J4645" s="209"/>
      <c r="K4645" s="209"/>
      <c r="L4645" s="199"/>
      <c r="M4645" s="203"/>
      <c r="N4645" s="209"/>
    </row>
    <row r="4646" spans="1:14" ht="12" customHeight="1" x14ac:dyDescent="0.2">
      <c r="A4646" s="206"/>
      <c r="B4646" s="207"/>
      <c r="C4646" s="199"/>
      <c r="D4646" s="199"/>
      <c r="E4646" s="201"/>
      <c r="F4646" s="201"/>
      <c r="G4646" s="208"/>
      <c r="H4646" s="208"/>
      <c r="I4646" s="209"/>
      <c r="J4646" s="209"/>
      <c r="K4646" s="209"/>
      <c r="L4646" s="199"/>
      <c r="M4646" s="203"/>
      <c r="N4646" s="209"/>
    </row>
    <row r="4647" spans="1:14" ht="12" customHeight="1" x14ac:dyDescent="0.2">
      <c r="A4647" s="206"/>
      <c r="B4647" s="207"/>
      <c r="C4647" s="199"/>
      <c r="D4647" s="199"/>
      <c r="E4647" s="201"/>
      <c r="F4647" s="201"/>
      <c r="G4647" s="208"/>
      <c r="H4647" s="208"/>
      <c r="I4647" s="209"/>
      <c r="J4647" s="209"/>
      <c r="K4647" s="209"/>
      <c r="L4647" s="199"/>
      <c r="M4647" s="203"/>
      <c r="N4647" s="209"/>
    </row>
    <row r="4648" spans="1:14" ht="12" customHeight="1" x14ac:dyDescent="0.2">
      <c r="A4648" s="206"/>
      <c r="B4648" s="207"/>
      <c r="C4648" s="199"/>
      <c r="D4648" s="199"/>
      <c r="E4648" s="201"/>
      <c r="F4648" s="201"/>
      <c r="G4648" s="208"/>
      <c r="H4648" s="208"/>
      <c r="I4648" s="209"/>
      <c r="J4648" s="209"/>
      <c r="K4648" s="209"/>
      <c r="L4648" s="199"/>
      <c r="M4648" s="203"/>
      <c r="N4648" s="209"/>
    </row>
    <row r="4649" spans="1:14" ht="12" customHeight="1" x14ac:dyDescent="0.2">
      <c r="A4649" s="206"/>
      <c r="B4649" s="207"/>
      <c r="C4649" s="199"/>
      <c r="D4649" s="199"/>
      <c r="E4649" s="201"/>
      <c r="F4649" s="201"/>
      <c r="G4649" s="208"/>
      <c r="H4649" s="208"/>
      <c r="I4649" s="209"/>
      <c r="J4649" s="209"/>
      <c r="K4649" s="209"/>
      <c r="L4649" s="199"/>
      <c r="M4649" s="203"/>
      <c r="N4649" s="209"/>
    </row>
    <row r="4650" spans="1:14" ht="12" customHeight="1" x14ac:dyDescent="0.2">
      <c r="A4650" s="206"/>
      <c r="B4650" s="207"/>
      <c r="C4650" s="199"/>
      <c r="D4650" s="199"/>
      <c r="E4650" s="201"/>
      <c r="F4650" s="201"/>
      <c r="G4650" s="208"/>
      <c r="H4650" s="208"/>
      <c r="I4650" s="209"/>
      <c r="J4650" s="209"/>
      <c r="K4650" s="209"/>
      <c r="L4650" s="199"/>
      <c r="M4650" s="203"/>
      <c r="N4650" s="209"/>
    </row>
    <row r="4651" spans="1:14" ht="12" customHeight="1" x14ac:dyDescent="0.2">
      <c r="A4651" s="206"/>
      <c r="B4651" s="207"/>
      <c r="C4651" s="199"/>
      <c r="D4651" s="199"/>
      <c r="E4651" s="201"/>
      <c r="F4651" s="201"/>
      <c r="G4651" s="208"/>
      <c r="H4651" s="208"/>
      <c r="I4651" s="209"/>
      <c r="J4651" s="209"/>
      <c r="K4651" s="209"/>
      <c r="L4651" s="199"/>
      <c r="M4651" s="203"/>
      <c r="N4651" s="209"/>
    </row>
    <row r="4652" spans="1:14" ht="12" customHeight="1" x14ac:dyDescent="0.2">
      <c r="A4652" s="206"/>
      <c r="B4652" s="207"/>
      <c r="C4652" s="199"/>
      <c r="D4652" s="199"/>
      <c r="E4652" s="201"/>
      <c r="F4652" s="201"/>
      <c r="G4652" s="208"/>
      <c r="H4652" s="208"/>
      <c r="I4652" s="209"/>
      <c r="J4652" s="209"/>
      <c r="K4652" s="209"/>
      <c r="L4652" s="199"/>
      <c r="M4652" s="203"/>
      <c r="N4652" s="209"/>
    </row>
    <row r="4653" spans="1:14" ht="12" customHeight="1" x14ac:dyDescent="0.2">
      <c r="A4653" s="206"/>
      <c r="B4653" s="207"/>
      <c r="C4653" s="199"/>
      <c r="D4653" s="199"/>
      <c r="E4653" s="201"/>
      <c r="F4653" s="201"/>
      <c r="G4653" s="208"/>
      <c r="H4653" s="208"/>
      <c r="I4653" s="209"/>
      <c r="J4653" s="209"/>
      <c r="K4653" s="209"/>
      <c r="L4653" s="199"/>
      <c r="M4653" s="203"/>
      <c r="N4653" s="209"/>
    </row>
    <row r="4654" spans="1:14" ht="12" customHeight="1" x14ac:dyDescent="0.2">
      <c r="A4654" s="206"/>
      <c r="B4654" s="207"/>
      <c r="C4654" s="199"/>
      <c r="D4654" s="199"/>
      <c r="E4654" s="201"/>
      <c r="F4654" s="201"/>
      <c r="G4654" s="208"/>
      <c r="H4654" s="208"/>
      <c r="I4654" s="209"/>
      <c r="J4654" s="209"/>
      <c r="K4654" s="209"/>
      <c r="L4654" s="199"/>
      <c r="M4654" s="203"/>
      <c r="N4654" s="209"/>
    </row>
    <row r="4655" spans="1:14" ht="12" customHeight="1" x14ac:dyDescent="0.2">
      <c r="A4655" s="206"/>
      <c r="B4655" s="207"/>
      <c r="C4655" s="199"/>
      <c r="D4655" s="199"/>
      <c r="E4655" s="201"/>
      <c r="F4655" s="201"/>
      <c r="G4655" s="208"/>
      <c r="H4655" s="208"/>
      <c r="I4655" s="209"/>
      <c r="J4655" s="209"/>
      <c r="K4655" s="209"/>
      <c r="L4655" s="199"/>
      <c r="M4655" s="203"/>
      <c r="N4655" s="209"/>
    </row>
    <row r="4656" spans="1:14" ht="12" customHeight="1" x14ac:dyDescent="0.2">
      <c r="A4656" s="206"/>
      <c r="B4656" s="207"/>
      <c r="C4656" s="199"/>
      <c r="D4656" s="199"/>
      <c r="E4656" s="201"/>
      <c r="F4656" s="201"/>
      <c r="G4656" s="208"/>
      <c r="H4656" s="208"/>
      <c r="I4656" s="209"/>
      <c r="J4656" s="209"/>
      <c r="K4656" s="209"/>
      <c r="L4656" s="199"/>
      <c r="M4656" s="203"/>
      <c r="N4656" s="209"/>
    </row>
    <row r="4657" spans="1:14" ht="12" customHeight="1" x14ac:dyDescent="0.2">
      <c r="A4657" s="206"/>
      <c r="B4657" s="207"/>
      <c r="C4657" s="199"/>
      <c r="D4657" s="199"/>
      <c r="E4657" s="201"/>
      <c r="F4657" s="201"/>
      <c r="G4657" s="208"/>
      <c r="H4657" s="208"/>
      <c r="I4657" s="209"/>
      <c r="J4657" s="209"/>
      <c r="K4657" s="209"/>
      <c r="L4657" s="199"/>
      <c r="M4657" s="203"/>
      <c r="N4657" s="209"/>
    </row>
    <row r="4658" spans="1:14" ht="12" customHeight="1" x14ac:dyDescent="0.2">
      <c r="A4658" s="206"/>
      <c r="B4658" s="207"/>
      <c r="C4658" s="199"/>
      <c r="D4658" s="199"/>
      <c r="E4658" s="201"/>
      <c r="F4658" s="201"/>
      <c r="G4658" s="208"/>
      <c r="H4658" s="208"/>
      <c r="I4658" s="209"/>
      <c r="J4658" s="209"/>
      <c r="K4658" s="209"/>
      <c r="L4658" s="199"/>
      <c r="M4658" s="203"/>
      <c r="N4658" s="209"/>
    </row>
    <row r="4659" spans="1:14" ht="12" customHeight="1" x14ac:dyDescent="0.2">
      <c r="A4659" s="206"/>
      <c r="B4659" s="207"/>
      <c r="C4659" s="199"/>
      <c r="D4659" s="199"/>
      <c r="E4659" s="201"/>
      <c r="F4659" s="201"/>
      <c r="G4659" s="208"/>
      <c r="H4659" s="208"/>
      <c r="I4659" s="209"/>
      <c r="J4659" s="209"/>
      <c r="K4659" s="209"/>
      <c r="L4659" s="199"/>
      <c r="M4659" s="203"/>
      <c r="N4659" s="209"/>
    </row>
    <row r="4660" spans="1:14" ht="12" customHeight="1" x14ac:dyDescent="0.2">
      <c r="A4660" s="206"/>
      <c r="B4660" s="207"/>
      <c r="C4660" s="199"/>
      <c r="D4660" s="199"/>
      <c r="E4660" s="201"/>
      <c r="F4660" s="201"/>
      <c r="G4660" s="208"/>
      <c r="H4660" s="208"/>
      <c r="I4660" s="209"/>
      <c r="J4660" s="209"/>
      <c r="K4660" s="209"/>
      <c r="L4660" s="199"/>
      <c r="M4660" s="203"/>
      <c r="N4660" s="209"/>
    </row>
    <row r="4661" spans="1:14" ht="12" customHeight="1" x14ac:dyDescent="0.2">
      <c r="A4661" s="206"/>
      <c r="B4661" s="207"/>
      <c r="C4661" s="199"/>
      <c r="D4661" s="199"/>
      <c r="E4661" s="201"/>
      <c r="F4661" s="201"/>
      <c r="G4661" s="208"/>
      <c r="H4661" s="208"/>
      <c r="I4661" s="209"/>
      <c r="J4661" s="209"/>
      <c r="K4661" s="209"/>
      <c r="L4661" s="199"/>
      <c r="M4661" s="203"/>
      <c r="N4661" s="209"/>
    </row>
    <row r="4662" spans="1:14" ht="12" customHeight="1" x14ac:dyDescent="0.2">
      <c r="A4662" s="206"/>
      <c r="B4662" s="207"/>
      <c r="C4662" s="199"/>
      <c r="D4662" s="199"/>
      <c r="E4662" s="201"/>
      <c r="F4662" s="201"/>
      <c r="G4662" s="208"/>
      <c r="H4662" s="208"/>
      <c r="I4662" s="209"/>
      <c r="J4662" s="209"/>
      <c r="K4662" s="209"/>
      <c r="L4662" s="199"/>
      <c r="M4662" s="203"/>
      <c r="N4662" s="209"/>
    </row>
    <row r="4663" spans="1:14" ht="12" customHeight="1" x14ac:dyDescent="0.2">
      <c r="A4663" s="206"/>
      <c r="B4663" s="207"/>
      <c r="C4663" s="199"/>
      <c r="D4663" s="199"/>
      <c r="E4663" s="201"/>
      <c r="F4663" s="201"/>
      <c r="G4663" s="208"/>
      <c r="H4663" s="208"/>
      <c r="I4663" s="209"/>
      <c r="J4663" s="209"/>
      <c r="K4663" s="209"/>
      <c r="L4663" s="199"/>
      <c r="M4663" s="203"/>
      <c r="N4663" s="209"/>
    </row>
    <row r="4664" spans="1:14" ht="12" customHeight="1" x14ac:dyDescent="0.2">
      <c r="A4664" s="206"/>
      <c r="B4664" s="207"/>
      <c r="C4664" s="199"/>
      <c r="D4664" s="199"/>
      <c r="E4664" s="201"/>
      <c r="F4664" s="201"/>
      <c r="G4664" s="208"/>
      <c r="H4664" s="208"/>
      <c r="I4664" s="209"/>
      <c r="J4664" s="209"/>
      <c r="K4664" s="209"/>
      <c r="L4664" s="199"/>
      <c r="M4664" s="203"/>
      <c r="N4664" s="209"/>
    </row>
    <row r="4665" spans="1:14" ht="12" customHeight="1" x14ac:dyDescent="0.2">
      <c r="A4665" s="206"/>
      <c r="B4665" s="207"/>
      <c r="C4665" s="199"/>
      <c r="D4665" s="199"/>
      <c r="E4665" s="201"/>
      <c r="F4665" s="201"/>
      <c r="G4665" s="208"/>
      <c r="H4665" s="208"/>
      <c r="I4665" s="209"/>
      <c r="J4665" s="209"/>
      <c r="K4665" s="209"/>
      <c r="L4665" s="199"/>
      <c r="M4665" s="203"/>
      <c r="N4665" s="209"/>
    </row>
    <row r="4666" spans="1:14" ht="12" customHeight="1" x14ac:dyDescent="0.2">
      <c r="A4666" s="206"/>
      <c r="B4666" s="207"/>
      <c r="C4666" s="199"/>
      <c r="D4666" s="199"/>
      <c r="E4666" s="201"/>
      <c r="F4666" s="201"/>
      <c r="G4666" s="208"/>
      <c r="H4666" s="208"/>
      <c r="I4666" s="209"/>
      <c r="J4666" s="209"/>
      <c r="K4666" s="209"/>
      <c r="L4666" s="199"/>
      <c r="M4666" s="203"/>
      <c r="N4666" s="209"/>
    </row>
    <row r="4667" spans="1:14" ht="12" customHeight="1" x14ac:dyDescent="0.2">
      <c r="A4667" s="206"/>
      <c r="B4667" s="207"/>
      <c r="C4667" s="199"/>
      <c r="D4667" s="199"/>
      <c r="E4667" s="201"/>
      <c r="F4667" s="201"/>
      <c r="G4667" s="208"/>
      <c r="H4667" s="208"/>
      <c r="I4667" s="209"/>
      <c r="J4667" s="209"/>
      <c r="K4667" s="209"/>
      <c r="L4667" s="199"/>
      <c r="M4667" s="203"/>
      <c r="N4667" s="209"/>
    </row>
    <row r="4668" spans="1:14" ht="12" customHeight="1" x14ac:dyDescent="0.2">
      <c r="A4668" s="206"/>
      <c r="B4668" s="207"/>
      <c r="C4668" s="199"/>
      <c r="D4668" s="199"/>
      <c r="E4668" s="201"/>
      <c r="F4668" s="201"/>
      <c r="G4668" s="208"/>
      <c r="H4668" s="208"/>
      <c r="I4668" s="209"/>
      <c r="J4668" s="209"/>
      <c r="K4668" s="209"/>
      <c r="L4668" s="199"/>
      <c r="M4668" s="203"/>
      <c r="N4668" s="209"/>
    </row>
    <row r="4669" spans="1:14" ht="12" customHeight="1" x14ac:dyDescent="0.2">
      <c r="A4669" s="206"/>
      <c r="B4669" s="207"/>
      <c r="C4669" s="199"/>
      <c r="D4669" s="199"/>
      <c r="E4669" s="201"/>
      <c r="F4669" s="201"/>
      <c r="G4669" s="208"/>
      <c r="H4669" s="208"/>
      <c r="I4669" s="209"/>
      <c r="J4669" s="209"/>
      <c r="K4669" s="209"/>
      <c r="L4669" s="199"/>
      <c r="M4669" s="203"/>
      <c r="N4669" s="209"/>
    </row>
    <row r="4670" spans="1:14" ht="12" customHeight="1" x14ac:dyDescent="0.2">
      <c r="A4670" s="206"/>
      <c r="B4670" s="207"/>
      <c r="C4670" s="199"/>
      <c r="D4670" s="199"/>
      <c r="E4670" s="201"/>
      <c r="F4670" s="201"/>
      <c r="G4670" s="208"/>
      <c r="H4670" s="208"/>
      <c r="I4670" s="209"/>
      <c r="J4670" s="209"/>
      <c r="K4670" s="209"/>
      <c r="L4670" s="199"/>
      <c r="M4670" s="203"/>
      <c r="N4670" s="209"/>
    </row>
    <row r="4671" spans="1:14" ht="12" customHeight="1" x14ac:dyDescent="0.2">
      <c r="A4671" s="206"/>
      <c r="B4671" s="207"/>
      <c r="C4671" s="199"/>
      <c r="D4671" s="199"/>
      <c r="E4671" s="201"/>
      <c r="F4671" s="201"/>
      <c r="G4671" s="208"/>
      <c r="H4671" s="208"/>
      <c r="I4671" s="209"/>
      <c r="J4671" s="209"/>
      <c r="K4671" s="209"/>
      <c r="L4671" s="199"/>
      <c r="M4671" s="203"/>
      <c r="N4671" s="209"/>
    </row>
    <row r="4672" spans="1:14" ht="12" customHeight="1" x14ac:dyDescent="0.2">
      <c r="A4672" s="206"/>
      <c r="B4672" s="207"/>
      <c r="C4672" s="199"/>
      <c r="D4672" s="199"/>
      <c r="E4672" s="201"/>
      <c r="F4672" s="201"/>
      <c r="G4672" s="208"/>
      <c r="H4672" s="208"/>
      <c r="I4672" s="209"/>
      <c r="J4672" s="209"/>
      <c r="K4672" s="209"/>
      <c r="L4672" s="199"/>
      <c r="M4672" s="203"/>
      <c r="N4672" s="209"/>
    </row>
    <row r="4673" spans="1:14" ht="12" customHeight="1" x14ac:dyDescent="0.2">
      <c r="A4673" s="206"/>
      <c r="B4673" s="207"/>
      <c r="C4673" s="199"/>
      <c r="D4673" s="199"/>
      <c r="E4673" s="201"/>
      <c r="F4673" s="201"/>
      <c r="G4673" s="208"/>
      <c r="H4673" s="208"/>
      <c r="I4673" s="209"/>
      <c r="J4673" s="209"/>
      <c r="K4673" s="209"/>
      <c r="L4673" s="199"/>
      <c r="M4673" s="203"/>
      <c r="N4673" s="209"/>
    </row>
    <row r="4674" spans="1:14" ht="12" customHeight="1" x14ac:dyDescent="0.2">
      <c r="A4674" s="206"/>
      <c r="B4674" s="207"/>
      <c r="C4674" s="199"/>
      <c r="D4674" s="199"/>
      <c r="E4674" s="201"/>
      <c r="F4674" s="201"/>
      <c r="G4674" s="208"/>
      <c r="H4674" s="208"/>
      <c r="I4674" s="209"/>
      <c r="J4674" s="209"/>
      <c r="K4674" s="209"/>
      <c r="L4674" s="199"/>
      <c r="M4674" s="203"/>
      <c r="N4674" s="209"/>
    </row>
    <row r="4675" spans="1:14" ht="12" customHeight="1" x14ac:dyDescent="0.2">
      <c r="A4675" s="206"/>
      <c r="B4675" s="207"/>
      <c r="C4675" s="199"/>
      <c r="D4675" s="199"/>
      <c r="E4675" s="201"/>
      <c r="F4675" s="201"/>
      <c r="G4675" s="208"/>
      <c r="H4675" s="208"/>
      <c r="I4675" s="209"/>
      <c r="J4675" s="209"/>
      <c r="K4675" s="209"/>
      <c r="L4675" s="199"/>
      <c r="M4675" s="203"/>
      <c r="N4675" s="209"/>
    </row>
    <row r="4676" spans="1:14" ht="12" customHeight="1" x14ac:dyDescent="0.2">
      <c r="A4676" s="206"/>
      <c r="B4676" s="207"/>
      <c r="C4676" s="199"/>
      <c r="D4676" s="199"/>
      <c r="E4676" s="201"/>
      <c r="F4676" s="201"/>
      <c r="G4676" s="208"/>
      <c r="H4676" s="208"/>
      <c r="I4676" s="209"/>
      <c r="J4676" s="209"/>
      <c r="K4676" s="209"/>
      <c r="L4676" s="199"/>
      <c r="M4676" s="203"/>
      <c r="N4676" s="209"/>
    </row>
    <row r="4677" spans="1:14" ht="12" customHeight="1" x14ac:dyDescent="0.2">
      <c r="A4677" s="206"/>
      <c r="B4677" s="207"/>
      <c r="C4677" s="199"/>
      <c r="D4677" s="199"/>
      <c r="E4677" s="201"/>
      <c r="F4677" s="201"/>
      <c r="G4677" s="208"/>
      <c r="H4677" s="208"/>
      <c r="I4677" s="209"/>
      <c r="J4677" s="209"/>
      <c r="K4677" s="209"/>
      <c r="L4677" s="199"/>
      <c r="M4677" s="203"/>
      <c r="N4677" s="209"/>
    </row>
    <row r="4678" spans="1:14" ht="12" customHeight="1" x14ac:dyDescent="0.2">
      <c r="A4678" s="206"/>
      <c r="B4678" s="207"/>
      <c r="C4678" s="199"/>
      <c r="D4678" s="199"/>
      <c r="E4678" s="201"/>
      <c r="F4678" s="201"/>
      <c r="G4678" s="208"/>
      <c r="H4678" s="208"/>
      <c r="I4678" s="209"/>
      <c r="J4678" s="209"/>
      <c r="K4678" s="209"/>
      <c r="L4678" s="199"/>
      <c r="M4678" s="203"/>
      <c r="N4678" s="209"/>
    </row>
    <row r="4679" spans="1:14" ht="12" customHeight="1" x14ac:dyDescent="0.2">
      <c r="A4679" s="206"/>
      <c r="B4679" s="207"/>
      <c r="C4679" s="199"/>
      <c r="D4679" s="199"/>
      <c r="E4679" s="201"/>
      <c r="F4679" s="201"/>
      <c r="G4679" s="208"/>
      <c r="H4679" s="208"/>
      <c r="I4679" s="209"/>
      <c r="J4679" s="209"/>
      <c r="K4679" s="209"/>
      <c r="L4679" s="199"/>
      <c r="M4679" s="203"/>
      <c r="N4679" s="209"/>
    </row>
    <row r="4680" spans="1:14" ht="12" customHeight="1" x14ac:dyDescent="0.2">
      <c r="A4680" s="206"/>
      <c r="B4680" s="207"/>
      <c r="C4680" s="199"/>
      <c r="D4680" s="199"/>
      <c r="E4680" s="201"/>
      <c r="F4680" s="201"/>
      <c r="G4680" s="208"/>
      <c r="H4680" s="208"/>
      <c r="I4680" s="209"/>
      <c r="J4680" s="209"/>
      <c r="K4680" s="209"/>
      <c r="L4680" s="199"/>
      <c r="M4680" s="203"/>
      <c r="N4680" s="209"/>
    </row>
    <row r="4681" spans="1:14" ht="12" customHeight="1" x14ac:dyDescent="0.2">
      <c r="A4681" s="206"/>
      <c r="B4681" s="207"/>
      <c r="C4681" s="199"/>
      <c r="D4681" s="199"/>
      <c r="E4681" s="201"/>
      <c r="F4681" s="201"/>
      <c r="G4681" s="208"/>
      <c r="H4681" s="208"/>
      <c r="I4681" s="209"/>
      <c r="J4681" s="209"/>
      <c r="K4681" s="209"/>
      <c r="L4681" s="199"/>
      <c r="M4681" s="203"/>
      <c r="N4681" s="209"/>
    </row>
    <row r="4682" spans="1:14" ht="12" customHeight="1" x14ac:dyDescent="0.2">
      <c r="A4682" s="206"/>
      <c r="B4682" s="207"/>
      <c r="C4682" s="199"/>
      <c r="D4682" s="199"/>
      <c r="E4682" s="201"/>
      <c r="F4682" s="201"/>
      <c r="G4682" s="208"/>
      <c r="H4682" s="208"/>
      <c r="I4682" s="209"/>
      <c r="J4682" s="209"/>
      <c r="K4682" s="209"/>
      <c r="L4682" s="199"/>
      <c r="M4682" s="203"/>
      <c r="N4682" s="209"/>
    </row>
    <row r="4683" spans="1:14" ht="12" customHeight="1" x14ac:dyDescent="0.2">
      <c r="A4683" s="206"/>
      <c r="B4683" s="207"/>
      <c r="C4683" s="199"/>
      <c r="D4683" s="199"/>
      <c r="E4683" s="201"/>
      <c r="F4683" s="201"/>
      <c r="G4683" s="208"/>
      <c r="H4683" s="208"/>
      <c r="I4683" s="209"/>
      <c r="J4683" s="209"/>
      <c r="K4683" s="209"/>
      <c r="L4683" s="199"/>
      <c r="M4683" s="203"/>
      <c r="N4683" s="209"/>
    </row>
    <row r="4684" spans="1:14" ht="12" customHeight="1" x14ac:dyDescent="0.2">
      <c r="A4684" s="206"/>
      <c r="B4684" s="207"/>
      <c r="C4684" s="199"/>
      <c r="D4684" s="199"/>
      <c r="E4684" s="201"/>
      <c r="F4684" s="201"/>
      <c r="G4684" s="208"/>
      <c r="H4684" s="208"/>
      <c r="I4684" s="209"/>
      <c r="J4684" s="209"/>
      <c r="K4684" s="209"/>
      <c r="L4684" s="199"/>
      <c r="M4684" s="203"/>
      <c r="N4684" s="209"/>
    </row>
    <row r="4685" spans="1:14" ht="12" customHeight="1" x14ac:dyDescent="0.2">
      <c r="A4685" s="206"/>
      <c r="B4685" s="207"/>
      <c r="C4685" s="199"/>
      <c r="D4685" s="199"/>
      <c r="E4685" s="201"/>
      <c r="F4685" s="201"/>
      <c r="G4685" s="208"/>
      <c r="H4685" s="208"/>
      <c r="I4685" s="209"/>
      <c r="J4685" s="209"/>
      <c r="K4685" s="209"/>
      <c r="L4685" s="199"/>
      <c r="M4685" s="203"/>
      <c r="N4685" s="209"/>
    </row>
    <row r="4686" spans="1:14" ht="12" customHeight="1" x14ac:dyDescent="0.2">
      <c r="A4686" s="206"/>
      <c r="B4686" s="207"/>
      <c r="C4686" s="199"/>
      <c r="D4686" s="199"/>
      <c r="E4686" s="201"/>
      <c r="F4686" s="201"/>
      <c r="G4686" s="208"/>
      <c r="H4686" s="208"/>
      <c r="I4686" s="209"/>
      <c r="J4686" s="209"/>
      <c r="K4686" s="209"/>
      <c r="L4686" s="199"/>
      <c r="M4686" s="203"/>
      <c r="N4686" s="209"/>
    </row>
    <row r="4687" spans="1:14" ht="12" customHeight="1" x14ac:dyDescent="0.2">
      <c r="A4687" s="206"/>
      <c r="B4687" s="207"/>
      <c r="C4687" s="199"/>
      <c r="D4687" s="199"/>
      <c r="E4687" s="201"/>
      <c r="F4687" s="201"/>
      <c r="G4687" s="208"/>
      <c r="H4687" s="208"/>
      <c r="I4687" s="209"/>
      <c r="J4687" s="209"/>
      <c r="K4687" s="209"/>
      <c r="L4687" s="199"/>
      <c r="M4687" s="203"/>
      <c r="N4687" s="209"/>
    </row>
    <row r="4688" spans="1:14" ht="12" customHeight="1" x14ac:dyDescent="0.2">
      <c r="A4688" s="206"/>
      <c r="B4688" s="207"/>
      <c r="C4688" s="199"/>
      <c r="D4688" s="199"/>
      <c r="E4688" s="201"/>
      <c r="F4688" s="201"/>
      <c r="G4688" s="208"/>
      <c r="H4688" s="208"/>
      <c r="I4688" s="209"/>
      <c r="J4688" s="209"/>
      <c r="K4688" s="209"/>
      <c r="L4688" s="199"/>
      <c r="M4688" s="203"/>
      <c r="N4688" s="209"/>
    </row>
    <row r="4689" spans="1:14" ht="12" customHeight="1" x14ac:dyDescent="0.2">
      <c r="A4689" s="206"/>
      <c r="B4689" s="207"/>
      <c r="C4689" s="199"/>
      <c r="D4689" s="199"/>
      <c r="E4689" s="201"/>
      <c r="F4689" s="201"/>
      <c r="G4689" s="208"/>
      <c r="H4689" s="208"/>
      <c r="I4689" s="209"/>
      <c r="J4689" s="209"/>
      <c r="K4689" s="209"/>
      <c r="L4689" s="199"/>
      <c r="M4689" s="203"/>
      <c r="N4689" s="209"/>
    </row>
    <row r="4690" spans="1:14" ht="12" customHeight="1" x14ac:dyDescent="0.2">
      <c r="A4690" s="206"/>
      <c r="B4690" s="207"/>
      <c r="C4690" s="199"/>
      <c r="D4690" s="199"/>
      <c r="E4690" s="201"/>
      <c r="F4690" s="201"/>
      <c r="G4690" s="208"/>
      <c r="H4690" s="208"/>
      <c r="I4690" s="209"/>
      <c r="J4690" s="209"/>
      <c r="K4690" s="209"/>
      <c r="L4690" s="199"/>
      <c r="M4690" s="203"/>
      <c r="N4690" s="209"/>
    </row>
    <row r="4691" spans="1:14" ht="12" customHeight="1" x14ac:dyDescent="0.2">
      <c r="A4691" s="206"/>
      <c r="B4691" s="207"/>
      <c r="C4691" s="199"/>
      <c r="D4691" s="199"/>
      <c r="E4691" s="201"/>
      <c r="F4691" s="201"/>
      <c r="G4691" s="208"/>
      <c r="H4691" s="208"/>
      <c r="I4691" s="209"/>
      <c r="J4691" s="209"/>
      <c r="K4691" s="209"/>
      <c r="L4691" s="199"/>
      <c r="M4691" s="203"/>
      <c r="N4691" s="209"/>
    </row>
    <row r="4692" spans="1:14" ht="12" customHeight="1" x14ac:dyDescent="0.2">
      <c r="A4692" s="206"/>
      <c r="B4692" s="207"/>
      <c r="C4692" s="199"/>
      <c r="D4692" s="199"/>
      <c r="E4692" s="201"/>
      <c r="F4692" s="201"/>
      <c r="G4692" s="208"/>
      <c r="H4692" s="208"/>
      <c r="I4692" s="209"/>
      <c r="J4692" s="209"/>
      <c r="K4692" s="209"/>
      <c r="L4692" s="199"/>
      <c r="M4692" s="203"/>
      <c r="N4692" s="209"/>
    </row>
    <row r="4693" spans="1:14" ht="12" customHeight="1" x14ac:dyDescent="0.2">
      <c r="A4693" s="206"/>
      <c r="B4693" s="207"/>
      <c r="C4693" s="199"/>
      <c r="D4693" s="199"/>
      <c r="E4693" s="201"/>
      <c r="F4693" s="201"/>
      <c r="G4693" s="208"/>
      <c r="H4693" s="208"/>
      <c r="I4693" s="209"/>
      <c r="J4693" s="209"/>
      <c r="K4693" s="209"/>
      <c r="L4693" s="199"/>
      <c r="M4693" s="203"/>
      <c r="N4693" s="209"/>
    </row>
    <row r="4694" spans="1:14" ht="12" customHeight="1" x14ac:dyDescent="0.2">
      <c r="A4694" s="206"/>
      <c r="B4694" s="207"/>
      <c r="C4694" s="199"/>
      <c r="D4694" s="199"/>
      <c r="E4694" s="201"/>
      <c r="F4694" s="201"/>
      <c r="G4694" s="208"/>
      <c r="H4694" s="208"/>
      <c r="I4694" s="209"/>
      <c r="J4694" s="209"/>
      <c r="K4694" s="209"/>
      <c r="L4694" s="199"/>
      <c r="M4694" s="203"/>
      <c r="N4694" s="209"/>
    </row>
    <row r="4695" spans="1:14" ht="12" customHeight="1" x14ac:dyDescent="0.2">
      <c r="A4695" s="206"/>
      <c r="B4695" s="207"/>
      <c r="C4695" s="199"/>
      <c r="D4695" s="199"/>
      <c r="E4695" s="201"/>
      <c r="F4695" s="201"/>
      <c r="G4695" s="208"/>
      <c r="H4695" s="208"/>
      <c r="I4695" s="209"/>
      <c r="J4695" s="209"/>
      <c r="K4695" s="209"/>
      <c r="L4695" s="199"/>
      <c r="M4695" s="203"/>
      <c r="N4695" s="209"/>
    </row>
    <row r="4696" spans="1:14" ht="12" customHeight="1" x14ac:dyDescent="0.2">
      <c r="A4696" s="206"/>
      <c r="B4696" s="207"/>
      <c r="C4696" s="199"/>
      <c r="D4696" s="199"/>
      <c r="E4696" s="201"/>
      <c r="F4696" s="201"/>
      <c r="G4696" s="208"/>
      <c r="H4696" s="208"/>
      <c r="I4696" s="209"/>
      <c r="J4696" s="209"/>
      <c r="K4696" s="209"/>
      <c r="L4696" s="199"/>
      <c r="M4696" s="203"/>
      <c r="N4696" s="209"/>
    </row>
    <row r="4697" spans="1:14" ht="12" customHeight="1" x14ac:dyDescent="0.2">
      <c r="A4697" s="206"/>
      <c r="B4697" s="207"/>
      <c r="C4697" s="199"/>
      <c r="D4697" s="199"/>
      <c r="E4697" s="201"/>
      <c r="F4697" s="201"/>
      <c r="G4697" s="208"/>
      <c r="H4697" s="208"/>
      <c r="I4697" s="209"/>
      <c r="J4697" s="209"/>
      <c r="K4697" s="209"/>
      <c r="L4697" s="199"/>
      <c r="M4697" s="203"/>
      <c r="N4697" s="209"/>
    </row>
    <row r="4698" spans="1:14" ht="12" customHeight="1" x14ac:dyDescent="0.2">
      <c r="A4698" s="206"/>
      <c r="B4698" s="207"/>
      <c r="C4698" s="199"/>
      <c r="D4698" s="199"/>
      <c r="E4698" s="201"/>
      <c r="F4698" s="201"/>
      <c r="G4698" s="208"/>
      <c r="H4698" s="208"/>
      <c r="I4698" s="209"/>
      <c r="J4698" s="209"/>
      <c r="K4698" s="209"/>
      <c r="L4698" s="199"/>
      <c r="M4698" s="203"/>
      <c r="N4698" s="209"/>
    </row>
    <row r="4699" spans="1:14" ht="12" customHeight="1" x14ac:dyDescent="0.2">
      <c r="A4699" s="206"/>
      <c r="B4699" s="207"/>
      <c r="C4699" s="199"/>
      <c r="D4699" s="199"/>
      <c r="E4699" s="201"/>
      <c r="F4699" s="201"/>
      <c r="G4699" s="208"/>
      <c r="H4699" s="208"/>
      <c r="I4699" s="209"/>
      <c r="J4699" s="209"/>
      <c r="K4699" s="209"/>
      <c r="L4699" s="199"/>
      <c r="M4699" s="203"/>
      <c r="N4699" s="209"/>
    </row>
    <row r="4700" spans="1:14" ht="12" customHeight="1" x14ac:dyDescent="0.2">
      <c r="A4700" s="206"/>
      <c r="B4700" s="207"/>
      <c r="C4700" s="199"/>
      <c r="D4700" s="199"/>
      <c r="E4700" s="201"/>
      <c r="F4700" s="201"/>
      <c r="G4700" s="208"/>
      <c r="H4700" s="208"/>
      <c r="I4700" s="209"/>
      <c r="J4700" s="209"/>
      <c r="K4700" s="209"/>
      <c r="L4700" s="199"/>
      <c r="M4700" s="203"/>
      <c r="N4700" s="209"/>
    </row>
    <row r="4701" spans="1:14" ht="12" customHeight="1" x14ac:dyDescent="0.2">
      <c r="A4701" s="206"/>
      <c r="B4701" s="207"/>
      <c r="C4701" s="199"/>
      <c r="D4701" s="199"/>
      <c r="E4701" s="201"/>
      <c r="F4701" s="201"/>
      <c r="G4701" s="208"/>
      <c r="H4701" s="208"/>
      <c r="I4701" s="209"/>
      <c r="J4701" s="209"/>
      <c r="K4701" s="209"/>
      <c r="L4701" s="199"/>
      <c r="M4701" s="203"/>
      <c r="N4701" s="209"/>
    </row>
    <row r="4702" spans="1:14" ht="12" customHeight="1" x14ac:dyDescent="0.2">
      <c r="A4702" s="206"/>
      <c r="B4702" s="207"/>
      <c r="C4702" s="199"/>
      <c r="D4702" s="199"/>
      <c r="E4702" s="201"/>
      <c r="F4702" s="201"/>
      <c r="G4702" s="208"/>
      <c r="H4702" s="208"/>
      <c r="I4702" s="209"/>
      <c r="J4702" s="209"/>
      <c r="K4702" s="209"/>
      <c r="L4702" s="199"/>
      <c r="M4702" s="203"/>
      <c r="N4702" s="209"/>
    </row>
    <row r="4703" spans="1:14" ht="12" customHeight="1" x14ac:dyDescent="0.2">
      <c r="A4703" s="206"/>
      <c r="B4703" s="207"/>
      <c r="C4703" s="199"/>
      <c r="D4703" s="199"/>
      <c r="E4703" s="201"/>
      <c r="F4703" s="201"/>
      <c r="G4703" s="208"/>
      <c r="H4703" s="208"/>
      <c r="I4703" s="209"/>
      <c r="J4703" s="209"/>
      <c r="K4703" s="209"/>
      <c r="L4703" s="199"/>
      <c r="M4703" s="203"/>
      <c r="N4703" s="209"/>
    </row>
    <row r="4704" spans="1:14" ht="12" customHeight="1" x14ac:dyDescent="0.2">
      <c r="A4704" s="206"/>
      <c r="B4704" s="207"/>
      <c r="C4704" s="199"/>
      <c r="D4704" s="199"/>
      <c r="E4704" s="201"/>
      <c r="F4704" s="201"/>
      <c r="G4704" s="208"/>
      <c r="H4704" s="208"/>
      <c r="I4704" s="209"/>
      <c r="J4704" s="209"/>
      <c r="K4704" s="209"/>
      <c r="L4704" s="199"/>
      <c r="M4704" s="203"/>
      <c r="N4704" s="209"/>
    </row>
    <row r="4705" spans="1:14" ht="12" customHeight="1" x14ac:dyDescent="0.2">
      <c r="A4705" s="206"/>
      <c r="B4705" s="207"/>
      <c r="C4705" s="199"/>
      <c r="D4705" s="199"/>
      <c r="E4705" s="201"/>
      <c r="F4705" s="201"/>
      <c r="G4705" s="208"/>
      <c r="H4705" s="208"/>
      <c r="I4705" s="209"/>
      <c r="J4705" s="209"/>
      <c r="K4705" s="209"/>
      <c r="L4705" s="199"/>
      <c r="M4705" s="203"/>
      <c r="N4705" s="209"/>
    </row>
    <row r="4706" spans="1:14" ht="12" customHeight="1" x14ac:dyDescent="0.2">
      <c r="A4706" s="206"/>
      <c r="B4706" s="207"/>
      <c r="C4706" s="199"/>
      <c r="D4706" s="199"/>
      <c r="E4706" s="201"/>
      <c r="F4706" s="201"/>
      <c r="G4706" s="208"/>
      <c r="H4706" s="208"/>
      <c r="I4706" s="209"/>
      <c r="J4706" s="209"/>
      <c r="K4706" s="209"/>
      <c r="L4706" s="199"/>
      <c r="M4706" s="203"/>
      <c r="N4706" s="209"/>
    </row>
    <row r="4707" spans="1:14" ht="12" customHeight="1" x14ac:dyDescent="0.2">
      <c r="A4707" s="206"/>
      <c r="B4707" s="207"/>
      <c r="C4707" s="199"/>
      <c r="D4707" s="199"/>
      <c r="E4707" s="201"/>
      <c r="F4707" s="201"/>
      <c r="G4707" s="208"/>
      <c r="H4707" s="208"/>
      <c r="I4707" s="209"/>
      <c r="J4707" s="209"/>
      <c r="K4707" s="209"/>
      <c r="L4707" s="199"/>
      <c r="M4707" s="203"/>
      <c r="N4707" s="209"/>
    </row>
    <row r="4708" spans="1:14" ht="12" customHeight="1" x14ac:dyDescent="0.2">
      <c r="A4708" s="206"/>
      <c r="B4708" s="207"/>
      <c r="C4708" s="199"/>
      <c r="D4708" s="199"/>
      <c r="E4708" s="201"/>
      <c r="F4708" s="201"/>
      <c r="G4708" s="208"/>
      <c r="H4708" s="208"/>
      <c r="I4708" s="209"/>
      <c r="J4708" s="209"/>
      <c r="K4708" s="209"/>
      <c r="L4708" s="199"/>
      <c r="M4708" s="203"/>
      <c r="N4708" s="209"/>
    </row>
    <row r="4709" spans="1:14" ht="12" customHeight="1" x14ac:dyDescent="0.2">
      <c r="A4709" s="206"/>
      <c r="B4709" s="207"/>
      <c r="C4709" s="199"/>
      <c r="D4709" s="199"/>
      <c r="E4709" s="201"/>
      <c r="F4709" s="201"/>
      <c r="G4709" s="208"/>
      <c r="H4709" s="208"/>
      <c r="I4709" s="209"/>
      <c r="J4709" s="209"/>
      <c r="K4709" s="209"/>
      <c r="L4709" s="199"/>
      <c r="M4709" s="203"/>
      <c r="N4709" s="209"/>
    </row>
    <row r="4710" spans="1:14" ht="12" customHeight="1" x14ac:dyDescent="0.2">
      <c r="A4710" s="206"/>
      <c r="B4710" s="207"/>
      <c r="C4710" s="199"/>
      <c r="D4710" s="199"/>
      <c r="E4710" s="201"/>
      <c r="F4710" s="201"/>
      <c r="G4710" s="208"/>
      <c r="H4710" s="208"/>
      <c r="I4710" s="209"/>
      <c r="J4710" s="209"/>
      <c r="K4710" s="209"/>
      <c r="L4710" s="199"/>
      <c r="M4710" s="203"/>
      <c r="N4710" s="209"/>
    </row>
    <row r="4711" spans="1:14" ht="12" customHeight="1" x14ac:dyDescent="0.2">
      <c r="A4711" s="206"/>
      <c r="B4711" s="207"/>
      <c r="C4711" s="199"/>
      <c r="D4711" s="199"/>
      <c r="E4711" s="201"/>
      <c r="F4711" s="201"/>
      <c r="G4711" s="208"/>
      <c r="H4711" s="208"/>
      <c r="I4711" s="209"/>
      <c r="J4711" s="209"/>
      <c r="K4711" s="209"/>
      <c r="L4711" s="199"/>
      <c r="M4711" s="203"/>
      <c r="N4711" s="209"/>
    </row>
    <row r="4712" spans="1:14" ht="12" customHeight="1" x14ac:dyDescent="0.2">
      <c r="A4712" s="206"/>
      <c r="B4712" s="207"/>
      <c r="C4712" s="199"/>
      <c r="D4712" s="199"/>
      <c r="E4712" s="201"/>
      <c r="F4712" s="201"/>
      <c r="G4712" s="208"/>
      <c r="H4712" s="208"/>
      <c r="I4712" s="209"/>
      <c r="J4712" s="209"/>
      <c r="K4712" s="209"/>
      <c r="L4712" s="199"/>
      <c r="M4712" s="203"/>
      <c r="N4712" s="209"/>
    </row>
    <row r="4713" spans="1:14" ht="12" customHeight="1" x14ac:dyDescent="0.2">
      <c r="A4713" s="206"/>
      <c r="B4713" s="207"/>
      <c r="C4713" s="199"/>
      <c r="D4713" s="199"/>
      <c r="E4713" s="201"/>
      <c r="F4713" s="201"/>
      <c r="G4713" s="208"/>
      <c r="H4713" s="208"/>
      <c r="I4713" s="209"/>
      <c r="J4713" s="209"/>
      <c r="K4713" s="209"/>
      <c r="L4713" s="199"/>
      <c r="M4713" s="203"/>
      <c r="N4713" s="209"/>
    </row>
    <row r="4714" spans="1:14" ht="12" customHeight="1" x14ac:dyDescent="0.2">
      <c r="A4714" s="206"/>
      <c r="B4714" s="207"/>
      <c r="C4714" s="199"/>
      <c r="D4714" s="199"/>
      <c r="E4714" s="201"/>
      <c r="F4714" s="201"/>
      <c r="G4714" s="208"/>
      <c r="H4714" s="208"/>
      <c r="I4714" s="209"/>
      <c r="J4714" s="209"/>
      <c r="K4714" s="209"/>
      <c r="L4714" s="199"/>
      <c r="M4714" s="203"/>
      <c r="N4714" s="209"/>
    </row>
    <row r="4715" spans="1:14" ht="12" customHeight="1" x14ac:dyDescent="0.2">
      <c r="A4715" s="206"/>
      <c r="B4715" s="207"/>
      <c r="C4715" s="199"/>
      <c r="D4715" s="199"/>
      <c r="E4715" s="201"/>
      <c r="F4715" s="201"/>
      <c r="G4715" s="208"/>
      <c r="H4715" s="208"/>
      <c r="I4715" s="209"/>
      <c r="J4715" s="209"/>
      <c r="K4715" s="209"/>
      <c r="L4715" s="199"/>
      <c r="M4715" s="203"/>
      <c r="N4715" s="209"/>
    </row>
    <row r="4716" spans="1:14" ht="12" customHeight="1" x14ac:dyDescent="0.2">
      <c r="A4716" s="206"/>
      <c r="B4716" s="207"/>
      <c r="C4716" s="199"/>
      <c r="D4716" s="199"/>
      <c r="E4716" s="201"/>
      <c r="F4716" s="201"/>
      <c r="G4716" s="208"/>
      <c r="H4716" s="208"/>
      <c r="I4716" s="209"/>
      <c r="J4716" s="209"/>
      <c r="K4716" s="209"/>
      <c r="L4716" s="199"/>
      <c r="M4716" s="203"/>
      <c r="N4716" s="209"/>
    </row>
    <row r="4717" spans="1:14" ht="12" customHeight="1" x14ac:dyDescent="0.2">
      <c r="A4717" s="206"/>
      <c r="B4717" s="207"/>
      <c r="C4717" s="199"/>
      <c r="D4717" s="199"/>
      <c r="E4717" s="201"/>
      <c r="F4717" s="201"/>
      <c r="G4717" s="208"/>
      <c r="H4717" s="208"/>
      <c r="I4717" s="209"/>
      <c r="J4717" s="209"/>
      <c r="K4717" s="209"/>
      <c r="L4717" s="199"/>
      <c r="M4717" s="203"/>
      <c r="N4717" s="209"/>
    </row>
    <row r="4718" spans="1:14" ht="12" customHeight="1" x14ac:dyDescent="0.2">
      <c r="A4718" s="206"/>
      <c r="B4718" s="207"/>
      <c r="C4718" s="199"/>
      <c r="D4718" s="199"/>
      <c r="E4718" s="201"/>
      <c r="F4718" s="201"/>
      <c r="G4718" s="208"/>
      <c r="H4718" s="208"/>
      <c r="I4718" s="209"/>
      <c r="J4718" s="209"/>
      <c r="K4718" s="209"/>
      <c r="L4718" s="199"/>
      <c r="M4718" s="203"/>
      <c r="N4718" s="209"/>
    </row>
    <row r="4719" spans="1:14" ht="12" customHeight="1" x14ac:dyDescent="0.2">
      <c r="A4719" s="206"/>
      <c r="B4719" s="207"/>
      <c r="C4719" s="199"/>
      <c r="D4719" s="199"/>
      <c r="E4719" s="201"/>
      <c r="F4719" s="201"/>
      <c r="G4719" s="208"/>
      <c r="H4719" s="208"/>
      <c r="I4719" s="209"/>
      <c r="J4719" s="209"/>
      <c r="K4719" s="209"/>
      <c r="L4719" s="199"/>
      <c r="M4719" s="203"/>
      <c r="N4719" s="209"/>
    </row>
    <row r="4720" spans="1:14" ht="12" customHeight="1" x14ac:dyDescent="0.2">
      <c r="A4720" s="206"/>
      <c r="B4720" s="207"/>
      <c r="C4720" s="199"/>
      <c r="D4720" s="199"/>
      <c r="E4720" s="201"/>
      <c r="F4720" s="201"/>
      <c r="G4720" s="208"/>
      <c r="H4720" s="208"/>
      <c r="I4720" s="209"/>
      <c r="J4720" s="209"/>
      <c r="K4720" s="209"/>
      <c r="L4720" s="199"/>
      <c r="M4720" s="203"/>
      <c r="N4720" s="209"/>
    </row>
    <row r="4721" spans="1:14" ht="12" customHeight="1" x14ac:dyDescent="0.2">
      <c r="A4721" s="206"/>
      <c r="B4721" s="207"/>
      <c r="C4721" s="199"/>
      <c r="D4721" s="199"/>
      <c r="E4721" s="201"/>
      <c r="F4721" s="201"/>
      <c r="G4721" s="208"/>
      <c r="H4721" s="208"/>
      <c r="I4721" s="209"/>
      <c r="J4721" s="209"/>
      <c r="K4721" s="209"/>
      <c r="L4721" s="199"/>
      <c r="M4721" s="203"/>
      <c r="N4721" s="209"/>
    </row>
    <row r="4722" spans="1:14" ht="12" customHeight="1" x14ac:dyDescent="0.2">
      <c r="A4722" s="206"/>
      <c r="B4722" s="207"/>
      <c r="C4722" s="199"/>
      <c r="D4722" s="199"/>
      <c r="E4722" s="201"/>
      <c r="F4722" s="201"/>
      <c r="G4722" s="208"/>
      <c r="H4722" s="208"/>
      <c r="I4722" s="209"/>
      <c r="J4722" s="209"/>
      <c r="K4722" s="209"/>
      <c r="L4722" s="199"/>
      <c r="M4722" s="203"/>
      <c r="N4722" s="209"/>
    </row>
    <row r="4723" spans="1:14" ht="12" customHeight="1" x14ac:dyDescent="0.2">
      <c r="A4723" s="206"/>
      <c r="B4723" s="207"/>
      <c r="C4723" s="199"/>
      <c r="D4723" s="199"/>
      <c r="E4723" s="201"/>
      <c r="F4723" s="201"/>
      <c r="G4723" s="208"/>
      <c r="H4723" s="208"/>
      <c r="I4723" s="209"/>
      <c r="J4723" s="209"/>
      <c r="K4723" s="209"/>
      <c r="L4723" s="199"/>
      <c r="M4723" s="203"/>
      <c r="N4723" s="209"/>
    </row>
    <row r="4724" spans="1:14" ht="12" customHeight="1" x14ac:dyDescent="0.2">
      <c r="A4724" s="206"/>
      <c r="B4724" s="207"/>
      <c r="C4724" s="199"/>
      <c r="D4724" s="199"/>
      <c r="E4724" s="201"/>
      <c r="F4724" s="201"/>
      <c r="G4724" s="208"/>
      <c r="H4724" s="208"/>
      <c r="I4724" s="209"/>
      <c r="J4724" s="209"/>
      <c r="K4724" s="209"/>
      <c r="L4724" s="199"/>
      <c r="M4724" s="203"/>
      <c r="N4724" s="209"/>
    </row>
    <row r="4725" spans="1:14" ht="12" customHeight="1" x14ac:dyDescent="0.2">
      <c r="A4725" s="206"/>
      <c r="B4725" s="207"/>
      <c r="C4725" s="199"/>
      <c r="D4725" s="199"/>
      <c r="E4725" s="201"/>
      <c r="F4725" s="201"/>
      <c r="G4725" s="208"/>
      <c r="H4725" s="208"/>
      <c r="I4725" s="209"/>
      <c r="J4725" s="209"/>
      <c r="K4725" s="209"/>
      <c r="L4725" s="199"/>
      <c r="M4725" s="203"/>
      <c r="N4725" s="209"/>
    </row>
    <row r="4726" spans="1:14" ht="12" customHeight="1" x14ac:dyDescent="0.2">
      <c r="A4726" s="206"/>
      <c r="B4726" s="207"/>
      <c r="C4726" s="199"/>
      <c r="D4726" s="199"/>
      <c r="E4726" s="201"/>
      <c r="F4726" s="201"/>
      <c r="G4726" s="208"/>
      <c r="H4726" s="208"/>
      <c r="I4726" s="209"/>
      <c r="J4726" s="209"/>
      <c r="K4726" s="209"/>
      <c r="L4726" s="199"/>
      <c r="M4726" s="203"/>
      <c r="N4726" s="209"/>
    </row>
    <row r="4727" spans="1:14" ht="12" customHeight="1" x14ac:dyDescent="0.2">
      <c r="A4727" s="206"/>
      <c r="B4727" s="207"/>
      <c r="C4727" s="199"/>
      <c r="D4727" s="199"/>
      <c r="E4727" s="201"/>
      <c r="F4727" s="201"/>
      <c r="G4727" s="208"/>
      <c r="H4727" s="208"/>
      <c r="I4727" s="209"/>
      <c r="J4727" s="209"/>
      <c r="K4727" s="209"/>
      <c r="L4727" s="199"/>
      <c r="M4727" s="203"/>
      <c r="N4727" s="209"/>
    </row>
    <row r="4728" spans="1:14" ht="12" customHeight="1" x14ac:dyDescent="0.2">
      <c r="A4728" s="206"/>
      <c r="B4728" s="207"/>
      <c r="C4728" s="199"/>
      <c r="D4728" s="199"/>
      <c r="E4728" s="201"/>
      <c r="F4728" s="201"/>
      <c r="G4728" s="208"/>
      <c r="H4728" s="208"/>
      <c r="I4728" s="209"/>
      <c r="J4728" s="209"/>
      <c r="K4728" s="209"/>
      <c r="L4728" s="199"/>
      <c r="M4728" s="203"/>
      <c r="N4728" s="209"/>
    </row>
    <row r="4729" spans="1:14" ht="12" customHeight="1" x14ac:dyDescent="0.2">
      <c r="A4729" s="206"/>
      <c r="B4729" s="207"/>
      <c r="C4729" s="199"/>
      <c r="D4729" s="199"/>
      <c r="E4729" s="201"/>
      <c r="F4729" s="201"/>
      <c r="G4729" s="208"/>
      <c r="H4729" s="208"/>
      <c r="I4729" s="209"/>
      <c r="J4729" s="209"/>
      <c r="K4729" s="209"/>
      <c r="L4729" s="199"/>
      <c r="M4729" s="203"/>
      <c r="N4729" s="209"/>
    </row>
    <row r="4730" spans="1:14" ht="12" customHeight="1" x14ac:dyDescent="0.2">
      <c r="A4730" s="206"/>
      <c r="B4730" s="207"/>
      <c r="C4730" s="199"/>
      <c r="D4730" s="199"/>
      <c r="E4730" s="201"/>
      <c r="F4730" s="201"/>
      <c r="G4730" s="208"/>
      <c r="H4730" s="208"/>
      <c r="I4730" s="209"/>
      <c r="J4730" s="209"/>
      <c r="K4730" s="209"/>
      <c r="L4730" s="199"/>
      <c r="M4730" s="203"/>
      <c r="N4730" s="209"/>
    </row>
    <row r="4731" spans="1:14" ht="12" customHeight="1" x14ac:dyDescent="0.2">
      <c r="A4731" s="206"/>
      <c r="B4731" s="207"/>
      <c r="C4731" s="199"/>
      <c r="D4731" s="199"/>
      <c r="E4731" s="201"/>
      <c r="F4731" s="201"/>
      <c r="G4731" s="208"/>
      <c r="H4731" s="208"/>
      <c r="I4731" s="209"/>
      <c r="J4731" s="209"/>
      <c r="K4731" s="209"/>
      <c r="L4731" s="199"/>
      <c r="M4731" s="203"/>
      <c r="N4731" s="209"/>
    </row>
    <row r="4732" spans="1:14" ht="12" customHeight="1" x14ac:dyDescent="0.2">
      <c r="A4732" s="206"/>
      <c r="B4732" s="207"/>
      <c r="C4732" s="199"/>
      <c r="D4732" s="199"/>
      <c r="E4732" s="201"/>
      <c r="F4732" s="201"/>
      <c r="G4732" s="208"/>
      <c r="H4732" s="208"/>
      <c r="I4732" s="209"/>
      <c r="J4732" s="209"/>
      <c r="K4732" s="209"/>
      <c r="L4732" s="199"/>
      <c r="M4732" s="203"/>
      <c r="N4732" s="209"/>
    </row>
    <row r="4733" spans="1:14" ht="12" customHeight="1" x14ac:dyDescent="0.2">
      <c r="A4733" s="206"/>
      <c r="B4733" s="207"/>
      <c r="C4733" s="199"/>
      <c r="D4733" s="199"/>
      <c r="E4733" s="201"/>
      <c r="F4733" s="201"/>
      <c r="G4733" s="208"/>
      <c r="H4733" s="208"/>
      <c r="I4733" s="209"/>
      <c r="J4733" s="209"/>
      <c r="K4733" s="209"/>
      <c r="L4733" s="199"/>
      <c r="M4733" s="203"/>
      <c r="N4733" s="209"/>
    </row>
    <row r="4734" spans="1:14" ht="12" customHeight="1" x14ac:dyDescent="0.2">
      <c r="A4734" s="206"/>
      <c r="B4734" s="207"/>
      <c r="C4734" s="199"/>
      <c r="D4734" s="199"/>
      <c r="E4734" s="201"/>
      <c r="F4734" s="201"/>
      <c r="G4734" s="208"/>
      <c r="H4734" s="208"/>
      <c r="I4734" s="209"/>
      <c r="J4734" s="209"/>
      <c r="K4734" s="209"/>
      <c r="L4734" s="199"/>
      <c r="M4734" s="203"/>
      <c r="N4734" s="209"/>
    </row>
    <row r="4735" spans="1:14" ht="12" customHeight="1" x14ac:dyDescent="0.2">
      <c r="A4735" s="206"/>
      <c r="B4735" s="207"/>
      <c r="C4735" s="199"/>
      <c r="D4735" s="199"/>
      <c r="E4735" s="201"/>
      <c r="F4735" s="201"/>
      <c r="G4735" s="208"/>
      <c r="H4735" s="208"/>
      <c r="I4735" s="209"/>
      <c r="J4735" s="209"/>
      <c r="K4735" s="209"/>
      <c r="L4735" s="199"/>
      <c r="M4735" s="203"/>
      <c r="N4735" s="209"/>
    </row>
    <row r="4736" spans="1:14" ht="12" customHeight="1" x14ac:dyDescent="0.2">
      <c r="A4736" s="206"/>
      <c r="B4736" s="207"/>
      <c r="C4736" s="199"/>
      <c r="D4736" s="199"/>
      <c r="E4736" s="201"/>
      <c r="F4736" s="201"/>
      <c r="G4736" s="208"/>
      <c r="H4736" s="208"/>
      <c r="I4736" s="209"/>
      <c r="J4736" s="209"/>
      <c r="K4736" s="209"/>
      <c r="L4736" s="199"/>
      <c r="M4736" s="203"/>
      <c r="N4736" s="209"/>
    </row>
    <row r="4737" spans="1:14" ht="12" customHeight="1" x14ac:dyDescent="0.2">
      <c r="A4737" s="206"/>
      <c r="B4737" s="207"/>
      <c r="C4737" s="199"/>
      <c r="D4737" s="199"/>
      <c r="E4737" s="201"/>
      <c r="F4737" s="201"/>
      <c r="G4737" s="208"/>
      <c r="H4737" s="208"/>
      <c r="I4737" s="209"/>
      <c r="J4737" s="209"/>
      <c r="K4737" s="209"/>
      <c r="L4737" s="199"/>
      <c r="M4737" s="203"/>
      <c r="N4737" s="209"/>
    </row>
    <row r="4738" spans="1:14" ht="12" customHeight="1" x14ac:dyDescent="0.2">
      <c r="A4738" s="206"/>
      <c r="B4738" s="207"/>
      <c r="C4738" s="199"/>
      <c r="D4738" s="199"/>
      <c r="E4738" s="201"/>
      <c r="F4738" s="201"/>
      <c r="G4738" s="208"/>
      <c r="H4738" s="208"/>
      <c r="I4738" s="209"/>
      <c r="J4738" s="209"/>
      <c r="K4738" s="209"/>
      <c r="L4738" s="199"/>
      <c r="M4738" s="203"/>
      <c r="N4738" s="209"/>
    </row>
    <row r="4739" spans="1:14" ht="12" customHeight="1" x14ac:dyDescent="0.2">
      <c r="A4739" s="206"/>
      <c r="B4739" s="207"/>
      <c r="C4739" s="199"/>
      <c r="D4739" s="199"/>
      <c r="E4739" s="201"/>
      <c r="F4739" s="201"/>
      <c r="G4739" s="208"/>
      <c r="H4739" s="208"/>
      <c r="I4739" s="209"/>
      <c r="J4739" s="209"/>
      <c r="K4739" s="209"/>
      <c r="L4739" s="199"/>
      <c r="M4739" s="203"/>
      <c r="N4739" s="209"/>
    </row>
    <row r="4740" spans="1:14" ht="12" customHeight="1" x14ac:dyDescent="0.2">
      <c r="A4740" s="206"/>
      <c r="B4740" s="207"/>
      <c r="C4740" s="199"/>
      <c r="D4740" s="199"/>
      <c r="E4740" s="201"/>
      <c r="F4740" s="201"/>
      <c r="G4740" s="208"/>
      <c r="H4740" s="208"/>
      <c r="I4740" s="209"/>
      <c r="J4740" s="209"/>
      <c r="K4740" s="209"/>
      <c r="L4740" s="199"/>
      <c r="M4740" s="203"/>
      <c r="N4740" s="209"/>
    </row>
    <row r="4741" spans="1:14" ht="12" customHeight="1" x14ac:dyDescent="0.2">
      <c r="A4741" s="206"/>
      <c r="B4741" s="207"/>
      <c r="C4741" s="199"/>
      <c r="D4741" s="199"/>
      <c r="E4741" s="201"/>
      <c r="F4741" s="201"/>
      <c r="G4741" s="208"/>
      <c r="H4741" s="208"/>
      <c r="I4741" s="209"/>
      <c r="J4741" s="209"/>
      <c r="K4741" s="209"/>
      <c r="L4741" s="199"/>
      <c r="M4741" s="203"/>
      <c r="N4741" s="209"/>
    </row>
    <row r="4742" spans="1:14" ht="12" customHeight="1" x14ac:dyDescent="0.2">
      <c r="A4742" s="206"/>
      <c r="B4742" s="207"/>
      <c r="C4742" s="199"/>
      <c r="D4742" s="199"/>
      <c r="E4742" s="201"/>
      <c r="F4742" s="201"/>
      <c r="G4742" s="208"/>
      <c r="H4742" s="208"/>
      <c r="I4742" s="209"/>
      <c r="J4742" s="209"/>
      <c r="K4742" s="209"/>
      <c r="L4742" s="199"/>
      <c r="M4742" s="203"/>
      <c r="N4742" s="209"/>
    </row>
    <row r="4743" spans="1:14" ht="12" customHeight="1" x14ac:dyDescent="0.2">
      <c r="A4743" s="206"/>
      <c r="B4743" s="207"/>
      <c r="C4743" s="199"/>
      <c r="D4743" s="199"/>
      <c r="E4743" s="201"/>
      <c r="F4743" s="201"/>
      <c r="G4743" s="208"/>
      <c r="H4743" s="208"/>
      <c r="I4743" s="209"/>
      <c r="J4743" s="209"/>
      <c r="K4743" s="209"/>
      <c r="L4743" s="199"/>
      <c r="M4743" s="203"/>
      <c r="N4743" s="209"/>
    </row>
    <row r="4744" spans="1:14" ht="12" customHeight="1" x14ac:dyDescent="0.2">
      <c r="A4744" s="206"/>
      <c r="B4744" s="207"/>
      <c r="C4744" s="199"/>
      <c r="D4744" s="199"/>
      <c r="E4744" s="201"/>
      <c r="F4744" s="201"/>
      <c r="G4744" s="208"/>
      <c r="H4744" s="208"/>
      <c r="I4744" s="209"/>
      <c r="J4744" s="209"/>
      <c r="K4744" s="209"/>
      <c r="L4744" s="199"/>
      <c r="M4744" s="203"/>
      <c r="N4744" s="209"/>
    </row>
    <row r="4745" spans="1:14" ht="12" customHeight="1" x14ac:dyDescent="0.2">
      <c r="A4745" s="206"/>
      <c r="B4745" s="207"/>
      <c r="C4745" s="199"/>
      <c r="D4745" s="199"/>
      <c r="E4745" s="201"/>
      <c r="F4745" s="201"/>
      <c r="G4745" s="208"/>
      <c r="H4745" s="208"/>
      <c r="I4745" s="209"/>
      <c r="J4745" s="209"/>
      <c r="K4745" s="209"/>
      <c r="L4745" s="199"/>
      <c r="M4745" s="203"/>
      <c r="N4745" s="209"/>
    </row>
    <row r="4746" spans="1:14" ht="12" customHeight="1" x14ac:dyDescent="0.2">
      <c r="A4746" s="206"/>
      <c r="B4746" s="207"/>
      <c r="C4746" s="199"/>
      <c r="D4746" s="199"/>
      <c r="E4746" s="201"/>
      <c r="F4746" s="201"/>
      <c r="G4746" s="208"/>
      <c r="H4746" s="208"/>
      <c r="I4746" s="209"/>
      <c r="J4746" s="209"/>
      <c r="K4746" s="209"/>
      <c r="L4746" s="199"/>
      <c r="M4746" s="203"/>
      <c r="N4746" s="209"/>
    </row>
    <row r="4747" spans="1:14" ht="12" customHeight="1" x14ac:dyDescent="0.2">
      <c r="A4747" s="206"/>
      <c r="B4747" s="207"/>
      <c r="C4747" s="199"/>
      <c r="D4747" s="199"/>
      <c r="E4747" s="201"/>
      <c r="F4747" s="201"/>
      <c r="G4747" s="208"/>
      <c r="H4747" s="208"/>
      <c r="I4747" s="209"/>
      <c r="J4747" s="209"/>
      <c r="K4747" s="209"/>
      <c r="L4747" s="199"/>
      <c r="M4747" s="203"/>
      <c r="N4747" s="209"/>
    </row>
    <row r="4748" spans="1:14" ht="12" customHeight="1" x14ac:dyDescent="0.2">
      <c r="A4748" s="206"/>
      <c r="B4748" s="207"/>
      <c r="C4748" s="199"/>
      <c r="D4748" s="199"/>
      <c r="E4748" s="201"/>
      <c r="F4748" s="201"/>
      <c r="G4748" s="208"/>
      <c r="H4748" s="208"/>
      <c r="I4748" s="209"/>
      <c r="J4748" s="209"/>
      <c r="K4748" s="209"/>
      <c r="L4748" s="199"/>
      <c r="M4748" s="203"/>
      <c r="N4748" s="209"/>
    </row>
    <row r="4749" spans="1:14" ht="12" customHeight="1" x14ac:dyDescent="0.2">
      <c r="A4749" s="206"/>
      <c r="B4749" s="207"/>
      <c r="C4749" s="199"/>
      <c r="D4749" s="199"/>
      <c r="E4749" s="201"/>
      <c r="F4749" s="201"/>
      <c r="G4749" s="208"/>
      <c r="H4749" s="208"/>
      <c r="I4749" s="209"/>
      <c r="J4749" s="209"/>
      <c r="K4749" s="209"/>
      <c r="L4749" s="199"/>
      <c r="M4749" s="203"/>
      <c r="N4749" s="209"/>
    </row>
    <row r="4750" spans="1:14" ht="12" customHeight="1" x14ac:dyDescent="0.2">
      <c r="A4750" s="206"/>
      <c r="B4750" s="207"/>
      <c r="C4750" s="199"/>
      <c r="D4750" s="199"/>
      <c r="E4750" s="201"/>
      <c r="F4750" s="201"/>
      <c r="G4750" s="208"/>
      <c r="H4750" s="208"/>
      <c r="I4750" s="209"/>
      <c r="J4750" s="209"/>
      <c r="K4750" s="209"/>
      <c r="L4750" s="199"/>
      <c r="M4750" s="203"/>
      <c r="N4750" s="209"/>
    </row>
    <row r="4751" spans="1:14" ht="12" customHeight="1" x14ac:dyDescent="0.2">
      <c r="A4751" s="206"/>
      <c r="B4751" s="207"/>
      <c r="C4751" s="199"/>
      <c r="D4751" s="199"/>
      <c r="E4751" s="201"/>
      <c r="F4751" s="201"/>
      <c r="G4751" s="208"/>
      <c r="H4751" s="208"/>
      <c r="I4751" s="209"/>
      <c r="J4751" s="209"/>
      <c r="K4751" s="209"/>
      <c r="L4751" s="199"/>
      <c r="M4751" s="203"/>
      <c r="N4751" s="209"/>
    </row>
    <row r="4752" spans="1:14" ht="12" customHeight="1" x14ac:dyDescent="0.2">
      <c r="A4752" s="206"/>
      <c r="B4752" s="207"/>
      <c r="C4752" s="199"/>
      <c r="D4752" s="199"/>
      <c r="E4752" s="201"/>
      <c r="F4752" s="201"/>
      <c r="G4752" s="208"/>
      <c r="H4752" s="208"/>
      <c r="I4752" s="209"/>
      <c r="J4752" s="209"/>
      <c r="K4752" s="209"/>
      <c r="L4752" s="199"/>
      <c r="M4752" s="203"/>
      <c r="N4752" s="209"/>
    </row>
    <row r="4753" spans="1:14" ht="12" customHeight="1" x14ac:dyDescent="0.2">
      <c r="A4753" s="206"/>
      <c r="B4753" s="207"/>
      <c r="C4753" s="199"/>
      <c r="D4753" s="199"/>
      <c r="E4753" s="201"/>
      <c r="F4753" s="201"/>
      <c r="G4753" s="208"/>
      <c r="H4753" s="208"/>
      <c r="I4753" s="209"/>
      <c r="J4753" s="209"/>
      <c r="K4753" s="209"/>
      <c r="L4753" s="199"/>
      <c r="M4753" s="203"/>
      <c r="N4753" s="209"/>
    </row>
    <row r="4754" spans="1:14" ht="12" customHeight="1" x14ac:dyDescent="0.2">
      <c r="A4754" s="206"/>
      <c r="B4754" s="207"/>
      <c r="C4754" s="199"/>
      <c r="D4754" s="199"/>
      <c r="E4754" s="201"/>
      <c r="F4754" s="201"/>
      <c r="G4754" s="208"/>
      <c r="H4754" s="208"/>
      <c r="I4754" s="209"/>
      <c r="J4754" s="209"/>
      <c r="K4754" s="209"/>
      <c r="L4754" s="199"/>
      <c r="M4754" s="203"/>
      <c r="N4754" s="209"/>
    </row>
    <row r="4755" spans="1:14" ht="12" customHeight="1" x14ac:dyDescent="0.2">
      <c r="A4755" s="206"/>
      <c r="B4755" s="207"/>
      <c r="C4755" s="199"/>
      <c r="D4755" s="199"/>
      <c r="E4755" s="201"/>
      <c r="F4755" s="201"/>
      <c r="G4755" s="208"/>
      <c r="H4755" s="208"/>
      <c r="I4755" s="209"/>
      <c r="J4755" s="209"/>
      <c r="K4755" s="209"/>
      <c r="L4755" s="199"/>
      <c r="M4755" s="203"/>
      <c r="N4755" s="209"/>
    </row>
    <row r="4756" spans="1:14" ht="12" customHeight="1" x14ac:dyDescent="0.2">
      <c r="A4756" s="206"/>
      <c r="B4756" s="207"/>
      <c r="C4756" s="199"/>
      <c r="D4756" s="199"/>
      <c r="E4756" s="201"/>
      <c r="F4756" s="201"/>
      <c r="G4756" s="208"/>
      <c r="H4756" s="208"/>
      <c r="I4756" s="209"/>
      <c r="J4756" s="209"/>
      <c r="K4756" s="209"/>
      <c r="L4756" s="199"/>
      <c r="M4756" s="203"/>
      <c r="N4756" s="209"/>
    </row>
    <row r="4757" spans="1:14" ht="12" customHeight="1" x14ac:dyDescent="0.2">
      <c r="A4757" s="206"/>
      <c r="B4757" s="207"/>
      <c r="C4757" s="199"/>
      <c r="D4757" s="199"/>
      <c r="E4757" s="201"/>
      <c r="F4757" s="201"/>
      <c r="G4757" s="208"/>
      <c r="H4757" s="208"/>
      <c r="I4757" s="209"/>
      <c r="J4757" s="209"/>
      <c r="K4757" s="209"/>
      <c r="L4757" s="199"/>
      <c r="M4757" s="203"/>
      <c r="N4757" s="209"/>
    </row>
    <row r="4758" spans="1:14" ht="12" customHeight="1" x14ac:dyDescent="0.2">
      <c r="A4758" s="206"/>
      <c r="B4758" s="207"/>
      <c r="C4758" s="199"/>
      <c r="D4758" s="199"/>
      <c r="E4758" s="201"/>
      <c r="F4758" s="201"/>
      <c r="G4758" s="208"/>
      <c r="H4758" s="208"/>
      <c r="I4758" s="209"/>
      <c r="J4758" s="209"/>
      <c r="K4758" s="209"/>
      <c r="L4758" s="199"/>
      <c r="M4758" s="203"/>
      <c r="N4758" s="209"/>
    </row>
    <row r="4759" spans="1:14" ht="12" customHeight="1" x14ac:dyDescent="0.2">
      <c r="A4759" s="206"/>
      <c r="B4759" s="207"/>
      <c r="C4759" s="199"/>
      <c r="D4759" s="199"/>
      <c r="E4759" s="201"/>
      <c r="F4759" s="201"/>
      <c r="G4759" s="208"/>
      <c r="H4759" s="208"/>
      <c r="I4759" s="209"/>
      <c r="J4759" s="209"/>
      <c r="K4759" s="209"/>
      <c r="L4759" s="199"/>
      <c r="M4759" s="203"/>
      <c r="N4759" s="209"/>
    </row>
    <row r="4760" spans="1:14" ht="12" customHeight="1" x14ac:dyDescent="0.2">
      <c r="A4760" s="206"/>
      <c r="B4760" s="207"/>
      <c r="C4760" s="199"/>
      <c r="D4760" s="199"/>
      <c r="E4760" s="201"/>
      <c r="F4760" s="201"/>
      <c r="G4760" s="208"/>
      <c r="H4760" s="208"/>
      <c r="I4760" s="209"/>
      <c r="J4760" s="209"/>
      <c r="K4760" s="209"/>
      <c r="L4760" s="199"/>
      <c r="M4760" s="203"/>
      <c r="N4760" s="209"/>
    </row>
    <row r="4761" spans="1:14" ht="12" customHeight="1" x14ac:dyDescent="0.2">
      <c r="A4761" s="206"/>
      <c r="B4761" s="207"/>
      <c r="C4761" s="199"/>
      <c r="D4761" s="199"/>
      <c r="E4761" s="201"/>
      <c r="F4761" s="201"/>
      <c r="G4761" s="208"/>
      <c r="H4761" s="208"/>
      <c r="I4761" s="209"/>
      <c r="J4761" s="209"/>
      <c r="K4761" s="209"/>
      <c r="L4761" s="199"/>
      <c r="M4761" s="203"/>
      <c r="N4761" s="209"/>
    </row>
    <row r="4762" spans="1:14" ht="12" customHeight="1" x14ac:dyDescent="0.2">
      <c r="A4762" s="206"/>
      <c r="B4762" s="207"/>
      <c r="C4762" s="199"/>
      <c r="D4762" s="199"/>
      <c r="E4762" s="201"/>
      <c r="F4762" s="201"/>
      <c r="G4762" s="208"/>
      <c r="H4762" s="208"/>
      <c r="I4762" s="209"/>
      <c r="J4762" s="209"/>
      <c r="K4762" s="209"/>
      <c r="L4762" s="199"/>
      <c r="M4762" s="203"/>
      <c r="N4762" s="209"/>
    </row>
    <row r="4763" spans="1:14" ht="12" customHeight="1" x14ac:dyDescent="0.2">
      <c r="A4763" s="206"/>
      <c r="B4763" s="207"/>
      <c r="C4763" s="199"/>
      <c r="D4763" s="199"/>
      <c r="E4763" s="201"/>
      <c r="F4763" s="201"/>
      <c r="G4763" s="208"/>
      <c r="H4763" s="208"/>
      <c r="I4763" s="209"/>
      <c r="J4763" s="209"/>
      <c r="K4763" s="209"/>
      <c r="L4763" s="199"/>
      <c r="M4763" s="203"/>
      <c r="N4763" s="209"/>
    </row>
    <row r="4764" spans="1:14" ht="12" customHeight="1" x14ac:dyDescent="0.2">
      <c r="A4764" s="206"/>
      <c r="B4764" s="207"/>
      <c r="C4764" s="199"/>
      <c r="D4764" s="199"/>
      <c r="E4764" s="201"/>
      <c r="F4764" s="201"/>
      <c r="G4764" s="208"/>
      <c r="H4764" s="208"/>
      <c r="I4764" s="209"/>
      <c r="J4764" s="209"/>
      <c r="K4764" s="209"/>
      <c r="L4764" s="199"/>
      <c r="M4764" s="203"/>
      <c r="N4764" s="209"/>
    </row>
    <row r="4765" spans="1:14" ht="12" customHeight="1" x14ac:dyDescent="0.2">
      <c r="A4765" s="206"/>
      <c r="B4765" s="207"/>
      <c r="C4765" s="199"/>
      <c r="D4765" s="199"/>
      <c r="E4765" s="201"/>
      <c r="F4765" s="201"/>
      <c r="G4765" s="208"/>
      <c r="H4765" s="208"/>
      <c r="I4765" s="209"/>
      <c r="J4765" s="209"/>
      <c r="K4765" s="209"/>
      <c r="L4765" s="199"/>
      <c r="M4765" s="203"/>
      <c r="N4765" s="209"/>
    </row>
    <row r="4766" spans="1:14" ht="12" customHeight="1" x14ac:dyDescent="0.2">
      <c r="A4766" s="206"/>
      <c r="B4766" s="207"/>
      <c r="C4766" s="199"/>
      <c r="D4766" s="199"/>
      <c r="E4766" s="201"/>
      <c r="F4766" s="201"/>
      <c r="G4766" s="208"/>
      <c r="H4766" s="208"/>
      <c r="I4766" s="209"/>
      <c r="J4766" s="209"/>
      <c r="K4766" s="209"/>
      <c r="L4766" s="199"/>
      <c r="M4766" s="203"/>
      <c r="N4766" s="209"/>
    </row>
    <row r="4767" spans="1:14" ht="12" customHeight="1" x14ac:dyDescent="0.2">
      <c r="A4767" s="206"/>
      <c r="B4767" s="207"/>
      <c r="C4767" s="199"/>
      <c r="D4767" s="199"/>
      <c r="E4767" s="201"/>
      <c r="F4767" s="201"/>
      <c r="G4767" s="208"/>
      <c r="H4767" s="208"/>
      <c r="I4767" s="209"/>
      <c r="J4767" s="209"/>
      <c r="K4767" s="209"/>
      <c r="L4767" s="199"/>
      <c r="M4767" s="203"/>
      <c r="N4767" s="209"/>
    </row>
    <row r="4768" spans="1:14" ht="12" customHeight="1" x14ac:dyDescent="0.2">
      <c r="A4768" s="206"/>
      <c r="B4768" s="207"/>
      <c r="C4768" s="199"/>
      <c r="D4768" s="199"/>
      <c r="E4768" s="201"/>
      <c r="F4768" s="201"/>
      <c r="G4768" s="208"/>
      <c r="H4768" s="208"/>
      <c r="I4768" s="209"/>
      <c r="J4768" s="209"/>
      <c r="K4768" s="209"/>
      <c r="L4768" s="199"/>
      <c r="M4768" s="203"/>
      <c r="N4768" s="209"/>
    </row>
    <row r="4769" spans="1:14" ht="12" customHeight="1" x14ac:dyDescent="0.2">
      <c r="A4769" s="206"/>
      <c r="B4769" s="207"/>
      <c r="C4769" s="199"/>
      <c r="D4769" s="199"/>
      <c r="E4769" s="201"/>
      <c r="F4769" s="201"/>
      <c r="G4769" s="208"/>
      <c r="H4769" s="208"/>
      <c r="I4769" s="209"/>
      <c r="J4769" s="209"/>
      <c r="K4769" s="209"/>
      <c r="L4769" s="199"/>
      <c r="M4769" s="203"/>
      <c r="N4769" s="209"/>
    </row>
    <row r="4770" spans="1:14" ht="12" customHeight="1" x14ac:dyDescent="0.2">
      <c r="A4770" s="206"/>
      <c r="B4770" s="207"/>
      <c r="C4770" s="199"/>
      <c r="D4770" s="199"/>
      <c r="E4770" s="201"/>
      <c r="F4770" s="201"/>
      <c r="G4770" s="208"/>
      <c r="H4770" s="208"/>
      <c r="I4770" s="209"/>
      <c r="J4770" s="209"/>
      <c r="K4770" s="209"/>
      <c r="L4770" s="199"/>
      <c r="M4770" s="203"/>
      <c r="N4770" s="209"/>
    </row>
    <row r="4771" spans="1:14" ht="12" customHeight="1" x14ac:dyDescent="0.2">
      <c r="A4771" s="206"/>
      <c r="B4771" s="207"/>
      <c r="C4771" s="199"/>
      <c r="D4771" s="199"/>
      <c r="E4771" s="201"/>
      <c r="F4771" s="201"/>
      <c r="G4771" s="208"/>
      <c r="H4771" s="208"/>
      <c r="I4771" s="209"/>
      <c r="J4771" s="209"/>
      <c r="K4771" s="209"/>
      <c r="L4771" s="199"/>
      <c r="M4771" s="203"/>
      <c r="N4771" s="209"/>
    </row>
    <row r="4772" spans="1:14" ht="12" customHeight="1" x14ac:dyDescent="0.2">
      <c r="A4772" s="206"/>
      <c r="B4772" s="207"/>
      <c r="C4772" s="199"/>
      <c r="D4772" s="199"/>
      <c r="E4772" s="201"/>
      <c r="F4772" s="201"/>
      <c r="G4772" s="208"/>
      <c r="H4772" s="208"/>
      <c r="I4772" s="209"/>
      <c r="J4772" s="209"/>
      <c r="K4772" s="209"/>
      <c r="L4772" s="199"/>
      <c r="M4772" s="203"/>
      <c r="N4772" s="209"/>
    </row>
    <row r="4773" spans="1:14" ht="12" customHeight="1" x14ac:dyDescent="0.2">
      <c r="A4773" s="206"/>
      <c r="B4773" s="207"/>
      <c r="C4773" s="199"/>
      <c r="D4773" s="199"/>
      <c r="E4773" s="201"/>
      <c r="F4773" s="201"/>
      <c r="G4773" s="208"/>
      <c r="H4773" s="208"/>
      <c r="I4773" s="209"/>
      <c r="J4773" s="209"/>
      <c r="K4773" s="209"/>
      <c r="L4773" s="199"/>
      <c r="M4773" s="203"/>
      <c r="N4773" s="209"/>
    </row>
    <row r="4774" spans="1:14" ht="12" customHeight="1" x14ac:dyDescent="0.2">
      <c r="A4774" s="206"/>
      <c r="B4774" s="207"/>
      <c r="C4774" s="199"/>
      <c r="D4774" s="199"/>
      <c r="E4774" s="201"/>
      <c r="F4774" s="201"/>
      <c r="G4774" s="208"/>
      <c r="H4774" s="208"/>
      <c r="I4774" s="209"/>
      <c r="J4774" s="209"/>
      <c r="K4774" s="209"/>
      <c r="L4774" s="199"/>
      <c r="M4774" s="203"/>
      <c r="N4774" s="209"/>
    </row>
    <row r="4775" spans="1:14" ht="12" customHeight="1" x14ac:dyDescent="0.2">
      <c r="A4775" s="206"/>
      <c r="B4775" s="207"/>
      <c r="C4775" s="199"/>
      <c r="D4775" s="199"/>
      <c r="E4775" s="201"/>
      <c r="F4775" s="201"/>
      <c r="G4775" s="208"/>
      <c r="H4775" s="208"/>
      <c r="I4775" s="209"/>
      <c r="J4775" s="209"/>
      <c r="K4775" s="209"/>
      <c r="L4775" s="199"/>
      <c r="M4775" s="203"/>
      <c r="N4775" s="209"/>
    </row>
    <row r="4776" spans="1:14" ht="12" customHeight="1" x14ac:dyDescent="0.2">
      <c r="A4776" s="206"/>
      <c r="B4776" s="207"/>
      <c r="C4776" s="199"/>
      <c r="D4776" s="199"/>
      <c r="E4776" s="201"/>
      <c r="F4776" s="201"/>
      <c r="G4776" s="208"/>
      <c r="H4776" s="208"/>
      <c r="I4776" s="209"/>
      <c r="J4776" s="209"/>
      <c r="K4776" s="209"/>
      <c r="L4776" s="199"/>
      <c r="M4776" s="203"/>
      <c r="N4776" s="209"/>
    </row>
    <row r="4777" spans="1:14" ht="12" customHeight="1" x14ac:dyDescent="0.2">
      <c r="A4777" s="206"/>
      <c r="B4777" s="207"/>
      <c r="C4777" s="199"/>
      <c r="D4777" s="199"/>
      <c r="E4777" s="201"/>
      <c r="F4777" s="201"/>
      <c r="G4777" s="208"/>
      <c r="H4777" s="208"/>
      <c r="I4777" s="209"/>
      <c r="J4777" s="209"/>
      <c r="K4777" s="209"/>
      <c r="L4777" s="199"/>
      <c r="M4777" s="203"/>
      <c r="N4777" s="209"/>
    </row>
    <row r="4778" spans="1:14" ht="12" customHeight="1" x14ac:dyDescent="0.2">
      <c r="A4778" s="206"/>
      <c r="B4778" s="207"/>
      <c r="C4778" s="199"/>
      <c r="D4778" s="199"/>
      <c r="E4778" s="201"/>
      <c r="F4778" s="201"/>
      <c r="G4778" s="208"/>
      <c r="H4778" s="208"/>
      <c r="I4778" s="209"/>
      <c r="J4778" s="209"/>
      <c r="K4778" s="209"/>
      <c r="L4778" s="199"/>
      <c r="M4778" s="203"/>
      <c r="N4778" s="209"/>
    </row>
    <row r="4779" spans="1:14" ht="12" customHeight="1" x14ac:dyDescent="0.2">
      <c r="A4779" s="206"/>
      <c r="B4779" s="207"/>
      <c r="C4779" s="199"/>
      <c r="D4779" s="199"/>
      <c r="E4779" s="201"/>
      <c r="F4779" s="201"/>
      <c r="G4779" s="208"/>
      <c r="H4779" s="208"/>
      <c r="I4779" s="209"/>
      <c r="J4779" s="209"/>
      <c r="K4779" s="209"/>
      <c r="L4779" s="199"/>
      <c r="M4779" s="203"/>
      <c r="N4779" s="209"/>
    </row>
    <row r="4780" spans="1:14" ht="12" customHeight="1" x14ac:dyDescent="0.2">
      <c r="A4780" s="206"/>
      <c r="B4780" s="207"/>
      <c r="C4780" s="199"/>
      <c r="D4780" s="199"/>
      <c r="E4780" s="201"/>
      <c r="F4780" s="201"/>
      <c r="G4780" s="208"/>
      <c r="H4780" s="208"/>
      <c r="I4780" s="209"/>
      <c r="J4780" s="209"/>
      <c r="K4780" s="209"/>
      <c r="L4780" s="199"/>
      <c r="M4780" s="203"/>
      <c r="N4780" s="209"/>
    </row>
    <row r="4781" spans="1:14" ht="12" customHeight="1" x14ac:dyDescent="0.2">
      <c r="A4781" s="206"/>
      <c r="B4781" s="207"/>
      <c r="C4781" s="199"/>
      <c r="D4781" s="199"/>
      <c r="E4781" s="201"/>
      <c r="F4781" s="201"/>
      <c r="G4781" s="208"/>
      <c r="H4781" s="208"/>
      <c r="I4781" s="209"/>
      <c r="J4781" s="209"/>
      <c r="K4781" s="209"/>
      <c r="L4781" s="199"/>
      <c r="M4781" s="203"/>
      <c r="N4781" s="209"/>
    </row>
    <row r="4782" spans="1:14" ht="12" customHeight="1" x14ac:dyDescent="0.2">
      <c r="A4782" s="206"/>
      <c r="B4782" s="207"/>
      <c r="C4782" s="199"/>
      <c r="D4782" s="199"/>
      <c r="E4782" s="201"/>
      <c r="F4782" s="201"/>
      <c r="G4782" s="208"/>
      <c r="H4782" s="208"/>
      <c r="I4782" s="209"/>
      <c r="J4782" s="209"/>
      <c r="K4782" s="209"/>
      <c r="L4782" s="199"/>
      <c r="M4782" s="203"/>
      <c r="N4782" s="209"/>
    </row>
    <row r="4783" spans="1:14" ht="12" customHeight="1" x14ac:dyDescent="0.2">
      <c r="A4783" s="206"/>
      <c r="B4783" s="207"/>
      <c r="C4783" s="199"/>
      <c r="D4783" s="199"/>
      <c r="E4783" s="201"/>
      <c r="F4783" s="201"/>
      <c r="G4783" s="208"/>
      <c r="H4783" s="208"/>
      <c r="I4783" s="209"/>
      <c r="J4783" s="209"/>
      <c r="K4783" s="209"/>
      <c r="L4783" s="199"/>
      <c r="M4783" s="203"/>
      <c r="N4783" s="209"/>
    </row>
    <row r="4784" spans="1:14" ht="12" customHeight="1" x14ac:dyDescent="0.2">
      <c r="A4784" s="206"/>
      <c r="B4784" s="207"/>
      <c r="C4784" s="199"/>
      <c r="D4784" s="199"/>
      <c r="E4784" s="201"/>
      <c r="F4784" s="201"/>
      <c r="G4784" s="208"/>
      <c r="H4784" s="208"/>
      <c r="I4784" s="209"/>
      <c r="J4784" s="209"/>
      <c r="K4784" s="209"/>
      <c r="L4784" s="199"/>
      <c r="M4784" s="203"/>
      <c r="N4784" s="209"/>
    </row>
    <row r="4785" spans="1:14" ht="12" customHeight="1" x14ac:dyDescent="0.2">
      <c r="A4785" s="206"/>
      <c r="B4785" s="207"/>
      <c r="C4785" s="199"/>
      <c r="D4785" s="199"/>
      <c r="E4785" s="201"/>
      <c r="F4785" s="201"/>
      <c r="G4785" s="208"/>
      <c r="H4785" s="208"/>
      <c r="I4785" s="209"/>
      <c r="J4785" s="209"/>
      <c r="K4785" s="209"/>
      <c r="L4785" s="199"/>
      <c r="M4785" s="203"/>
      <c r="N4785" s="209"/>
    </row>
    <row r="4786" spans="1:14" ht="12" customHeight="1" x14ac:dyDescent="0.2">
      <c r="A4786" s="206"/>
      <c r="B4786" s="207"/>
      <c r="C4786" s="199"/>
      <c r="D4786" s="199"/>
      <c r="E4786" s="201"/>
      <c r="F4786" s="201"/>
      <c r="G4786" s="208"/>
      <c r="H4786" s="208"/>
      <c r="I4786" s="209"/>
      <c r="J4786" s="209"/>
      <c r="K4786" s="209"/>
      <c r="L4786" s="199"/>
      <c r="M4786" s="203"/>
      <c r="N4786" s="209"/>
    </row>
    <row r="4787" spans="1:14" ht="12" customHeight="1" x14ac:dyDescent="0.2">
      <c r="A4787" s="206"/>
      <c r="B4787" s="207"/>
      <c r="C4787" s="199"/>
      <c r="D4787" s="199"/>
      <c r="E4787" s="201"/>
      <c r="F4787" s="201"/>
      <c r="G4787" s="208"/>
      <c r="H4787" s="208"/>
      <c r="I4787" s="209"/>
      <c r="J4787" s="209"/>
      <c r="K4787" s="209"/>
      <c r="L4787" s="199"/>
      <c r="M4787" s="203"/>
      <c r="N4787" s="209"/>
    </row>
    <row r="4788" spans="1:14" ht="12" customHeight="1" x14ac:dyDescent="0.2">
      <c r="A4788" s="206"/>
      <c r="B4788" s="207"/>
      <c r="C4788" s="199"/>
      <c r="D4788" s="199"/>
      <c r="E4788" s="201"/>
      <c r="F4788" s="201"/>
      <c r="G4788" s="208"/>
      <c r="H4788" s="208"/>
      <c r="I4788" s="209"/>
      <c r="J4788" s="209"/>
      <c r="K4788" s="209"/>
      <c r="L4788" s="199"/>
      <c r="M4788" s="203"/>
      <c r="N4788" s="209"/>
    </row>
    <row r="4789" spans="1:14" ht="12" customHeight="1" x14ac:dyDescent="0.2">
      <c r="A4789" s="206"/>
      <c r="B4789" s="207"/>
      <c r="C4789" s="199"/>
      <c r="D4789" s="199"/>
      <c r="E4789" s="201"/>
      <c r="F4789" s="201"/>
      <c r="G4789" s="208"/>
      <c r="H4789" s="208"/>
      <c r="I4789" s="209"/>
      <c r="J4789" s="209"/>
      <c r="K4789" s="209"/>
      <c r="L4789" s="199"/>
      <c r="M4789" s="203"/>
      <c r="N4789" s="209"/>
    </row>
    <row r="4790" spans="1:14" ht="12" customHeight="1" x14ac:dyDescent="0.2">
      <c r="A4790" s="206"/>
      <c r="B4790" s="207"/>
      <c r="C4790" s="199"/>
      <c r="D4790" s="199"/>
      <c r="E4790" s="201"/>
      <c r="F4790" s="201"/>
      <c r="G4790" s="208"/>
      <c r="H4790" s="208"/>
      <c r="I4790" s="209"/>
      <c r="J4790" s="209"/>
      <c r="K4790" s="209"/>
      <c r="L4790" s="199"/>
      <c r="M4790" s="203"/>
      <c r="N4790" s="209"/>
    </row>
    <row r="4791" spans="1:14" ht="12" customHeight="1" x14ac:dyDescent="0.2">
      <c r="A4791" s="206"/>
      <c r="B4791" s="207"/>
      <c r="C4791" s="199"/>
      <c r="D4791" s="199"/>
      <c r="E4791" s="201"/>
      <c r="F4791" s="201"/>
      <c r="G4791" s="208"/>
      <c r="H4791" s="208"/>
      <c r="I4791" s="209"/>
      <c r="J4791" s="209"/>
      <c r="K4791" s="209"/>
      <c r="L4791" s="199"/>
      <c r="M4791" s="203"/>
      <c r="N4791" s="209"/>
    </row>
    <row r="4792" spans="1:14" ht="12" customHeight="1" x14ac:dyDescent="0.2">
      <c r="A4792" s="206"/>
      <c r="B4792" s="207"/>
      <c r="C4792" s="199"/>
      <c r="D4792" s="199"/>
      <c r="E4792" s="201"/>
      <c r="F4792" s="201"/>
      <c r="G4792" s="208"/>
      <c r="H4792" s="208"/>
      <c r="I4792" s="209"/>
      <c r="J4792" s="209"/>
      <c r="K4792" s="209"/>
      <c r="L4792" s="199"/>
      <c r="M4792" s="203"/>
      <c r="N4792" s="209"/>
    </row>
    <row r="4793" spans="1:14" ht="12" customHeight="1" x14ac:dyDescent="0.2">
      <c r="A4793" s="206"/>
      <c r="B4793" s="207"/>
      <c r="C4793" s="199"/>
      <c r="D4793" s="199"/>
      <c r="E4793" s="201"/>
      <c r="F4793" s="201"/>
      <c r="G4793" s="208"/>
      <c r="H4793" s="208"/>
      <c r="I4793" s="209"/>
      <c r="J4793" s="209"/>
      <c r="K4793" s="209"/>
      <c r="L4793" s="199"/>
      <c r="M4793" s="203"/>
      <c r="N4793" s="209"/>
    </row>
    <row r="4794" spans="1:14" ht="12" customHeight="1" x14ac:dyDescent="0.2">
      <c r="A4794" s="206"/>
      <c r="B4794" s="207"/>
      <c r="C4794" s="199"/>
      <c r="D4794" s="199"/>
      <c r="E4794" s="201"/>
      <c r="F4794" s="201"/>
      <c r="G4794" s="208"/>
      <c r="H4794" s="208"/>
      <c r="I4794" s="209"/>
      <c r="J4794" s="209"/>
      <c r="K4794" s="209"/>
      <c r="L4794" s="199"/>
      <c r="M4794" s="203"/>
      <c r="N4794" s="209"/>
    </row>
    <row r="4795" spans="1:14" ht="12" customHeight="1" x14ac:dyDescent="0.2">
      <c r="A4795" s="206"/>
      <c r="B4795" s="207"/>
      <c r="C4795" s="199"/>
      <c r="D4795" s="199"/>
      <c r="E4795" s="201"/>
      <c r="F4795" s="201"/>
      <c r="G4795" s="208"/>
      <c r="H4795" s="208"/>
      <c r="I4795" s="209"/>
      <c r="J4795" s="209"/>
      <c r="K4795" s="209"/>
      <c r="L4795" s="199"/>
      <c r="M4795" s="203"/>
      <c r="N4795" s="209"/>
    </row>
    <row r="4796" spans="1:14" ht="12" customHeight="1" x14ac:dyDescent="0.2">
      <c r="A4796" s="206"/>
      <c r="B4796" s="207"/>
      <c r="C4796" s="199"/>
      <c r="D4796" s="199"/>
      <c r="E4796" s="201"/>
      <c r="F4796" s="201"/>
      <c r="G4796" s="208"/>
      <c r="H4796" s="208"/>
      <c r="I4796" s="209"/>
      <c r="J4796" s="209"/>
      <c r="K4796" s="209"/>
      <c r="L4796" s="199"/>
      <c r="M4796" s="203"/>
      <c r="N4796" s="209"/>
    </row>
    <row r="4797" spans="1:14" ht="12" customHeight="1" x14ac:dyDescent="0.2">
      <c r="A4797" s="206"/>
      <c r="B4797" s="207"/>
      <c r="C4797" s="199"/>
      <c r="D4797" s="199"/>
      <c r="E4797" s="201"/>
      <c r="F4797" s="201"/>
      <c r="G4797" s="208"/>
      <c r="H4797" s="208"/>
      <c r="I4797" s="209"/>
      <c r="J4797" s="209"/>
      <c r="K4797" s="209"/>
      <c r="L4797" s="199"/>
      <c r="M4797" s="203"/>
      <c r="N4797" s="209"/>
    </row>
    <row r="4798" spans="1:14" ht="12" customHeight="1" x14ac:dyDescent="0.2">
      <c r="A4798" s="206"/>
      <c r="B4798" s="207"/>
      <c r="C4798" s="199"/>
      <c r="D4798" s="199"/>
      <c r="E4798" s="201"/>
      <c r="F4798" s="201"/>
      <c r="G4798" s="208"/>
      <c r="H4798" s="208"/>
      <c r="I4798" s="209"/>
      <c r="J4798" s="209"/>
      <c r="K4798" s="209"/>
      <c r="L4798" s="199"/>
      <c r="M4798" s="203"/>
      <c r="N4798" s="209"/>
    </row>
    <row r="4799" spans="1:14" ht="12" customHeight="1" x14ac:dyDescent="0.2">
      <c r="A4799" s="206"/>
      <c r="B4799" s="207"/>
      <c r="C4799" s="199"/>
      <c r="D4799" s="199"/>
      <c r="E4799" s="201"/>
      <c r="F4799" s="201"/>
      <c r="G4799" s="208"/>
      <c r="H4799" s="208"/>
      <c r="I4799" s="209"/>
      <c r="J4799" s="209"/>
      <c r="K4799" s="209"/>
      <c r="L4799" s="199"/>
      <c r="M4799" s="203"/>
      <c r="N4799" s="209"/>
    </row>
    <row r="4800" spans="1:14" ht="12" customHeight="1" x14ac:dyDescent="0.2">
      <c r="A4800" s="206"/>
      <c r="B4800" s="207"/>
      <c r="C4800" s="199"/>
      <c r="D4800" s="199"/>
      <c r="E4800" s="201"/>
      <c r="F4800" s="201"/>
      <c r="G4800" s="208"/>
      <c r="H4800" s="208"/>
      <c r="I4800" s="209"/>
      <c r="J4800" s="209"/>
      <c r="K4800" s="209"/>
      <c r="L4800" s="199"/>
      <c r="M4800" s="203"/>
      <c r="N4800" s="209"/>
    </row>
    <row r="4801" spans="1:14" ht="12" customHeight="1" x14ac:dyDescent="0.2">
      <c r="A4801" s="206"/>
      <c r="B4801" s="207"/>
      <c r="C4801" s="199"/>
      <c r="D4801" s="199"/>
      <c r="E4801" s="201"/>
      <c r="F4801" s="201"/>
      <c r="G4801" s="208"/>
      <c r="H4801" s="208"/>
      <c r="I4801" s="209"/>
      <c r="J4801" s="209"/>
      <c r="K4801" s="209"/>
      <c r="L4801" s="199"/>
      <c r="M4801" s="203"/>
      <c r="N4801" s="209"/>
    </row>
    <row r="4802" spans="1:14" ht="12" customHeight="1" x14ac:dyDescent="0.2">
      <c r="A4802" s="206"/>
      <c r="B4802" s="207"/>
      <c r="C4802" s="199"/>
      <c r="D4802" s="199"/>
      <c r="E4802" s="201"/>
      <c r="F4802" s="201"/>
      <c r="G4802" s="208"/>
      <c r="H4802" s="208"/>
      <c r="I4802" s="209"/>
      <c r="J4802" s="209"/>
      <c r="K4802" s="209"/>
      <c r="L4802" s="199"/>
      <c r="M4802" s="203"/>
      <c r="N4802" s="209"/>
    </row>
    <row r="4803" spans="1:14" ht="12" customHeight="1" x14ac:dyDescent="0.2">
      <c r="A4803" s="206"/>
      <c r="B4803" s="207"/>
      <c r="C4803" s="199"/>
      <c r="D4803" s="199"/>
      <c r="E4803" s="201"/>
      <c r="F4803" s="201"/>
      <c r="G4803" s="208"/>
      <c r="H4803" s="208"/>
      <c r="I4803" s="209"/>
      <c r="J4803" s="209"/>
      <c r="K4803" s="209"/>
      <c r="L4803" s="199"/>
      <c r="M4803" s="203"/>
      <c r="N4803" s="209"/>
    </row>
    <row r="4804" spans="1:14" ht="12" customHeight="1" x14ac:dyDescent="0.2">
      <c r="A4804" s="206"/>
      <c r="B4804" s="207"/>
      <c r="C4804" s="199"/>
      <c r="D4804" s="199"/>
      <c r="E4804" s="201"/>
      <c r="F4804" s="201"/>
      <c r="G4804" s="208"/>
      <c r="H4804" s="208"/>
      <c r="I4804" s="209"/>
      <c r="J4804" s="209"/>
      <c r="K4804" s="209"/>
      <c r="L4804" s="199"/>
      <c r="M4804" s="203"/>
      <c r="N4804" s="209"/>
    </row>
    <row r="4805" spans="1:14" ht="12" customHeight="1" x14ac:dyDescent="0.2">
      <c r="A4805" s="206"/>
      <c r="B4805" s="207"/>
      <c r="C4805" s="199"/>
      <c r="D4805" s="199"/>
      <c r="E4805" s="201"/>
      <c r="F4805" s="201"/>
      <c r="G4805" s="208"/>
      <c r="H4805" s="208"/>
      <c r="I4805" s="209"/>
      <c r="J4805" s="209"/>
      <c r="K4805" s="209"/>
      <c r="L4805" s="199"/>
      <c r="M4805" s="203"/>
      <c r="N4805" s="209"/>
    </row>
    <row r="4806" spans="1:14" ht="12" customHeight="1" x14ac:dyDescent="0.2">
      <c r="A4806" s="206"/>
      <c r="B4806" s="207"/>
      <c r="C4806" s="199"/>
      <c r="D4806" s="199"/>
      <c r="E4806" s="201"/>
      <c r="F4806" s="201"/>
      <c r="G4806" s="208"/>
      <c r="H4806" s="208"/>
      <c r="I4806" s="209"/>
      <c r="J4806" s="209"/>
      <c r="K4806" s="209"/>
      <c r="L4806" s="199"/>
      <c r="M4806" s="203"/>
      <c r="N4806" s="209"/>
    </row>
    <row r="4807" spans="1:14" ht="12" customHeight="1" x14ac:dyDescent="0.2">
      <c r="A4807" s="206"/>
      <c r="B4807" s="207"/>
      <c r="C4807" s="199"/>
      <c r="D4807" s="199"/>
      <c r="E4807" s="201"/>
      <c r="F4807" s="201"/>
      <c r="G4807" s="208"/>
      <c r="H4807" s="208"/>
      <c r="I4807" s="209"/>
      <c r="J4807" s="209"/>
      <c r="K4807" s="209"/>
      <c r="L4807" s="199"/>
      <c r="M4807" s="203"/>
      <c r="N4807" s="209"/>
    </row>
    <row r="4808" spans="1:14" ht="12" customHeight="1" x14ac:dyDescent="0.2">
      <c r="A4808" s="206"/>
      <c r="B4808" s="207"/>
      <c r="C4808" s="199"/>
      <c r="D4808" s="199"/>
      <c r="E4808" s="201"/>
      <c r="F4808" s="201"/>
      <c r="G4808" s="208"/>
      <c r="H4808" s="208"/>
      <c r="I4808" s="209"/>
      <c r="J4808" s="209"/>
      <c r="K4808" s="209"/>
      <c r="L4808" s="199"/>
      <c r="M4808" s="203"/>
      <c r="N4808" s="209"/>
    </row>
    <row r="4809" spans="1:14" ht="12" customHeight="1" x14ac:dyDescent="0.2">
      <c r="A4809" s="206"/>
      <c r="B4809" s="207"/>
      <c r="C4809" s="199"/>
      <c r="D4809" s="199"/>
      <c r="E4809" s="201"/>
      <c r="F4809" s="201"/>
      <c r="G4809" s="208"/>
      <c r="H4809" s="208"/>
      <c r="I4809" s="209"/>
      <c r="J4809" s="209"/>
      <c r="K4809" s="209"/>
      <c r="L4809" s="199"/>
      <c r="M4809" s="203"/>
      <c r="N4809" s="209"/>
    </row>
    <row r="4810" spans="1:14" ht="12" customHeight="1" x14ac:dyDescent="0.2">
      <c r="A4810" s="206"/>
      <c r="B4810" s="207"/>
      <c r="C4810" s="199"/>
      <c r="D4810" s="199"/>
      <c r="E4810" s="201"/>
      <c r="F4810" s="201"/>
      <c r="G4810" s="208"/>
      <c r="H4810" s="208"/>
      <c r="I4810" s="209"/>
      <c r="J4810" s="209"/>
      <c r="K4810" s="209"/>
      <c r="L4810" s="199"/>
      <c r="M4810" s="203"/>
      <c r="N4810" s="209"/>
    </row>
    <row r="4811" spans="1:14" ht="12" customHeight="1" x14ac:dyDescent="0.2">
      <c r="A4811" s="206"/>
      <c r="B4811" s="207"/>
      <c r="C4811" s="199"/>
      <c r="D4811" s="199"/>
      <c r="E4811" s="201"/>
      <c r="F4811" s="201"/>
      <c r="G4811" s="208"/>
      <c r="H4811" s="208"/>
      <c r="I4811" s="209"/>
      <c r="J4811" s="209"/>
      <c r="K4811" s="209"/>
      <c r="L4811" s="199"/>
      <c r="M4811" s="203"/>
      <c r="N4811" s="209"/>
    </row>
    <row r="4812" spans="1:14" ht="12" customHeight="1" x14ac:dyDescent="0.2">
      <c r="A4812" s="206"/>
      <c r="B4812" s="207"/>
      <c r="C4812" s="199"/>
      <c r="D4812" s="199"/>
      <c r="E4812" s="201"/>
      <c r="F4812" s="201"/>
      <c r="G4812" s="208"/>
      <c r="H4812" s="208"/>
      <c r="I4812" s="209"/>
      <c r="J4812" s="209"/>
      <c r="K4812" s="209"/>
      <c r="L4812" s="199"/>
      <c r="M4812" s="203"/>
      <c r="N4812" s="209"/>
    </row>
    <row r="4813" spans="1:14" ht="12" customHeight="1" x14ac:dyDescent="0.2">
      <c r="A4813" s="206"/>
      <c r="B4813" s="207"/>
      <c r="C4813" s="199"/>
      <c r="D4813" s="199"/>
      <c r="E4813" s="201"/>
      <c r="F4813" s="201"/>
      <c r="G4813" s="208"/>
      <c r="H4813" s="208"/>
      <c r="I4813" s="209"/>
      <c r="J4813" s="209"/>
      <c r="K4813" s="209"/>
      <c r="L4813" s="199"/>
      <c r="M4813" s="203"/>
      <c r="N4813" s="209"/>
    </row>
    <row r="4814" spans="1:14" ht="12" customHeight="1" x14ac:dyDescent="0.2">
      <c r="A4814" s="206"/>
      <c r="B4814" s="207"/>
      <c r="C4814" s="199"/>
      <c r="D4814" s="199"/>
      <c r="E4814" s="201"/>
      <c r="F4814" s="201"/>
      <c r="G4814" s="208"/>
      <c r="H4814" s="208"/>
      <c r="I4814" s="209"/>
      <c r="J4814" s="209"/>
      <c r="K4814" s="209"/>
      <c r="L4814" s="199"/>
      <c r="M4814" s="203"/>
      <c r="N4814" s="209"/>
    </row>
    <row r="4815" spans="1:14" ht="12" customHeight="1" x14ac:dyDescent="0.2">
      <c r="A4815" s="206"/>
      <c r="B4815" s="207"/>
      <c r="C4815" s="199"/>
      <c r="D4815" s="199"/>
      <c r="E4815" s="201"/>
      <c r="F4815" s="201"/>
      <c r="G4815" s="208"/>
      <c r="H4815" s="208"/>
      <c r="I4815" s="209"/>
      <c r="J4815" s="209"/>
      <c r="K4815" s="209"/>
      <c r="L4815" s="199"/>
      <c r="M4815" s="203"/>
      <c r="N4815" s="209"/>
    </row>
    <row r="4816" spans="1:14" ht="12" customHeight="1" x14ac:dyDescent="0.2">
      <c r="A4816" s="206"/>
      <c r="B4816" s="207"/>
      <c r="C4816" s="199"/>
      <c r="D4816" s="199"/>
      <c r="E4816" s="201"/>
      <c r="F4816" s="201"/>
      <c r="G4816" s="208"/>
      <c r="H4816" s="208"/>
      <c r="I4816" s="209"/>
      <c r="J4816" s="209"/>
      <c r="K4816" s="209"/>
      <c r="L4816" s="199"/>
      <c r="M4816" s="203"/>
      <c r="N4816" s="209"/>
    </row>
    <row r="4817" spans="1:14" ht="12" customHeight="1" x14ac:dyDescent="0.2">
      <c r="A4817" s="206"/>
      <c r="B4817" s="207"/>
      <c r="C4817" s="199"/>
      <c r="D4817" s="199"/>
      <c r="E4817" s="201"/>
      <c r="F4817" s="201"/>
      <c r="G4817" s="208"/>
      <c r="H4817" s="208"/>
      <c r="I4817" s="209"/>
      <c r="J4817" s="209"/>
      <c r="K4817" s="209"/>
      <c r="L4817" s="199"/>
      <c r="M4817" s="203"/>
      <c r="N4817" s="209"/>
    </row>
    <row r="4818" spans="1:14" ht="12" customHeight="1" x14ac:dyDescent="0.2">
      <c r="A4818" s="206"/>
      <c r="B4818" s="207"/>
      <c r="C4818" s="199"/>
      <c r="D4818" s="199"/>
      <c r="E4818" s="201"/>
      <c r="F4818" s="201"/>
      <c r="G4818" s="208"/>
      <c r="H4818" s="208"/>
      <c r="I4818" s="209"/>
      <c r="J4818" s="209"/>
      <c r="K4818" s="209"/>
      <c r="L4818" s="199"/>
      <c r="M4818" s="203"/>
      <c r="N4818" s="209"/>
    </row>
    <row r="4819" spans="1:14" ht="12" customHeight="1" x14ac:dyDescent="0.2">
      <c r="A4819" s="206"/>
      <c r="B4819" s="207"/>
      <c r="C4819" s="199"/>
      <c r="D4819" s="199"/>
      <c r="E4819" s="201"/>
      <c r="F4819" s="201"/>
      <c r="G4819" s="208"/>
      <c r="H4819" s="208"/>
      <c r="I4819" s="209"/>
      <c r="J4819" s="209"/>
      <c r="K4819" s="209"/>
      <c r="L4819" s="199"/>
      <c r="M4819" s="203"/>
      <c r="N4819" s="209"/>
    </row>
    <row r="4820" spans="1:14" ht="12" customHeight="1" x14ac:dyDescent="0.2">
      <c r="A4820" s="206"/>
      <c r="B4820" s="207"/>
      <c r="C4820" s="199"/>
      <c r="D4820" s="199"/>
      <c r="E4820" s="201"/>
      <c r="F4820" s="201"/>
      <c r="G4820" s="208"/>
      <c r="H4820" s="208"/>
      <c r="I4820" s="209"/>
      <c r="J4820" s="209"/>
      <c r="K4820" s="209"/>
      <c r="L4820" s="199"/>
      <c r="M4820" s="203"/>
      <c r="N4820" s="209"/>
    </row>
    <row r="4821" spans="1:14" ht="12" customHeight="1" x14ac:dyDescent="0.2">
      <c r="A4821" s="206"/>
      <c r="B4821" s="207"/>
      <c r="C4821" s="199"/>
      <c r="D4821" s="199"/>
      <c r="E4821" s="201"/>
      <c r="F4821" s="201"/>
      <c r="G4821" s="208"/>
      <c r="H4821" s="208"/>
      <c r="I4821" s="209"/>
      <c r="J4821" s="209"/>
      <c r="K4821" s="209"/>
      <c r="L4821" s="199"/>
      <c r="M4821" s="203"/>
      <c r="N4821" s="209"/>
    </row>
    <row r="4822" spans="1:14" ht="12" customHeight="1" x14ac:dyDescent="0.2">
      <c r="A4822" s="206"/>
      <c r="B4822" s="207"/>
      <c r="C4822" s="199"/>
      <c r="D4822" s="199"/>
      <c r="E4822" s="201"/>
      <c r="F4822" s="201"/>
      <c r="G4822" s="208"/>
      <c r="H4822" s="208"/>
      <c r="I4822" s="209"/>
      <c r="J4822" s="209"/>
      <c r="K4822" s="209"/>
      <c r="L4822" s="199"/>
      <c r="M4822" s="203"/>
      <c r="N4822" s="209"/>
    </row>
    <row r="4823" spans="1:14" ht="12" customHeight="1" x14ac:dyDescent="0.2">
      <c r="A4823" s="206"/>
      <c r="B4823" s="207"/>
      <c r="C4823" s="199"/>
      <c r="D4823" s="199"/>
      <c r="E4823" s="201"/>
      <c r="F4823" s="201"/>
      <c r="G4823" s="208"/>
      <c r="H4823" s="208"/>
      <c r="I4823" s="209"/>
      <c r="J4823" s="209"/>
      <c r="K4823" s="209"/>
      <c r="L4823" s="199"/>
      <c r="M4823" s="203"/>
      <c r="N4823" s="209"/>
    </row>
    <row r="4824" spans="1:14" ht="12" customHeight="1" x14ac:dyDescent="0.2">
      <c r="A4824" s="206"/>
      <c r="B4824" s="207"/>
      <c r="C4824" s="199"/>
      <c r="D4824" s="199"/>
      <c r="E4824" s="201"/>
      <c r="F4824" s="201"/>
      <c r="G4824" s="208"/>
      <c r="H4824" s="208"/>
      <c r="I4824" s="209"/>
      <c r="J4824" s="209"/>
      <c r="K4824" s="209"/>
      <c r="L4824" s="199"/>
      <c r="M4824" s="203"/>
      <c r="N4824" s="209"/>
    </row>
    <row r="4825" spans="1:14" ht="12" customHeight="1" x14ac:dyDescent="0.2">
      <c r="A4825" s="206"/>
      <c r="B4825" s="207"/>
      <c r="C4825" s="199"/>
      <c r="D4825" s="199"/>
      <c r="E4825" s="201"/>
      <c r="F4825" s="201"/>
      <c r="G4825" s="208"/>
      <c r="H4825" s="208"/>
      <c r="I4825" s="209"/>
      <c r="J4825" s="209"/>
      <c r="K4825" s="209"/>
      <c r="L4825" s="199"/>
      <c r="M4825" s="203"/>
      <c r="N4825" s="209"/>
    </row>
    <row r="4826" spans="1:14" ht="12" customHeight="1" x14ac:dyDescent="0.2">
      <c r="A4826" s="206"/>
      <c r="B4826" s="207"/>
      <c r="C4826" s="199"/>
      <c r="D4826" s="199"/>
      <c r="E4826" s="201"/>
      <c r="F4826" s="201"/>
      <c r="G4826" s="208"/>
      <c r="H4826" s="208"/>
      <c r="I4826" s="209"/>
      <c r="J4826" s="209"/>
      <c r="K4826" s="209"/>
      <c r="L4826" s="199"/>
      <c r="M4826" s="203"/>
      <c r="N4826" s="209"/>
    </row>
    <row r="4827" spans="1:14" ht="12" customHeight="1" x14ac:dyDescent="0.2">
      <c r="A4827" s="206"/>
      <c r="B4827" s="207"/>
      <c r="C4827" s="199"/>
      <c r="D4827" s="199"/>
      <c r="E4827" s="201"/>
      <c r="F4827" s="201"/>
      <c r="G4827" s="208"/>
      <c r="H4827" s="208"/>
      <c r="I4827" s="209"/>
      <c r="J4827" s="209"/>
      <c r="K4827" s="209"/>
      <c r="L4827" s="199"/>
      <c r="M4827" s="203"/>
      <c r="N4827" s="209"/>
    </row>
    <row r="4828" spans="1:14" ht="12" customHeight="1" x14ac:dyDescent="0.2">
      <c r="A4828" s="206"/>
      <c r="B4828" s="207"/>
      <c r="C4828" s="199"/>
      <c r="D4828" s="199"/>
      <c r="E4828" s="201"/>
      <c r="F4828" s="201"/>
      <c r="G4828" s="208"/>
      <c r="H4828" s="208"/>
      <c r="I4828" s="209"/>
      <c r="J4828" s="209"/>
      <c r="K4828" s="209"/>
      <c r="L4828" s="199"/>
      <c r="M4828" s="203"/>
      <c r="N4828" s="209"/>
    </row>
    <row r="4829" spans="1:14" ht="12" customHeight="1" x14ac:dyDescent="0.2">
      <c r="A4829" s="206"/>
      <c r="B4829" s="207"/>
      <c r="C4829" s="199"/>
      <c r="D4829" s="199"/>
      <c r="E4829" s="201"/>
      <c r="F4829" s="201"/>
      <c r="G4829" s="208"/>
      <c r="H4829" s="208"/>
      <c r="I4829" s="209"/>
      <c r="J4829" s="209"/>
      <c r="K4829" s="209"/>
      <c r="L4829" s="199"/>
      <c r="M4829" s="203"/>
      <c r="N4829" s="209"/>
    </row>
    <row r="4830" spans="1:14" ht="12" customHeight="1" x14ac:dyDescent="0.2">
      <c r="A4830" s="206"/>
      <c r="B4830" s="207"/>
      <c r="C4830" s="199"/>
      <c r="D4830" s="199"/>
      <c r="E4830" s="201"/>
      <c r="F4830" s="201"/>
      <c r="G4830" s="208"/>
      <c r="H4830" s="208"/>
      <c r="I4830" s="209"/>
      <c r="J4830" s="209"/>
      <c r="K4830" s="209"/>
      <c r="L4830" s="199"/>
      <c r="M4830" s="203"/>
      <c r="N4830" s="209"/>
    </row>
    <row r="4831" spans="1:14" ht="12" customHeight="1" x14ac:dyDescent="0.2">
      <c r="A4831" s="206"/>
      <c r="B4831" s="207"/>
      <c r="C4831" s="199"/>
      <c r="D4831" s="199"/>
      <c r="E4831" s="201"/>
      <c r="F4831" s="201"/>
      <c r="G4831" s="208"/>
      <c r="H4831" s="208"/>
      <c r="I4831" s="209"/>
      <c r="J4831" s="209"/>
      <c r="K4831" s="209"/>
      <c r="L4831" s="199"/>
      <c r="M4831" s="203"/>
      <c r="N4831" s="209"/>
    </row>
    <row r="4832" spans="1:14" ht="12" customHeight="1" x14ac:dyDescent="0.2">
      <c r="A4832" s="206"/>
      <c r="B4832" s="207"/>
      <c r="C4832" s="199"/>
      <c r="D4832" s="199"/>
      <c r="E4832" s="201"/>
      <c r="F4832" s="201"/>
      <c r="G4832" s="208"/>
      <c r="H4832" s="208"/>
      <c r="I4832" s="209"/>
      <c r="J4832" s="209"/>
      <c r="K4832" s="209"/>
      <c r="L4832" s="199"/>
      <c r="M4832" s="203"/>
      <c r="N4832" s="209"/>
    </row>
    <row r="4833" spans="1:14" ht="12" customHeight="1" x14ac:dyDescent="0.2">
      <c r="A4833" s="206"/>
      <c r="B4833" s="207"/>
      <c r="C4833" s="199"/>
      <c r="D4833" s="199"/>
      <c r="E4833" s="201"/>
      <c r="F4833" s="201"/>
      <c r="G4833" s="208"/>
      <c r="H4833" s="208"/>
      <c r="I4833" s="209"/>
      <c r="J4833" s="209"/>
      <c r="K4833" s="209"/>
      <c r="L4833" s="199"/>
      <c r="M4833" s="203"/>
      <c r="N4833" s="209"/>
    </row>
    <row r="4834" spans="1:14" ht="12" customHeight="1" x14ac:dyDescent="0.2">
      <c r="A4834" s="206"/>
      <c r="B4834" s="207"/>
      <c r="C4834" s="199"/>
      <c r="D4834" s="199"/>
      <c r="E4834" s="201"/>
      <c r="F4834" s="201"/>
      <c r="G4834" s="208"/>
      <c r="H4834" s="208"/>
      <c r="I4834" s="209"/>
      <c r="J4834" s="209"/>
      <c r="K4834" s="209"/>
      <c r="L4834" s="199"/>
      <c r="M4834" s="203"/>
      <c r="N4834" s="209"/>
    </row>
    <row r="4835" spans="1:14" ht="12" customHeight="1" x14ac:dyDescent="0.2">
      <c r="A4835" s="206"/>
      <c r="B4835" s="207"/>
      <c r="C4835" s="199"/>
      <c r="D4835" s="199"/>
      <c r="E4835" s="201"/>
      <c r="F4835" s="201"/>
      <c r="G4835" s="208"/>
      <c r="H4835" s="208"/>
      <c r="I4835" s="209"/>
      <c r="J4835" s="209"/>
      <c r="K4835" s="209"/>
      <c r="L4835" s="199"/>
      <c r="M4835" s="203"/>
      <c r="N4835" s="209"/>
    </row>
    <row r="4836" spans="1:14" ht="12" customHeight="1" x14ac:dyDescent="0.2">
      <c r="A4836" s="206"/>
      <c r="B4836" s="207"/>
      <c r="C4836" s="199"/>
      <c r="D4836" s="199"/>
      <c r="E4836" s="201"/>
      <c r="F4836" s="201"/>
      <c r="G4836" s="208"/>
      <c r="H4836" s="208"/>
      <c r="I4836" s="209"/>
      <c r="J4836" s="209"/>
      <c r="K4836" s="209"/>
      <c r="L4836" s="199"/>
      <c r="M4836" s="203"/>
      <c r="N4836" s="209"/>
    </row>
    <row r="4837" spans="1:14" ht="12" customHeight="1" x14ac:dyDescent="0.2">
      <c r="A4837" s="206"/>
      <c r="B4837" s="207"/>
      <c r="C4837" s="199"/>
      <c r="D4837" s="199"/>
      <c r="E4837" s="201"/>
      <c r="F4837" s="201"/>
      <c r="G4837" s="208"/>
      <c r="H4837" s="208"/>
      <c r="I4837" s="209"/>
      <c r="J4837" s="209"/>
      <c r="K4837" s="209"/>
      <c r="L4837" s="199"/>
      <c r="M4837" s="203"/>
      <c r="N4837" s="209"/>
    </row>
    <row r="4838" spans="1:14" ht="12" customHeight="1" x14ac:dyDescent="0.2">
      <c r="A4838" s="206"/>
      <c r="B4838" s="207"/>
      <c r="C4838" s="199"/>
      <c r="D4838" s="199"/>
      <c r="E4838" s="201"/>
      <c r="F4838" s="201"/>
      <c r="G4838" s="208"/>
      <c r="H4838" s="208"/>
      <c r="I4838" s="209"/>
      <c r="J4838" s="209"/>
      <c r="K4838" s="209"/>
      <c r="L4838" s="199"/>
      <c r="M4838" s="203"/>
      <c r="N4838" s="209"/>
    </row>
    <row r="4839" spans="1:14" ht="12" customHeight="1" x14ac:dyDescent="0.2">
      <c r="A4839" s="206"/>
      <c r="B4839" s="207"/>
      <c r="C4839" s="199"/>
      <c r="D4839" s="199"/>
      <c r="E4839" s="201"/>
      <c r="F4839" s="201"/>
      <c r="G4839" s="208"/>
      <c r="H4839" s="208"/>
      <c r="I4839" s="209"/>
      <c r="J4839" s="209"/>
      <c r="K4839" s="209"/>
      <c r="L4839" s="199"/>
      <c r="M4839" s="203"/>
      <c r="N4839" s="209"/>
    </row>
    <row r="4840" spans="1:14" ht="12" customHeight="1" x14ac:dyDescent="0.2">
      <c r="A4840" s="206"/>
      <c r="B4840" s="207"/>
      <c r="C4840" s="199"/>
      <c r="D4840" s="199"/>
      <c r="E4840" s="201"/>
      <c r="F4840" s="201"/>
      <c r="G4840" s="208"/>
      <c r="H4840" s="208"/>
      <c r="I4840" s="209"/>
      <c r="J4840" s="209"/>
      <c r="K4840" s="209"/>
      <c r="L4840" s="199"/>
      <c r="M4840" s="203"/>
      <c r="N4840" s="209"/>
    </row>
    <row r="4841" spans="1:14" ht="12" customHeight="1" x14ac:dyDescent="0.2">
      <c r="A4841" s="206"/>
      <c r="B4841" s="207"/>
      <c r="C4841" s="199"/>
      <c r="D4841" s="199"/>
      <c r="E4841" s="201"/>
      <c r="F4841" s="201"/>
      <c r="G4841" s="208"/>
      <c r="H4841" s="208"/>
      <c r="I4841" s="209"/>
      <c r="J4841" s="209"/>
      <c r="K4841" s="209"/>
      <c r="L4841" s="199"/>
      <c r="M4841" s="203"/>
      <c r="N4841" s="209"/>
    </row>
    <row r="4842" spans="1:14" ht="12" customHeight="1" x14ac:dyDescent="0.2">
      <c r="A4842" s="206"/>
      <c r="B4842" s="207"/>
      <c r="C4842" s="199"/>
      <c r="D4842" s="199"/>
      <c r="E4842" s="201"/>
      <c r="F4842" s="201"/>
      <c r="G4842" s="208"/>
      <c r="H4842" s="208"/>
      <c r="I4842" s="209"/>
      <c r="J4842" s="209"/>
      <c r="K4842" s="209"/>
      <c r="L4842" s="199"/>
      <c r="M4842" s="203"/>
      <c r="N4842" s="209"/>
    </row>
    <row r="4843" spans="1:14" ht="12" customHeight="1" x14ac:dyDescent="0.2">
      <c r="A4843" s="206"/>
      <c r="B4843" s="207"/>
      <c r="C4843" s="199"/>
      <c r="D4843" s="199"/>
      <c r="E4843" s="201"/>
      <c r="F4843" s="201"/>
      <c r="G4843" s="208"/>
      <c r="H4843" s="208"/>
      <c r="I4843" s="209"/>
      <c r="J4843" s="209"/>
      <c r="K4843" s="209"/>
      <c r="L4843" s="199"/>
      <c r="M4843" s="203"/>
      <c r="N4843" s="209"/>
    </row>
    <row r="4844" spans="1:14" ht="12" customHeight="1" x14ac:dyDescent="0.2">
      <c r="A4844" s="206"/>
      <c r="B4844" s="207"/>
      <c r="C4844" s="199"/>
      <c r="D4844" s="199"/>
      <c r="E4844" s="201"/>
      <c r="F4844" s="201"/>
      <c r="G4844" s="208"/>
      <c r="H4844" s="208"/>
      <c r="I4844" s="209"/>
      <c r="J4844" s="209"/>
      <c r="K4844" s="209"/>
      <c r="L4844" s="199"/>
      <c r="M4844" s="203"/>
      <c r="N4844" s="209"/>
    </row>
    <row r="4845" spans="1:14" ht="12" customHeight="1" x14ac:dyDescent="0.2">
      <c r="A4845" s="206"/>
      <c r="B4845" s="207"/>
      <c r="C4845" s="199"/>
      <c r="D4845" s="199"/>
      <c r="E4845" s="201"/>
      <c r="F4845" s="201"/>
      <c r="G4845" s="208"/>
      <c r="H4845" s="208"/>
      <c r="I4845" s="209"/>
      <c r="J4845" s="209"/>
      <c r="K4845" s="209"/>
      <c r="L4845" s="199"/>
      <c r="M4845" s="203"/>
      <c r="N4845" s="209"/>
    </row>
    <row r="4846" spans="1:14" ht="12" customHeight="1" x14ac:dyDescent="0.2">
      <c r="A4846" s="206"/>
      <c r="B4846" s="207"/>
      <c r="C4846" s="199"/>
      <c r="D4846" s="199"/>
      <c r="E4846" s="201"/>
      <c r="F4846" s="201"/>
      <c r="G4846" s="208"/>
      <c r="H4846" s="208"/>
      <c r="I4846" s="209"/>
      <c r="J4846" s="209"/>
      <c r="K4846" s="209"/>
      <c r="L4846" s="199"/>
      <c r="M4846" s="203"/>
      <c r="N4846" s="209"/>
    </row>
    <row r="4847" spans="1:14" ht="12" customHeight="1" x14ac:dyDescent="0.2">
      <c r="A4847" s="206"/>
      <c r="B4847" s="207"/>
      <c r="C4847" s="199"/>
      <c r="D4847" s="199"/>
      <c r="E4847" s="201"/>
      <c r="F4847" s="201"/>
      <c r="G4847" s="208"/>
      <c r="H4847" s="208"/>
      <c r="I4847" s="209"/>
      <c r="J4847" s="209"/>
      <c r="K4847" s="209"/>
      <c r="L4847" s="199"/>
      <c r="M4847" s="203"/>
      <c r="N4847" s="209"/>
    </row>
    <row r="4848" spans="1:14" ht="12" customHeight="1" x14ac:dyDescent="0.2">
      <c r="A4848" s="206"/>
      <c r="B4848" s="207"/>
      <c r="C4848" s="199"/>
      <c r="D4848" s="199"/>
      <c r="E4848" s="201"/>
      <c r="F4848" s="201"/>
      <c r="G4848" s="208"/>
      <c r="H4848" s="208"/>
      <c r="I4848" s="209"/>
      <c r="J4848" s="209"/>
      <c r="K4848" s="209"/>
      <c r="L4848" s="199"/>
      <c r="M4848" s="203"/>
      <c r="N4848" s="209"/>
    </row>
    <row r="4849" spans="1:14" ht="12" customHeight="1" x14ac:dyDescent="0.2">
      <c r="A4849" s="206"/>
      <c r="B4849" s="207"/>
      <c r="C4849" s="199"/>
      <c r="D4849" s="199"/>
      <c r="E4849" s="201"/>
      <c r="F4849" s="201"/>
      <c r="G4849" s="208"/>
      <c r="H4849" s="208"/>
      <c r="I4849" s="209"/>
      <c r="J4849" s="209"/>
      <c r="K4849" s="209"/>
      <c r="L4849" s="199"/>
      <c r="M4849" s="203"/>
      <c r="N4849" s="209"/>
    </row>
    <row r="4850" spans="1:14" ht="12" customHeight="1" x14ac:dyDescent="0.2">
      <c r="A4850" s="206"/>
      <c r="B4850" s="207"/>
      <c r="C4850" s="199"/>
      <c r="D4850" s="199"/>
      <c r="E4850" s="201"/>
      <c r="F4850" s="201"/>
      <c r="G4850" s="208"/>
      <c r="H4850" s="208"/>
      <c r="I4850" s="209"/>
      <c r="J4850" s="209"/>
      <c r="K4850" s="209"/>
      <c r="L4850" s="199"/>
      <c r="M4850" s="203"/>
      <c r="N4850" s="209"/>
    </row>
    <row r="4851" spans="1:14" ht="12" customHeight="1" x14ac:dyDescent="0.2">
      <c r="A4851" s="206"/>
      <c r="B4851" s="207"/>
      <c r="C4851" s="199"/>
      <c r="D4851" s="199"/>
      <c r="E4851" s="201"/>
      <c r="F4851" s="201"/>
      <c r="G4851" s="208"/>
      <c r="H4851" s="208"/>
      <c r="I4851" s="209"/>
      <c r="J4851" s="209"/>
      <c r="K4851" s="209"/>
      <c r="L4851" s="199"/>
      <c r="M4851" s="203"/>
      <c r="N4851" s="209"/>
    </row>
    <row r="4852" spans="1:14" ht="12" customHeight="1" x14ac:dyDescent="0.2">
      <c r="A4852" s="206"/>
      <c r="B4852" s="207"/>
      <c r="C4852" s="199"/>
      <c r="D4852" s="199"/>
      <c r="E4852" s="201"/>
      <c r="F4852" s="201"/>
      <c r="G4852" s="208"/>
      <c r="H4852" s="208"/>
      <c r="I4852" s="209"/>
      <c r="J4852" s="209"/>
      <c r="K4852" s="209"/>
      <c r="L4852" s="199"/>
      <c r="M4852" s="203"/>
      <c r="N4852" s="209"/>
    </row>
    <row r="4853" spans="1:14" ht="12" customHeight="1" x14ac:dyDescent="0.2">
      <c r="A4853" s="206"/>
      <c r="B4853" s="207"/>
      <c r="C4853" s="199"/>
      <c r="D4853" s="199"/>
      <c r="E4853" s="201"/>
      <c r="F4853" s="201"/>
      <c r="G4853" s="208"/>
      <c r="H4853" s="208"/>
      <c r="I4853" s="209"/>
      <c r="J4853" s="209"/>
      <c r="K4853" s="209"/>
      <c r="L4853" s="199"/>
      <c r="M4853" s="203"/>
      <c r="N4853" s="209"/>
    </row>
    <row r="4854" spans="1:14" ht="12" customHeight="1" x14ac:dyDescent="0.2">
      <c r="A4854" s="206"/>
      <c r="B4854" s="207"/>
      <c r="C4854" s="199"/>
      <c r="D4854" s="199"/>
      <c r="E4854" s="201"/>
      <c r="F4854" s="201"/>
      <c r="G4854" s="208"/>
      <c r="H4854" s="208"/>
      <c r="I4854" s="209"/>
      <c r="J4854" s="209"/>
      <c r="K4854" s="209"/>
      <c r="L4854" s="199"/>
      <c r="M4854" s="203"/>
      <c r="N4854" s="209"/>
    </row>
    <row r="4855" spans="1:14" ht="12" customHeight="1" x14ac:dyDescent="0.2">
      <c r="A4855" s="206"/>
      <c r="B4855" s="207"/>
      <c r="C4855" s="199"/>
      <c r="D4855" s="199"/>
      <c r="E4855" s="201"/>
      <c r="F4855" s="201"/>
      <c r="G4855" s="208"/>
      <c r="H4855" s="208"/>
      <c r="I4855" s="209"/>
      <c r="J4855" s="209"/>
      <c r="K4855" s="209"/>
      <c r="L4855" s="199"/>
      <c r="M4855" s="203"/>
      <c r="N4855" s="209"/>
    </row>
    <row r="4856" spans="1:14" ht="12" customHeight="1" x14ac:dyDescent="0.2">
      <c r="A4856" s="206"/>
      <c r="B4856" s="207"/>
      <c r="C4856" s="199"/>
      <c r="D4856" s="199"/>
      <c r="E4856" s="201"/>
      <c r="F4856" s="201"/>
      <c r="G4856" s="208"/>
      <c r="H4856" s="208"/>
      <c r="I4856" s="209"/>
      <c r="J4856" s="209"/>
      <c r="K4856" s="209"/>
      <c r="L4856" s="199"/>
      <c r="M4856" s="203"/>
      <c r="N4856" s="209"/>
    </row>
    <row r="4857" spans="1:14" ht="12" customHeight="1" x14ac:dyDescent="0.2">
      <c r="A4857" s="206"/>
      <c r="B4857" s="207"/>
      <c r="C4857" s="199"/>
      <c r="D4857" s="199"/>
      <c r="E4857" s="201"/>
      <c r="F4857" s="201"/>
      <c r="G4857" s="208"/>
      <c r="H4857" s="208"/>
      <c r="I4857" s="209"/>
      <c r="J4857" s="209"/>
      <c r="K4857" s="209"/>
      <c r="L4857" s="199"/>
      <c r="M4857" s="203"/>
      <c r="N4857" s="209"/>
    </row>
    <row r="4858" spans="1:14" ht="12" customHeight="1" x14ac:dyDescent="0.2">
      <c r="A4858" s="206"/>
      <c r="B4858" s="207"/>
      <c r="C4858" s="199"/>
      <c r="D4858" s="199"/>
      <c r="E4858" s="201"/>
      <c r="F4858" s="201"/>
      <c r="G4858" s="208"/>
      <c r="H4858" s="208"/>
      <c r="I4858" s="209"/>
      <c r="J4858" s="209"/>
      <c r="K4858" s="209"/>
      <c r="L4858" s="199"/>
      <c r="M4858" s="203"/>
      <c r="N4858" s="209"/>
    </row>
    <row r="4859" spans="1:14" ht="12" customHeight="1" x14ac:dyDescent="0.2">
      <c r="A4859" s="206"/>
      <c r="B4859" s="207"/>
      <c r="C4859" s="199"/>
      <c r="D4859" s="199"/>
      <c r="E4859" s="201"/>
      <c r="F4859" s="201"/>
      <c r="G4859" s="208"/>
      <c r="H4859" s="208"/>
      <c r="I4859" s="209"/>
      <c r="J4859" s="209"/>
      <c r="K4859" s="209"/>
      <c r="L4859" s="199"/>
      <c r="M4859" s="203"/>
      <c r="N4859" s="209"/>
    </row>
    <row r="4860" spans="1:14" ht="12" customHeight="1" x14ac:dyDescent="0.2">
      <c r="A4860" s="206"/>
      <c r="B4860" s="207"/>
      <c r="C4860" s="199"/>
      <c r="D4860" s="199"/>
      <c r="E4860" s="201"/>
      <c r="F4860" s="201"/>
      <c r="G4860" s="208"/>
      <c r="H4860" s="208"/>
      <c r="I4860" s="209"/>
      <c r="J4860" s="209"/>
      <c r="K4860" s="209"/>
      <c r="L4860" s="199"/>
      <c r="M4860" s="203"/>
      <c r="N4860" s="209"/>
    </row>
    <row r="4861" spans="1:14" ht="12" customHeight="1" x14ac:dyDescent="0.2">
      <c r="A4861" s="206"/>
      <c r="B4861" s="207"/>
      <c r="C4861" s="199"/>
      <c r="D4861" s="199"/>
      <c r="E4861" s="201"/>
      <c r="F4861" s="201"/>
      <c r="G4861" s="208"/>
      <c r="H4861" s="208"/>
      <c r="I4861" s="209"/>
      <c r="J4861" s="209"/>
      <c r="K4861" s="209"/>
      <c r="L4861" s="199"/>
      <c r="M4861" s="203"/>
      <c r="N4861" s="209"/>
    </row>
    <row r="4862" spans="1:14" ht="12" customHeight="1" x14ac:dyDescent="0.2">
      <c r="A4862" s="206"/>
      <c r="B4862" s="207"/>
      <c r="C4862" s="199"/>
      <c r="D4862" s="199"/>
      <c r="E4862" s="201"/>
      <c r="F4862" s="201"/>
      <c r="G4862" s="208"/>
      <c r="H4862" s="208"/>
      <c r="I4862" s="209"/>
      <c r="J4862" s="209"/>
      <c r="K4862" s="209"/>
      <c r="L4862" s="199"/>
      <c r="M4862" s="203"/>
      <c r="N4862" s="209"/>
    </row>
    <row r="4863" spans="1:14" ht="12" customHeight="1" x14ac:dyDescent="0.2">
      <c r="A4863" s="206"/>
      <c r="B4863" s="207"/>
      <c r="C4863" s="199"/>
      <c r="D4863" s="199"/>
      <c r="E4863" s="201"/>
      <c r="F4863" s="201"/>
      <c r="G4863" s="208"/>
      <c r="H4863" s="208"/>
      <c r="I4863" s="209"/>
      <c r="J4863" s="209"/>
      <c r="K4863" s="209"/>
      <c r="L4863" s="199"/>
      <c r="M4863" s="203"/>
      <c r="N4863" s="209"/>
    </row>
    <row r="4864" spans="1:14" ht="12" customHeight="1" x14ac:dyDescent="0.2">
      <c r="A4864" s="206"/>
      <c r="B4864" s="207"/>
      <c r="C4864" s="199"/>
      <c r="D4864" s="199"/>
      <c r="E4864" s="201"/>
      <c r="F4864" s="201"/>
      <c r="G4864" s="208"/>
      <c r="H4864" s="208"/>
      <c r="I4864" s="209"/>
      <c r="J4864" s="209"/>
      <c r="K4864" s="209"/>
      <c r="L4864" s="199"/>
      <c r="M4864" s="203"/>
      <c r="N4864" s="209"/>
    </row>
    <row r="4865" spans="1:14" ht="12" customHeight="1" x14ac:dyDescent="0.2">
      <c r="A4865" s="206"/>
      <c r="B4865" s="207"/>
      <c r="C4865" s="199"/>
      <c r="D4865" s="199"/>
      <c r="E4865" s="201"/>
      <c r="F4865" s="201"/>
      <c r="G4865" s="208"/>
      <c r="H4865" s="208"/>
      <c r="I4865" s="209"/>
      <c r="J4865" s="209"/>
      <c r="K4865" s="209"/>
      <c r="L4865" s="199"/>
      <c r="M4865" s="203"/>
      <c r="N4865" s="209"/>
    </row>
    <row r="4866" spans="1:14" ht="12" customHeight="1" x14ac:dyDescent="0.2">
      <c r="A4866" s="206"/>
      <c r="B4866" s="207"/>
      <c r="C4866" s="199"/>
      <c r="D4866" s="199"/>
      <c r="E4866" s="201"/>
      <c r="F4866" s="201"/>
      <c r="G4866" s="208"/>
      <c r="H4866" s="208"/>
      <c r="I4866" s="209"/>
      <c r="J4866" s="209"/>
      <c r="K4866" s="209"/>
      <c r="L4866" s="199"/>
      <c r="M4866" s="203"/>
      <c r="N4866" s="209"/>
    </row>
    <row r="4867" spans="1:14" ht="12" customHeight="1" x14ac:dyDescent="0.2">
      <c r="A4867" s="206"/>
      <c r="B4867" s="207"/>
      <c r="C4867" s="199"/>
      <c r="D4867" s="199"/>
      <c r="E4867" s="201"/>
      <c r="F4867" s="201"/>
      <c r="G4867" s="208"/>
      <c r="H4867" s="208"/>
      <c r="I4867" s="209"/>
      <c r="J4867" s="209"/>
      <c r="K4867" s="209"/>
      <c r="L4867" s="199"/>
      <c r="M4867" s="203"/>
      <c r="N4867" s="209"/>
    </row>
    <row r="4868" spans="1:14" ht="12" customHeight="1" x14ac:dyDescent="0.2">
      <c r="A4868" s="206"/>
      <c r="B4868" s="207"/>
      <c r="C4868" s="199"/>
      <c r="D4868" s="199"/>
      <c r="E4868" s="201"/>
      <c r="F4868" s="201"/>
      <c r="G4868" s="208"/>
      <c r="H4868" s="208"/>
      <c r="I4868" s="209"/>
      <c r="J4868" s="209"/>
      <c r="K4868" s="209"/>
      <c r="L4868" s="199"/>
      <c r="M4868" s="203"/>
      <c r="N4868" s="209"/>
    </row>
    <row r="4869" spans="1:14" ht="12" customHeight="1" x14ac:dyDescent="0.2">
      <c r="A4869" s="206"/>
      <c r="B4869" s="207"/>
      <c r="C4869" s="199"/>
      <c r="D4869" s="199"/>
      <c r="E4869" s="201"/>
      <c r="F4869" s="201"/>
      <c r="G4869" s="208"/>
      <c r="H4869" s="208"/>
      <c r="I4869" s="209"/>
      <c r="J4869" s="209"/>
      <c r="K4869" s="209"/>
      <c r="L4869" s="199"/>
      <c r="M4869" s="203"/>
      <c r="N4869" s="209"/>
    </row>
    <row r="4870" spans="1:14" ht="12" customHeight="1" x14ac:dyDescent="0.2">
      <c r="A4870" s="206"/>
      <c r="B4870" s="207"/>
      <c r="C4870" s="199"/>
      <c r="D4870" s="199"/>
      <c r="E4870" s="201"/>
      <c r="F4870" s="201"/>
      <c r="G4870" s="208"/>
      <c r="H4870" s="208"/>
      <c r="I4870" s="209"/>
      <c r="J4870" s="209"/>
      <c r="K4870" s="209"/>
      <c r="L4870" s="199"/>
      <c r="M4870" s="203"/>
      <c r="N4870" s="209"/>
    </row>
    <row r="4871" spans="1:14" ht="12" customHeight="1" x14ac:dyDescent="0.2">
      <c r="A4871" s="206"/>
      <c r="B4871" s="207"/>
      <c r="C4871" s="199"/>
      <c r="D4871" s="199"/>
      <c r="E4871" s="201"/>
      <c r="F4871" s="201"/>
      <c r="G4871" s="208"/>
      <c r="H4871" s="208"/>
      <c r="I4871" s="209"/>
      <c r="J4871" s="209"/>
      <c r="K4871" s="209"/>
      <c r="L4871" s="199"/>
      <c r="M4871" s="203"/>
      <c r="N4871" s="209"/>
    </row>
    <row r="4872" spans="1:14" ht="12" customHeight="1" x14ac:dyDescent="0.2">
      <c r="A4872" s="206"/>
      <c r="B4872" s="207"/>
      <c r="C4872" s="199"/>
      <c r="D4872" s="199"/>
      <c r="E4872" s="201"/>
      <c r="F4872" s="201"/>
      <c r="G4872" s="208"/>
      <c r="H4872" s="208"/>
      <c r="I4872" s="209"/>
      <c r="J4872" s="209"/>
      <c r="K4872" s="209"/>
      <c r="L4872" s="199"/>
      <c r="M4872" s="203"/>
      <c r="N4872" s="209"/>
    </row>
    <row r="4873" spans="1:14" ht="12" customHeight="1" x14ac:dyDescent="0.2">
      <c r="A4873" s="206"/>
      <c r="B4873" s="207"/>
      <c r="C4873" s="199"/>
      <c r="D4873" s="199"/>
      <c r="E4873" s="201"/>
      <c r="F4873" s="201"/>
      <c r="G4873" s="208"/>
      <c r="H4873" s="208"/>
      <c r="I4873" s="209"/>
      <c r="J4873" s="209"/>
      <c r="K4873" s="209"/>
      <c r="L4873" s="199"/>
      <c r="M4873" s="203"/>
      <c r="N4873" s="209"/>
    </row>
    <row r="4874" spans="1:14" ht="12" customHeight="1" x14ac:dyDescent="0.2">
      <c r="A4874" s="206"/>
      <c r="B4874" s="207"/>
      <c r="C4874" s="199"/>
      <c r="D4874" s="199"/>
      <c r="E4874" s="201"/>
      <c r="F4874" s="201"/>
      <c r="G4874" s="208"/>
      <c r="H4874" s="208"/>
      <c r="I4874" s="209"/>
      <c r="J4874" s="209"/>
      <c r="K4874" s="209"/>
      <c r="L4874" s="199"/>
      <c r="M4874" s="203"/>
      <c r="N4874" s="209"/>
    </row>
    <row r="4875" spans="1:14" ht="12" customHeight="1" x14ac:dyDescent="0.2">
      <c r="A4875" s="206"/>
      <c r="B4875" s="207"/>
      <c r="C4875" s="199"/>
      <c r="D4875" s="199"/>
      <c r="E4875" s="201"/>
      <c r="F4875" s="201"/>
      <c r="G4875" s="208"/>
      <c r="H4875" s="208"/>
      <c r="I4875" s="209"/>
      <c r="J4875" s="209"/>
      <c r="K4875" s="209"/>
      <c r="L4875" s="199"/>
      <c r="M4875" s="203"/>
      <c r="N4875" s="209"/>
    </row>
    <row r="4876" spans="1:14" ht="12" customHeight="1" x14ac:dyDescent="0.2">
      <c r="A4876" s="206"/>
      <c r="B4876" s="207"/>
      <c r="C4876" s="199"/>
      <c r="D4876" s="199"/>
      <c r="E4876" s="201"/>
      <c r="F4876" s="201"/>
      <c r="G4876" s="208"/>
      <c r="H4876" s="208"/>
      <c r="I4876" s="209"/>
      <c r="J4876" s="209"/>
      <c r="K4876" s="209"/>
      <c r="L4876" s="199"/>
      <c r="M4876" s="203"/>
      <c r="N4876" s="209"/>
    </row>
    <row r="4877" spans="1:14" ht="12" customHeight="1" x14ac:dyDescent="0.2">
      <c r="A4877" s="206"/>
      <c r="B4877" s="207"/>
      <c r="C4877" s="199"/>
      <c r="D4877" s="199"/>
      <c r="E4877" s="201"/>
      <c r="F4877" s="201"/>
      <c r="G4877" s="208"/>
      <c r="H4877" s="208"/>
      <c r="I4877" s="209"/>
      <c r="J4877" s="209"/>
      <c r="K4877" s="209"/>
      <c r="L4877" s="199"/>
      <c r="M4877" s="203"/>
      <c r="N4877" s="209"/>
    </row>
    <row r="4878" spans="1:14" ht="12" customHeight="1" x14ac:dyDescent="0.2">
      <c r="A4878" s="206"/>
      <c r="B4878" s="207"/>
      <c r="C4878" s="199"/>
      <c r="D4878" s="199"/>
      <c r="E4878" s="201"/>
      <c r="F4878" s="201"/>
      <c r="G4878" s="208"/>
      <c r="H4878" s="208"/>
      <c r="I4878" s="209"/>
      <c r="J4878" s="209"/>
      <c r="K4878" s="209"/>
      <c r="L4878" s="199"/>
      <c r="M4878" s="203"/>
      <c r="N4878" s="209"/>
    </row>
    <row r="4879" spans="1:14" ht="12" customHeight="1" x14ac:dyDescent="0.2">
      <c r="A4879" s="206"/>
      <c r="B4879" s="207"/>
      <c r="C4879" s="199"/>
      <c r="D4879" s="199"/>
      <c r="E4879" s="201"/>
      <c r="F4879" s="201"/>
      <c r="G4879" s="208"/>
      <c r="H4879" s="208"/>
      <c r="I4879" s="209"/>
      <c r="J4879" s="209"/>
      <c r="K4879" s="209"/>
      <c r="L4879" s="199"/>
      <c r="M4879" s="203"/>
      <c r="N4879" s="209"/>
    </row>
    <row r="4880" spans="1:14" ht="12" customHeight="1" x14ac:dyDescent="0.2">
      <c r="A4880" s="206"/>
      <c r="B4880" s="207"/>
      <c r="C4880" s="199"/>
      <c r="D4880" s="199"/>
      <c r="E4880" s="201"/>
      <c r="F4880" s="201"/>
      <c r="G4880" s="208"/>
      <c r="H4880" s="208"/>
      <c r="I4880" s="209"/>
      <c r="J4880" s="209"/>
      <c r="K4880" s="209"/>
      <c r="L4880" s="199"/>
      <c r="M4880" s="203"/>
      <c r="N4880" s="209"/>
    </row>
    <row r="4881" spans="1:14" ht="12" customHeight="1" x14ac:dyDescent="0.2">
      <c r="A4881" s="206"/>
      <c r="B4881" s="207"/>
      <c r="C4881" s="199"/>
      <c r="D4881" s="199"/>
      <c r="E4881" s="201"/>
      <c r="F4881" s="201"/>
      <c r="G4881" s="208"/>
      <c r="H4881" s="208"/>
      <c r="I4881" s="209"/>
      <c r="J4881" s="209"/>
      <c r="K4881" s="209"/>
      <c r="L4881" s="199"/>
      <c r="M4881" s="203"/>
      <c r="N4881" s="209"/>
    </row>
    <row r="4882" spans="1:14" ht="12" customHeight="1" x14ac:dyDescent="0.2">
      <c r="A4882" s="206"/>
      <c r="B4882" s="207"/>
      <c r="C4882" s="199"/>
      <c r="D4882" s="199"/>
      <c r="E4882" s="201"/>
      <c r="F4882" s="201"/>
      <c r="G4882" s="208"/>
      <c r="H4882" s="208"/>
      <c r="I4882" s="209"/>
      <c r="J4882" s="209"/>
      <c r="K4882" s="209"/>
      <c r="L4882" s="199"/>
      <c r="M4882" s="203"/>
      <c r="N4882" s="209"/>
    </row>
    <row r="4883" spans="1:14" ht="12" customHeight="1" x14ac:dyDescent="0.2">
      <c r="A4883" s="206"/>
      <c r="B4883" s="207"/>
      <c r="C4883" s="199"/>
      <c r="D4883" s="199"/>
      <c r="E4883" s="201"/>
      <c r="F4883" s="201"/>
      <c r="G4883" s="208"/>
      <c r="H4883" s="208"/>
      <c r="I4883" s="209"/>
      <c r="J4883" s="209"/>
      <c r="K4883" s="209"/>
      <c r="L4883" s="199"/>
      <c r="M4883" s="203"/>
      <c r="N4883" s="209"/>
    </row>
    <row r="4884" spans="1:14" ht="12" customHeight="1" x14ac:dyDescent="0.2">
      <c r="A4884" s="206"/>
      <c r="B4884" s="207"/>
      <c r="C4884" s="199"/>
      <c r="D4884" s="199"/>
      <c r="E4884" s="201"/>
      <c r="F4884" s="201"/>
      <c r="G4884" s="208"/>
      <c r="H4884" s="208"/>
      <c r="I4884" s="209"/>
      <c r="J4884" s="209"/>
      <c r="K4884" s="209"/>
      <c r="L4884" s="199"/>
      <c r="M4884" s="203"/>
      <c r="N4884" s="209"/>
    </row>
    <row r="4885" spans="1:14" ht="12" customHeight="1" x14ac:dyDescent="0.2">
      <c r="A4885" s="206"/>
      <c r="B4885" s="207"/>
      <c r="C4885" s="199"/>
      <c r="D4885" s="199"/>
      <c r="E4885" s="201"/>
      <c r="F4885" s="201"/>
      <c r="G4885" s="208"/>
      <c r="H4885" s="208"/>
      <c r="I4885" s="209"/>
      <c r="J4885" s="209"/>
      <c r="K4885" s="209"/>
      <c r="L4885" s="199"/>
      <c r="M4885" s="203"/>
      <c r="N4885" s="209"/>
    </row>
    <row r="4886" spans="1:14" ht="12" customHeight="1" x14ac:dyDescent="0.2">
      <c r="A4886" s="206"/>
      <c r="B4886" s="207"/>
      <c r="C4886" s="199"/>
      <c r="D4886" s="199"/>
      <c r="E4886" s="201"/>
      <c r="F4886" s="201"/>
      <c r="G4886" s="208"/>
      <c r="H4886" s="208"/>
      <c r="I4886" s="209"/>
      <c r="J4886" s="209"/>
      <c r="K4886" s="209"/>
      <c r="L4886" s="199"/>
      <c r="M4886" s="203"/>
      <c r="N4886" s="209"/>
    </row>
    <row r="4887" spans="1:14" ht="12" customHeight="1" x14ac:dyDescent="0.2">
      <c r="A4887" s="206"/>
      <c r="B4887" s="207"/>
      <c r="C4887" s="199"/>
      <c r="D4887" s="199"/>
      <c r="E4887" s="201"/>
      <c r="F4887" s="201"/>
      <c r="G4887" s="208"/>
      <c r="H4887" s="208"/>
      <c r="I4887" s="209"/>
      <c r="J4887" s="209"/>
      <c r="K4887" s="209"/>
      <c r="L4887" s="199"/>
      <c r="M4887" s="203"/>
      <c r="N4887" s="209"/>
    </row>
    <row r="4888" spans="1:14" ht="12" customHeight="1" x14ac:dyDescent="0.2">
      <c r="A4888" s="206"/>
      <c r="B4888" s="207"/>
      <c r="C4888" s="199"/>
      <c r="D4888" s="199"/>
      <c r="E4888" s="201"/>
      <c r="F4888" s="201"/>
      <c r="G4888" s="208"/>
      <c r="H4888" s="208"/>
      <c r="I4888" s="209"/>
      <c r="J4888" s="209"/>
      <c r="K4888" s="209"/>
      <c r="L4888" s="199"/>
      <c r="M4888" s="203"/>
      <c r="N4888" s="209"/>
    </row>
    <row r="4889" spans="1:14" ht="12" customHeight="1" x14ac:dyDescent="0.2">
      <c r="A4889" s="206"/>
      <c r="B4889" s="207"/>
      <c r="C4889" s="199"/>
      <c r="D4889" s="199"/>
      <c r="E4889" s="201"/>
      <c r="F4889" s="201"/>
      <c r="G4889" s="208"/>
      <c r="H4889" s="208"/>
      <c r="I4889" s="209"/>
      <c r="J4889" s="209"/>
      <c r="K4889" s="209"/>
      <c r="L4889" s="199"/>
      <c r="M4889" s="203"/>
      <c r="N4889" s="209"/>
    </row>
    <row r="4890" spans="1:14" ht="12" customHeight="1" x14ac:dyDescent="0.2">
      <c r="A4890" s="206"/>
      <c r="B4890" s="207"/>
      <c r="C4890" s="199"/>
      <c r="D4890" s="199"/>
      <c r="E4890" s="201"/>
      <c r="F4890" s="201"/>
      <c r="G4890" s="208"/>
      <c r="H4890" s="208"/>
      <c r="I4890" s="209"/>
      <c r="J4890" s="209"/>
      <c r="K4890" s="209"/>
      <c r="L4890" s="199"/>
      <c r="M4890" s="203"/>
      <c r="N4890" s="209"/>
    </row>
    <row r="4891" spans="1:14" ht="12" customHeight="1" x14ac:dyDescent="0.2">
      <c r="A4891" s="206"/>
      <c r="B4891" s="207"/>
      <c r="C4891" s="199"/>
      <c r="D4891" s="199"/>
      <c r="E4891" s="201"/>
      <c r="F4891" s="201"/>
      <c r="G4891" s="208"/>
      <c r="H4891" s="208"/>
      <c r="I4891" s="209"/>
      <c r="J4891" s="209"/>
      <c r="K4891" s="209"/>
      <c r="L4891" s="199"/>
      <c r="M4891" s="203"/>
      <c r="N4891" s="209"/>
    </row>
    <row r="4892" spans="1:14" ht="12" customHeight="1" x14ac:dyDescent="0.2">
      <c r="A4892" s="206"/>
      <c r="B4892" s="207"/>
      <c r="C4892" s="199"/>
      <c r="D4892" s="199"/>
      <c r="E4892" s="201"/>
      <c r="F4892" s="201"/>
      <c r="G4892" s="208"/>
      <c r="H4892" s="208"/>
      <c r="I4892" s="209"/>
      <c r="J4892" s="209"/>
      <c r="K4892" s="209"/>
      <c r="L4892" s="199"/>
      <c r="M4892" s="203"/>
      <c r="N4892" s="209"/>
    </row>
    <row r="4893" spans="1:14" ht="12" customHeight="1" x14ac:dyDescent="0.2">
      <c r="A4893" s="206"/>
      <c r="B4893" s="207"/>
      <c r="C4893" s="199"/>
      <c r="D4893" s="199"/>
      <c r="E4893" s="201"/>
      <c r="F4893" s="201"/>
      <c r="G4893" s="208"/>
      <c r="H4893" s="208"/>
      <c r="I4893" s="209"/>
      <c r="J4893" s="209"/>
      <c r="K4893" s="209"/>
      <c r="L4893" s="199"/>
      <c r="M4893" s="203"/>
      <c r="N4893" s="209"/>
    </row>
    <row r="4894" spans="1:14" ht="12" customHeight="1" x14ac:dyDescent="0.2">
      <c r="A4894" s="206"/>
      <c r="B4894" s="207"/>
      <c r="C4894" s="199"/>
      <c r="D4894" s="199"/>
      <c r="E4894" s="201"/>
      <c r="F4894" s="201"/>
      <c r="G4894" s="208"/>
      <c r="H4894" s="208"/>
      <c r="I4894" s="209"/>
      <c r="J4894" s="209"/>
      <c r="K4894" s="209"/>
      <c r="L4894" s="199"/>
      <c r="M4894" s="203"/>
      <c r="N4894" s="209"/>
    </row>
    <row r="4895" spans="1:14" ht="12" customHeight="1" x14ac:dyDescent="0.2">
      <c r="A4895" s="206"/>
      <c r="B4895" s="207"/>
      <c r="C4895" s="199"/>
      <c r="D4895" s="199"/>
      <c r="E4895" s="201"/>
      <c r="F4895" s="201"/>
      <c r="G4895" s="208"/>
      <c r="H4895" s="208"/>
      <c r="I4895" s="209"/>
      <c r="J4895" s="209"/>
      <c r="K4895" s="209"/>
      <c r="L4895" s="199"/>
      <c r="M4895" s="203"/>
      <c r="N4895" s="209"/>
    </row>
    <row r="4896" spans="1:14" ht="12" customHeight="1" x14ac:dyDescent="0.2">
      <c r="A4896" s="206"/>
      <c r="B4896" s="207"/>
      <c r="C4896" s="199"/>
      <c r="D4896" s="199"/>
      <c r="E4896" s="201"/>
      <c r="F4896" s="201"/>
      <c r="G4896" s="208"/>
      <c r="H4896" s="208"/>
      <c r="I4896" s="209"/>
      <c r="J4896" s="209"/>
      <c r="K4896" s="209"/>
      <c r="L4896" s="199"/>
      <c r="M4896" s="203"/>
      <c r="N4896" s="209"/>
    </row>
    <row r="4897" spans="1:14" ht="12" customHeight="1" x14ac:dyDescent="0.2">
      <c r="A4897" s="206"/>
      <c r="B4897" s="207"/>
      <c r="C4897" s="199"/>
      <c r="D4897" s="199"/>
      <c r="E4897" s="201"/>
      <c r="F4897" s="201"/>
      <c r="G4897" s="208"/>
      <c r="H4897" s="208"/>
      <c r="I4897" s="209"/>
      <c r="J4897" s="209"/>
      <c r="K4897" s="209"/>
      <c r="L4897" s="199"/>
      <c r="M4897" s="203"/>
      <c r="N4897" s="209"/>
    </row>
    <row r="4898" spans="1:14" ht="12" customHeight="1" x14ac:dyDescent="0.2">
      <c r="A4898" s="206"/>
      <c r="B4898" s="207"/>
      <c r="C4898" s="199"/>
      <c r="D4898" s="199"/>
      <c r="E4898" s="201"/>
      <c r="F4898" s="201"/>
      <c r="G4898" s="208"/>
      <c r="H4898" s="208"/>
      <c r="I4898" s="209"/>
      <c r="J4898" s="209"/>
      <c r="K4898" s="209"/>
      <c r="L4898" s="199"/>
      <c r="M4898" s="203"/>
      <c r="N4898" s="209"/>
    </row>
    <row r="4899" spans="1:14" ht="12" customHeight="1" x14ac:dyDescent="0.2">
      <c r="A4899" s="206"/>
      <c r="B4899" s="207"/>
      <c r="C4899" s="199"/>
      <c r="D4899" s="199"/>
      <c r="E4899" s="201"/>
      <c r="F4899" s="201"/>
      <c r="G4899" s="208"/>
      <c r="H4899" s="208"/>
      <c r="I4899" s="209"/>
      <c r="J4899" s="209"/>
      <c r="K4899" s="209"/>
      <c r="L4899" s="199"/>
      <c r="M4899" s="203"/>
      <c r="N4899" s="209"/>
    </row>
    <row r="4900" spans="1:14" ht="12" customHeight="1" x14ac:dyDescent="0.2">
      <c r="A4900" s="206"/>
      <c r="B4900" s="207"/>
      <c r="C4900" s="199"/>
      <c r="D4900" s="199"/>
      <c r="E4900" s="201"/>
      <c r="F4900" s="201"/>
      <c r="G4900" s="208"/>
      <c r="H4900" s="208"/>
      <c r="I4900" s="209"/>
      <c r="J4900" s="209"/>
      <c r="K4900" s="209"/>
      <c r="L4900" s="199"/>
      <c r="M4900" s="203"/>
      <c r="N4900" s="209"/>
    </row>
    <row r="4901" spans="1:14" ht="12" customHeight="1" x14ac:dyDescent="0.2">
      <c r="A4901" s="206"/>
      <c r="B4901" s="207"/>
      <c r="C4901" s="199"/>
      <c r="D4901" s="199"/>
      <c r="E4901" s="201"/>
      <c r="F4901" s="201"/>
      <c r="G4901" s="208"/>
      <c r="H4901" s="208"/>
      <c r="I4901" s="209"/>
      <c r="J4901" s="209"/>
      <c r="K4901" s="209"/>
      <c r="L4901" s="199"/>
      <c r="M4901" s="203"/>
      <c r="N4901" s="209"/>
    </row>
    <row r="4902" spans="1:14" ht="12" customHeight="1" x14ac:dyDescent="0.2">
      <c r="A4902" s="206"/>
      <c r="B4902" s="207"/>
      <c r="C4902" s="199"/>
      <c r="D4902" s="199"/>
      <c r="E4902" s="201"/>
      <c r="F4902" s="201"/>
      <c r="G4902" s="208"/>
      <c r="H4902" s="208"/>
      <c r="I4902" s="209"/>
      <c r="J4902" s="209"/>
      <c r="K4902" s="209"/>
      <c r="L4902" s="199"/>
      <c r="M4902" s="203"/>
      <c r="N4902" s="209"/>
    </row>
    <row r="4903" spans="1:14" ht="12" customHeight="1" x14ac:dyDescent="0.2">
      <c r="A4903" s="206"/>
      <c r="B4903" s="207"/>
      <c r="C4903" s="199"/>
      <c r="D4903" s="199"/>
      <c r="E4903" s="201"/>
      <c r="F4903" s="201"/>
      <c r="G4903" s="208"/>
      <c r="H4903" s="208"/>
      <c r="I4903" s="209"/>
      <c r="J4903" s="209"/>
      <c r="K4903" s="209"/>
      <c r="L4903" s="199"/>
      <c r="M4903" s="203"/>
      <c r="N4903" s="209"/>
    </row>
    <row r="4904" spans="1:14" ht="12" customHeight="1" x14ac:dyDescent="0.2">
      <c r="A4904" s="206"/>
      <c r="B4904" s="207"/>
      <c r="C4904" s="199"/>
      <c r="D4904" s="199"/>
      <c r="E4904" s="201"/>
      <c r="F4904" s="201"/>
      <c r="G4904" s="208"/>
      <c r="H4904" s="208"/>
      <c r="I4904" s="209"/>
      <c r="J4904" s="209"/>
      <c r="K4904" s="209"/>
      <c r="L4904" s="199"/>
      <c r="M4904" s="203"/>
      <c r="N4904" s="209"/>
    </row>
    <row r="4905" spans="1:14" ht="12" customHeight="1" x14ac:dyDescent="0.2">
      <c r="A4905" s="206"/>
      <c r="B4905" s="207"/>
      <c r="C4905" s="199"/>
      <c r="D4905" s="199"/>
      <c r="E4905" s="201"/>
      <c r="F4905" s="201"/>
      <c r="G4905" s="208"/>
      <c r="H4905" s="208"/>
      <c r="I4905" s="209"/>
      <c r="J4905" s="209"/>
      <c r="K4905" s="209"/>
      <c r="L4905" s="199"/>
      <c r="M4905" s="203"/>
      <c r="N4905" s="209"/>
    </row>
    <row r="4906" spans="1:14" ht="12" customHeight="1" x14ac:dyDescent="0.2">
      <c r="A4906" s="206"/>
      <c r="B4906" s="207"/>
      <c r="C4906" s="199"/>
      <c r="D4906" s="199"/>
      <c r="E4906" s="201"/>
      <c r="F4906" s="201"/>
      <c r="G4906" s="208"/>
      <c r="H4906" s="208"/>
      <c r="I4906" s="209"/>
      <c r="J4906" s="209"/>
      <c r="K4906" s="209"/>
      <c r="L4906" s="199"/>
      <c r="M4906" s="203"/>
      <c r="N4906" s="209"/>
    </row>
    <row r="4907" spans="1:14" ht="12" customHeight="1" x14ac:dyDescent="0.2">
      <c r="A4907" s="206"/>
      <c r="B4907" s="207"/>
      <c r="C4907" s="199"/>
      <c r="D4907" s="199"/>
      <c r="E4907" s="201"/>
      <c r="F4907" s="201"/>
      <c r="G4907" s="208"/>
      <c r="H4907" s="208"/>
      <c r="I4907" s="209"/>
      <c r="J4907" s="209"/>
      <c r="K4907" s="209"/>
      <c r="L4907" s="199"/>
      <c r="M4907" s="203"/>
      <c r="N4907" s="209"/>
    </row>
    <row r="4908" spans="1:14" ht="12" customHeight="1" x14ac:dyDescent="0.2">
      <c r="A4908" s="206"/>
      <c r="B4908" s="207"/>
      <c r="C4908" s="199"/>
      <c r="D4908" s="199"/>
      <c r="E4908" s="201"/>
      <c r="F4908" s="201"/>
      <c r="G4908" s="208"/>
      <c r="H4908" s="208"/>
      <c r="I4908" s="209"/>
      <c r="J4908" s="209"/>
      <c r="K4908" s="209"/>
      <c r="L4908" s="199"/>
      <c r="M4908" s="203"/>
      <c r="N4908" s="209"/>
    </row>
    <row r="4909" spans="1:14" ht="12" customHeight="1" x14ac:dyDescent="0.2">
      <c r="A4909" s="206"/>
      <c r="B4909" s="207"/>
      <c r="C4909" s="199"/>
      <c r="D4909" s="199"/>
      <c r="E4909" s="201"/>
      <c r="F4909" s="201"/>
      <c r="G4909" s="208"/>
      <c r="H4909" s="208"/>
      <c r="I4909" s="209"/>
      <c r="J4909" s="209"/>
      <c r="K4909" s="209"/>
      <c r="L4909" s="199"/>
      <c r="M4909" s="203"/>
      <c r="N4909" s="209"/>
    </row>
    <row r="4910" spans="1:14" ht="12" customHeight="1" x14ac:dyDescent="0.2">
      <c r="A4910" s="206"/>
      <c r="B4910" s="207"/>
      <c r="C4910" s="199"/>
      <c r="D4910" s="199"/>
      <c r="E4910" s="201"/>
      <c r="F4910" s="201"/>
      <c r="G4910" s="208"/>
      <c r="H4910" s="208"/>
      <c r="I4910" s="209"/>
      <c r="J4910" s="209"/>
      <c r="K4910" s="209"/>
      <c r="L4910" s="199"/>
      <c r="M4910" s="203"/>
      <c r="N4910" s="209"/>
    </row>
    <row r="4911" spans="1:14" ht="12" customHeight="1" x14ac:dyDescent="0.2">
      <c r="A4911" s="206"/>
      <c r="B4911" s="207"/>
      <c r="C4911" s="199"/>
      <c r="D4911" s="199"/>
      <c r="E4911" s="201"/>
      <c r="F4911" s="201"/>
      <c r="G4911" s="208"/>
      <c r="H4911" s="208"/>
      <c r="I4911" s="209"/>
      <c r="J4911" s="209"/>
      <c r="K4911" s="209"/>
      <c r="L4911" s="199"/>
      <c r="M4911" s="203"/>
      <c r="N4911" s="209"/>
    </row>
    <row r="4912" spans="1:14" ht="12" customHeight="1" x14ac:dyDescent="0.2">
      <c r="A4912" s="206"/>
      <c r="B4912" s="207"/>
      <c r="C4912" s="199"/>
      <c r="D4912" s="199"/>
      <c r="E4912" s="201"/>
      <c r="F4912" s="201"/>
      <c r="G4912" s="208"/>
      <c r="H4912" s="208"/>
      <c r="I4912" s="209"/>
      <c r="J4912" s="209"/>
      <c r="K4912" s="209"/>
      <c r="L4912" s="199"/>
      <c r="M4912" s="203"/>
      <c r="N4912" s="209"/>
    </row>
    <row r="4913" spans="1:14" ht="12" customHeight="1" x14ac:dyDescent="0.2">
      <c r="A4913" s="206"/>
      <c r="B4913" s="207"/>
      <c r="C4913" s="199"/>
      <c r="D4913" s="199"/>
      <c r="E4913" s="201"/>
      <c r="F4913" s="201"/>
      <c r="G4913" s="208"/>
      <c r="H4913" s="208"/>
      <c r="I4913" s="209"/>
      <c r="J4913" s="209"/>
      <c r="K4913" s="209"/>
      <c r="L4913" s="199"/>
      <c r="M4913" s="203"/>
      <c r="N4913" s="209"/>
    </row>
    <row r="4914" spans="1:14" ht="12" customHeight="1" x14ac:dyDescent="0.2">
      <c r="A4914" s="206"/>
      <c r="B4914" s="207"/>
      <c r="C4914" s="199"/>
      <c r="D4914" s="199"/>
      <c r="E4914" s="201"/>
      <c r="F4914" s="201"/>
      <c r="G4914" s="208"/>
      <c r="H4914" s="208"/>
      <c r="I4914" s="209"/>
      <c r="J4914" s="209"/>
      <c r="K4914" s="209"/>
      <c r="L4914" s="199"/>
      <c r="M4914" s="203"/>
      <c r="N4914" s="209"/>
    </row>
    <row r="4915" spans="1:14" ht="12" customHeight="1" x14ac:dyDescent="0.2">
      <c r="A4915" s="206"/>
      <c r="B4915" s="207"/>
      <c r="C4915" s="199"/>
      <c r="D4915" s="199"/>
      <c r="E4915" s="201"/>
      <c r="F4915" s="201"/>
      <c r="G4915" s="208"/>
      <c r="H4915" s="208"/>
      <c r="I4915" s="209"/>
      <c r="J4915" s="209"/>
      <c r="K4915" s="209"/>
      <c r="L4915" s="199"/>
      <c r="M4915" s="203"/>
      <c r="N4915" s="209"/>
    </row>
    <row r="4916" spans="1:14" ht="12" customHeight="1" x14ac:dyDescent="0.2">
      <c r="A4916" s="206"/>
      <c r="B4916" s="207"/>
      <c r="C4916" s="199"/>
      <c r="D4916" s="199"/>
      <c r="E4916" s="201"/>
      <c r="F4916" s="201"/>
      <c r="G4916" s="208"/>
      <c r="H4916" s="208"/>
      <c r="I4916" s="209"/>
      <c r="J4916" s="209"/>
      <c r="K4916" s="209"/>
      <c r="L4916" s="199"/>
      <c r="M4916" s="203"/>
      <c r="N4916" s="209"/>
    </row>
    <row r="4917" spans="1:14" ht="12" customHeight="1" x14ac:dyDescent="0.2">
      <c r="A4917" s="206"/>
      <c r="B4917" s="207"/>
      <c r="C4917" s="199"/>
      <c r="D4917" s="199"/>
      <c r="E4917" s="201"/>
      <c r="F4917" s="201"/>
      <c r="G4917" s="208"/>
      <c r="H4917" s="208"/>
      <c r="I4917" s="209"/>
      <c r="J4917" s="209"/>
      <c r="K4917" s="209"/>
      <c r="L4917" s="199"/>
      <c r="M4917" s="203"/>
      <c r="N4917" s="209"/>
    </row>
    <row r="4918" spans="1:14" ht="12" customHeight="1" x14ac:dyDescent="0.2">
      <c r="A4918" s="206"/>
      <c r="B4918" s="207"/>
      <c r="C4918" s="199"/>
      <c r="D4918" s="199"/>
      <c r="E4918" s="201"/>
      <c r="F4918" s="201"/>
      <c r="G4918" s="208"/>
      <c r="H4918" s="208"/>
      <c r="I4918" s="209"/>
      <c r="J4918" s="209"/>
      <c r="K4918" s="209"/>
      <c r="L4918" s="199"/>
      <c r="M4918" s="203"/>
      <c r="N4918" s="209"/>
    </row>
    <row r="4919" spans="1:14" ht="12" customHeight="1" x14ac:dyDescent="0.2">
      <c r="A4919" s="206"/>
      <c r="B4919" s="207"/>
      <c r="C4919" s="199"/>
      <c r="D4919" s="199"/>
      <c r="E4919" s="201"/>
      <c r="F4919" s="201"/>
      <c r="G4919" s="208"/>
      <c r="H4919" s="208"/>
      <c r="I4919" s="209"/>
      <c r="J4919" s="209"/>
      <c r="K4919" s="209"/>
      <c r="L4919" s="199"/>
      <c r="M4919" s="203"/>
      <c r="N4919" s="209"/>
    </row>
    <row r="4920" spans="1:14" ht="12" customHeight="1" x14ac:dyDescent="0.2">
      <c r="A4920" s="206"/>
      <c r="B4920" s="207"/>
      <c r="C4920" s="199"/>
      <c r="D4920" s="199"/>
      <c r="E4920" s="201"/>
      <c r="F4920" s="201"/>
      <c r="G4920" s="208"/>
      <c r="H4920" s="208"/>
      <c r="I4920" s="209"/>
      <c r="J4920" s="209"/>
      <c r="K4920" s="209"/>
      <c r="L4920" s="199"/>
      <c r="M4920" s="203"/>
      <c r="N4920" s="209"/>
    </row>
    <row r="4921" spans="1:14" ht="12" customHeight="1" x14ac:dyDescent="0.2">
      <c r="A4921" s="206"/>
      <c r="B4921" s="207"/>
      <c r="C4921" s="199"/>
      <c r="D4921" s="199"/>
      <c r="E4921" s="201"/>
      <c r="F4921" s="201"/>
      <c r="G4921" s="208"/>
      <c r="H4921" s="208"/>
      <c r="I4921" s="209"/>
      <c r="J4921" s="209"/>
      <c r="K4921" s="209"/>
      <c r="L4921" s="199"/>
      <c r="M4921" s="203"/>
      <c r="N4921" s="209"/>
    </row>
    <row r="4922" spans="1:14" ht="12" customHeight="1" x14ac:dyDescent="0.2">
      <c r="A4922" s="206"/>
      <c r="B4922" s="207"/>
      <c r="C4922" s="199"/>
      <c r="D4922" s="199"/>
      <c r="E4922" s="201"/>
      <c r="F4922" s="201"/>
      <c r="G4922" s="208"/>
      <c r="H4922" s="208"/>
      <c r="I4922" s="209"/>
      <c r="J4922" s="209"/>
      <c r="K4922" s="209"/>
      <c r="L4922" s="199"/>
      <c r="M4922" s="203"/>
      <c r="N4922" s="209"/>
    </row>
    <row r="4923" spans="1:14" ht="12" customHeight="1" x14ac:dyDescent="0.2">
      <c r="A4923" s="206"/>
      <c r="B4923" s="207"/>
      <c r="C4923" s="199"/>
      <c r="D4923" s="199"/>
      <c r="E4923" s="201"/>
      <c r="F4923" s="201"/>
      <c r="G4923" s="208"/>
      <c r="H4923" s="208"/>
      <c r="I4923" s="209"/>
      <c r="J4923" s="209"/>
      <c r="K4923" s="209"/>
      <c r="L4923" s="199"/>
      <c r="M4923" s="203"/>
      <c r="N4923" s="209"/>
    </row>
    <row r="4924" spans="1:14" ht="12" customHeight="1" x14ac:dyDescent="0.2">
      <c r="A4924" s="206"/>
      <c r="B4924" s="207"/>
      <c r="C4924" s="199"/>
      <c r="D4924" s="199"/>
      <c r="E4924" s="201"/>
      <c r="F4924" s="201"/>
      <c r="G4924" s="208"/>
      <c r="H4924" s="208"/>
      <c r="I4924" s="209"/>
      <c r="J4924" s="209"/>
      <c r="K4924" s="209"/>
      <c r="L4924" s="199"/>
      <c r="M4924" s="203"/>
      <c r="N4924" s="209"/>
    </row>
    <row r="4925" spans="1:14" ht="12" customHeight="1" x14ac:dyDescent="0.2">
      <c r="A4925" s="206"/>
      <c r="B4925" s="207"/>
      <c r="C4925" s="199"/>
      <c r="D4925" s="199"/>
      <c r="E4925" s="201"/>
      <c r="F4925" s="201"/>
      <c r="G4925" s="208"/>
      <c r="H4925" s="208"/>
      <c r="I4925" s="209"/>
      <c r="J4925" s="209"/>
      <c r="K4925" s="209"/>
      <c r="L4925" s="199"/>
      <c r="M4925" s="203"/>
      <c r="N4925" s="209"/>
    </row>
    <row r="4926" spans="1:14" ht="12" customHeight="1" x14ac:dyDescent="0.2">
      <c r="A4926" s="206"/>
      <c r="B4926" s="207"/>
      <c r="C4926" s="199"/>
      <c r="D4926" s="199"/>
      <c r="E4926" s="201"/>
      <c r="F4926" s="201"/>
      <c r="G4926" s="208"/>
      <c r="H4926" s="208"/>
      <c r="I4926" s="209"/>
      <c r="J4926" s="209"/>
      <c r="K4926" s="209"/>
      <c r="L4926" s="199"/>
      <c r="M4926" s="203"/>
      <c r="N4926" s="209"/>
    </row>
    <row r="4927" spans="1:14" ht="12" customHeight="1" x14ac:dyDescent="0.2">
      <c r="A4927" s="206"/>
      <c r="B4927" s="207"/>
      <c r="C4927" s="199"/>
      <c r="D4927" s="199"/>
      <c r="E4927" s="201"/>
      <c r="F4927" s="201"/>
      <c r="G4927" s="208"/>
      <c r="H4927" s="208"/>
      <c r="I4927" s="209"/>
      <c r="J4927" s="209"/>
      <c r="K4927" s="209"/>
      <c r="L4927" s="199"/>
      <c r="M4927" s="203"/>
      <c r="N4927" s="209"/>
    </row>
    <row r="4928" spans="1:14" ht="12" customHeight="1" x14ac:dyDescent="0.2">
      <c r="A4928" s="206"/>
      <c r="B4928" s="207"/>
      <c r="C4928" s="199"/>
      <c r="D4928" s="199"/>
      <c r="E4928" s="201"/>
      <c r="F4928" s="201"/>
      <c r="G4928" s="208"/>
      <c r="H4928" s="208"/>
      <c r="I4928" s="209"/>
      <c r="J4928" s="209"/>
      <c r="K4928" s="209"/>
      <c r="L4928" s="199"/>
      <c r="M4928" s="203"/>
      <c r="N4928" s="209"/>
    </row>
    <row r="4929" spans="1:14" ht="12" customHeight="1" x14ac:dyDescent="0.2">
      <c r="A4929" s="206"/>
      <c r="B4929" s="207"/>
      <c r="C4929" s="199"/>
      <c r="D4929" s="199"/>
      <c r="E4929" s="201"/>
      <c r="F4929" s="201"/>
      <c r="G4929" s="208"/>
      <c r="H4929" s="208"/>
      <c r="I4929" s="209"/>
      <c r="J4929" s="209"/>
      <c r="K4929" s="209"/>
      <c r="L4929" s="199"/>
      <c r="M4929" s="203"/>
      <c r="N4929" s="209"/>
    </row>
    <row r="4930" spans="1:14" ht="12" customHeight="1" x14ac:dyDescent="0.2">
      <c r="A4930" s="206"/>
      <c r="B4930" s="207"/>
      <c r="C4930" s="199"/>
      <c r="D4930" s="199"/>
      <c r="E4930" s="201"/>
      <c r="F4930" s="201"/>
      <c r="G4930" s="208"/>
      <c r="H4930" s="208"/>
      <c r="I4930" s="209"/>
      <c r="J4930" s="209"/>
      <c r="K4930" s="209"/>
      <c r="L4930" s="199"/>
      <c r="M4930" s="203"/>
      <c r="N4930" s="209"/>
    </row>
    <row r="4931" spans="1:14" ht="12" customHeight="1" x14ac:dyDescent="0.2">
      <c r="A4931" s="206"/>
      <c r="B4931" s="207"/>
      <c r="C4931" s="199"/>
      <c r="D4931" s="199"/>
      <c r="E4931" s="201"/>
      <c r="F4931" s="201"/>
      <c r="G4931" s="208"/>
      <c r="H4931" s="208"/>
      <c r="I4931" s="209"/>
      <c r="J4931" s="209"/>
      <c r="K4931" s="209"/>
      <c r="L4931" s="199"/>
      <c r="M4931" s="203"/>
      <c r="N4931" s="209"/>
    </row>
    <row r="4932" spans="1:14" ht="12" customHeight="1" x14ac:dyDescent="0.2">
      <c r="A4932" s="206"/>
      <c r="B4932" s="207"/>
      <c r="C4932" s="199"/>
      <c r="D4932" s="199"/>
      <c r="E4932" s="201"/>
      <c r="F4932" s="201"/>
      <c r="G4932" s="208"/>
      <c r="H4932" s="208"/>
      <c r="I4932" s="209"/>
      <c r="J4932" s="209"/>
      <c r="K4932" s="209"/>
      <c r="L4932" s="199"/>
      <c r="M4932" s="203"/>
      <c r="N4932" s="209"/>
    </row>
    <row r="4933" spans="1:14" ht="12" customHeight="1" x14ac:dyDescent="0.2">
      <c r="A4933" s="206"/>
      <c r="B4933" s="207"/>
      <c r="C4933" s="199"/>
      <c r="D4933" s="199"/>
      <c r="E4933" s="201"/>
      <c r="F4933" s="201"/>
      <c r="G4933" s="208"/>
      <c r="H4933" s="208"/>
      <c r="I4933" s="209"/>
      <c r="J4933" s="209"/>
      <c r="K4933" s="209"/>
      <c r="L4933" s="199"/>
      <c r="M4933" s="203"/>
      <c r="N4933" s="209"/>
    </row>
    <row r="4934" spans="1:14" ht="12" customHeight="1" x14ac:dyDescent="0.2">
      <c r="A4934" s="206"/>
      <c r="B4934" s="207"/>
      <c r="C4934" s="199"/>
      <c r="D4934" s="199"/>
      <c r="E4934" s="201"/>
      <c r="F4934" s="201"/>
      <c r="G4934" s="208"/>
      <c r="H4934" s="208"/>
      <c r="I4934" s="209"/>
      <c r="J4934" s="209"/>
      <c r="K4934" s="209"/>
      <c r="L4934" s="199"/>
      <c r="M4934" s="203"/>
      <c r="N4934" s="209"/>
    </row>
    <row r="4935" spans="1:14" ht="12" customHeight="1" x14ac:dyDescent="0.2">
      <c r="A4935" s="206"/>
      <c r="B4935" s="207"/>
      <c r="C4935" s="199"/>
      <c r="D4935" s="199"/>
      <c r="E4935" s="201"/>
      <c r="F4935" s="201"/>
      <c r="G4935" s="208"/>
      <c r="H4935" s="208"/>
      <c r="I4935" s="209"/>
      <c r="J4935" s="209"/>
      <c r="K4935" s="209"/>
      <c r="L4935" s="199"/>
      <c r="M4935" s="203"/>
      <c r="N4935" s="209"/>
    </row>
    <row r="4936" spans="1:14" ht="12" customHeight="1" x14ac:dyDescent="0.2">
      <c r="A4936" s="206"/>
      <c r="B4936" s="207"/>
      <c r="C4936" s="199"/>
      <c r="D4936" s="199"/>
      <c r="E4936" s="201"/>
      <c r="F4936" s="201"/>
      <c r="G4936" s="208"/>
      <c r="H4936" s="208"/>
      <c r="I4936" s="209"/>
      <c r="J4936" s="209"/>
      <c r="K4936" s="209"/>
      <c r="L4936" s="199"/>
      <c r="M4936" s="203"/>
      <c r="N4936" s="209"/>
    </row>
    <row r="4937" spans="1:14" ht="12" customHeight="1" x14ac:dyDescent="0.2">
      <c r="A4937" s="206"/>
      <c r="B4937" s="207"/>
      <c r="C4937" s="199"/>
      <c r="D4937" s="199"/>
      <c r="E4937" s="201"/>
      <c r="F4937" s="201"/>
      <c r="G4937" s="208"/>
      <c r="H4937" s="208"/>
      <c r="I4937" s="209"/>
      <c r="J4937" s="209"/>
      <c r="K4937" s="209"/>
      <c r="L4937" s="199"/>
      <c r="M4937" s="203"/>
      <c r="N4937" s="209"/>
    </row>
    <row r="4938" spans="1:14" ht="12" customHeight="1" x14ac:dyDescent="0.2">
      <c r="A4938" s="206"/>
      <c r="B4938" s="207"/>
      <c r="C4938" s="199"/>
      <c r="D4938" s="199"/>
      <c r="E4938" s="201"/>
      <c r="F4938" s="201"/>
      <c r="G4938" s="208"/>
      <c r="H4938" s="208"/>
      <c r="I4938" s="209"/>
      <c r="J4938" s="209"/>
      <c r="K4938" s="209"/>
      <c r="L4938" s="199"/>
      <c r="M4938" s="203"/>
      <c r="N4938" s="209"/>
    </row>
    <row r="4939" spans="1:14" ht="12" customHeight="1" x14ac:dyDescent="0.2">
      <c r="A4939" s="206"/>
      <c r="B4939" s="207"/>
      <c r="C4939" s="199"/>
      <c r="D4939" s="199"/>
      <c r="E4939" s="201"/>
      <c r="F4939" s="201"/>
      <c r="G4939" s="208"/>
      <c r="H4939" s="208"/>
      <c r="I4939" s="209"/>
      <c r="J4939" s="209"/>
      <c r="K4939" s="209"/>
      <c r="L4939" s="199"/>
      <c r="M4939" s="203"/>
      <c r="N4939" s="209"/>
    </row>
    <row r="4940" spans="1:14" ht="12" customHeight="1" x14ac:dyDescent="0.2">
      <c r="A4940" s="206"/>
      <c r="B4940" s="207"/>
      <c r="C4940" s="199"/>
      <c r="D4940" s="199"/>
      <c r="E4940" s="201"/>
      <c r="F4940" s="201"/>
      <c r="G4940" s="208"/>
      <c r="H4940" s="208"/>
      <c r="I4940" s="209"/>
      <c r="J4940" s="209"/>
      <c r="K4940" s="209"/>
      <c r="L4940" s="199"/>
      <c r="M4940" s="203"/>
      <c r="N4940" s="209"/>
    </row>
    <row r="4941" spans="1:14" ht="12" customHeight="1" x14ac:dyDescent="0.2">
      <c r="A4941" s="206"/>
      <c r="B4941" s="207"/>
      <c r="C4941" s="199"/>
      <c r="D4941" s="199"/>
      <c r="E4941" s="201"/>
      <c r="F4941" s="201"/>
      <c r="G4941" s="208"/>
      <c r="H4941" s="208"/>
      <c r="I4941" s="209"/>
      <c r="J4941" s="209"/>
      <c r="K4941" s="209"/>
      <c r="L4941" s="199"/>
      <c r="M4941" s="203"/>
      <c r="N4941" s="209"/>
    </row>
    <row r="4942" spans="1:14" ht="12" customHeight="1" x14ac:dyDescent="0.2">
      <c r="A4942" s="206"/>
      <c r="B4942" s="207"/>
      <c r="C4942" s="199"/>
      <c r="D4942" s="199"/>
      <c r="E4942" s="201"/>
      <c r="F4942" s="201"/>
      <c r="G4942" s="208"/>
      <c r="H4942" s="208"/>
      <c r="I4942" s="209"/>
      <c r="J4942" s="209"/>
      <c r="K4942" s="209"/>
      <c r="L4942" s="199"/>
      <c r="M4942" s="203"/>
      <c r="N4942" s="209"/>
    </row>
    <row r="4943" spans="1:14" ht="12" customHeight="1" x14ac:dyDescent="0.2">
      <c r="A4943" s="206"/>
      <c r="B4943" s="207"/>
      <c r="C4943" s="199"/>
      <c r="D4943" s="199"/>
      <c r="E4943" s="201"/>
      <c r="F4943" s="201"/>
      <c r="G4943" s="208"/>
      <c r="H4943" s="208"/>
      <c r="I4943" s="209"/>
      <c r="J4943" s="209"/>
      <c r="K4943" s="209"/>
      <c r="L4943" s="199"/>
      <c r="M4943" s="203"/>
      <c r="N4943" s="209"/>
    </row>
    <row r="4944" spans="1:14" ht="12" customHeight="1" x14ac:dyDescent="0.2">
      <c r="A4944" s="206"/>
      <c r="B4944" s="207"/>
      <c r="C4944" s="199"/>
      <c r="D4944" s="199"/>
      <c r="E4944" s="201"/>
      <c r="F4944" s="201"/>
      <c r="G4944" s="208"/>
      <c r="H4944" s="208"/>
      <c r="I4944" s="209"/>
      <c r="J4944" s="209"/>
      <c r="K4944" s="209"/>
      <c r="L4944" s="199"/>
      <c r="M4944" s="203"/>
      <c r="N4944" s="209"/>
    </row>
    <row r="4945" spans="1:14" ht="12" customHeight="1" x14ac:dyDescent="0.2">
      <c r="A4945" s="206"/>
      <c r="B4945" s="207"/>
      <c r="C4945" s="199"/>
      <c r="D4945" s="199"/>
      <c r="E4945" s="201"/>
      <c r="F4945" s="201"/>
      <c r="G4945" s="208"/>
      <c r="H4945" s="208"/>
      <c r="I4945" s="209"/>
      <c r="J4945" s="209"/>
      <c r="K4945" s="209"/>
      <c r="L4945" s="199"/>
      <c r="M4945" s="203"/>
      <c r="N4945" s="209"/>
    </row>
    <row r="4946" spans="1:14" ht="12" customHeight="1" x14ac:dyDescent="0.2">
      <c r="A4946" s="206"/>
      <c r="B4946" s="207"/>
      <c r="C4946" s="199"/>
      <c r="D4946" s="199"/>
      <c r="E4946" s="201"/>
      <c r="F4946" s="201"/>
      <c r="G4946" s="208"/>
      <c r="H4946" s="208"/>
      <c r="I4946" s="209"/>
      <c r="J4946" s="209"/>
      <c r="K4946" s="209"/>
      <c r="L4946" s="199"/>
      <c r="M4946" s="203"/>
      <c r="N4946" s="209"/>
    </row>
    <row r="4947" spans="1:14" ht="12" customHeight="1" x14ac:dyDescent="0.2">
      <c r="A4947" s="206"/>
      <c r="B4947" s="207"/>
      <c r="C4947" s="199"/>
      <c r="D4947" s="199"/>
      <c r="E4947" s="201"/>
      <c r="F4947" s="201"/>
      <c r="G4947" s="208"/>
      <c r="H4947" s="208"/>
      <c r="I4947" s="209"/>
      <c r="J4947" s="209"/>
      <c r="K4947" s="209"/>
      <c r="L4947" s="199"/>
      <c r="M4947" s="203"/>
      <c r="N4947" s="209"/>
    </row>
    <row r="4948" spans="1:14" ht="12" customHeight="1" x14ac:dyDescent="0.2">
      <c r="A4948" s="206"/>
      <c r="B4948" s="207"/>
      <c r="C4948" s="199"/>
      <c r="D4948" s="199"/>
      <c r="E4948" s="201"/>
      <c r="F4948" s="201"/>
      <c r="G4948" s="208"/>
      <c r="H4948" s="208"/>
      <c r="I4948" s="209"/>
      <c r="J4948" s="209"/>
      <c r="K4948" s="209"/>
      <c r="L4948" s="199"/>
      <c r="M4948" s="203"/>
      <c r="N4948" s="209"/>
    </row>
    <row r="4949" spans="1:14" ht="12" customHeight="1" x14ac:dyDescent="0.2">
      <c r="A4949" s="206"/>
      <c r="B4949" s="207"/>
      <c r="C4949" s="199"/>
      <c r="D4949" s="199"/>
      <c r="E4949" s="201"/>
      <c r="F4949" s="201"/>
      <c r="G4949" s="208"/>
      <c r="H4949" s="208"/>
      <c r="I4949" s="209"/>
      <c r="J4949" s="209"/>
      <c r="K4949" s="209"/>
      <c r="L4949" s="199"/>
      <c r="M4949" s="203"/>
      <c r="N4949" s="209"/>
    </row>
    <row r="4950" spans="1:14" ht="12" customHeight="1" x14ac:dyDescent="0.2">
      <c r="A4950" s="206"/>
      <c r="B4950" s="207"/>
      <c r="C4950" s="199"/>
      <c r="D4950" s="199"/>
      <c r="E4950" s="201"/>
      <c r="F4950" s="201"/>
      <c r="G4950" s="208"/>
      <c r="H4950" s="208"/>
      <c r="I4950" s="209"/>
      <c r="J4950" s="209"/>
      <c r="K4950" s="209"/>
      <c r="L4950" s="199"/>
      <c r="M4950" s="203"/>
      <c r="N4950" s="209"/>
    </row>
    <row r="4951" spans="1:14" ht="12" customHeight="1" x14ac:dyDescent="0.2">
      <c r="A4951" s="206"/>
      <c r="B4951" s="207"/>
      <c r="C4951" s="199"/>
      <c r="D4951" s="199"/>
      <c r="E4951" s="201"/>
      <c r="F4951" s="201"/>
      <c r="G4951" s="208"/>
      <c r="H4951" s="208"/>
      <c r="I4951" s="209"/>
      <c r="J4951" s="209"/>
      <c r="K4951" s="209"/>
      <c r="L4951" s="199"/>
      <c r="M4951" s="203"/>
      <c r="N4951" s="209"/>
    </row>
    <row r="4952" spans="1:14" ht="12" customHeight="1" x14ac:dyDescent="0.2">
      <c r="A4952" s="206"/>
      <c r="B4952" s="207"/>
      <c r="C4952" s="199"/>
      <c r="D4952" s="199"/>
      <c r="E4952" s="201"/>
      <c r="F4952" s="201"/>
      <c r="G4952" s="208"/>
      <c r="H4952" s="208"/>
      <c r="I4952" s="209"/>
      <c r="J4952" s="209"/>
      <c r="K4952" s="209"/>
      <c r="L4952" s="199"/>
      <c r="M4952" s="203"/>
      <c r="N4952" s="209"/>
    </row>
    <row r="4953" spans="1:14" ht="12" customHeight="1" x14ac:dyDescent="0.2">
      <c r="A4953" s="206"/>
      <c r="B4953" s="207"/>
      <c r="C4953" s="199"/>
      <c r="D4953" s="199"/>
      <c r="E4953" s="201"/>
      <c r="F4953" s="201"/>
      <c r="G4953" s="208"/>
      <c r="H4953" s="208"/>
      <c r="I4953" s="209"/>
      <c r="J4953" s="209"/>
      <c r="K4953" s="209"/>
      <c r="L4953" s="199"/>
      <c r="M4953" s="203"/>
      <c r="N4953" s="209"/>
    </row>
    <row r="4954" spans="1:14" ht="12" customHeight="1" x14ac:dyDescent="0.2">
      <c r="A4954" s="206"/>
      <c r="B4954" s="207"/>
      <c r="C4954" s="199"/>
      <c r="D4954" s="199"/>
      <c r="E4954" s="201"/>
      <c r="F4954" s="201"/>
      <c r="G4954" s="208"/>
      <c r="H4954" s="208"/>
      <c r="I4954" s="209"/>
      <c r="J4954" s="209"/>
      <c r="K4954" s="209"/>
      <c r="L4954" s="199"/>
      <c r="M4954" s="203"/>
      <c r="N4954" s="209"/>
    </row>
    <row r="4955" spans="1:14" ht="12" customHeight="1" x14ac:dyDescent="0.2">
      <c r="A4955" s="206"/>
      <c r="B4955" s="207"/>
      <c r="C4955" s="199"/>
      <c r="D4955" s="199"/>
      <c r="E4955" s="201"/>
      <c r="F4955" s="201"/>
      <c r="G4955" s="208"/>
      <c r="H4955" s="208"/>
      <c r="I4955" s="209"/>
      <c r="J4955" s="209"/>
      <c r="K4955" s="209"/>
      <c r="L4955" s="199"/>
      <c r="M4955" s="203"/>
      <c r="N4955" s="209"/>
    </row>
    <row r="4956" spans="1:14" ht="12" customHeight="1" x14ac:dyDescent="0.2">
      <c r="A4956" s="206"/>
      <c r="B4956" s="207"/>
      <c r="C4956" s="199"/>
      <c r="D4956" s="199"/>
      <c r="E4956" s="201"/>
      <c r="F4956" s="201"/>
      <c r="G4956" s="208"/>
      <c r="H4956" s="208"/>
      <c r="I4956" s="209"/>
      <c r="J4956" s="209"/>
      <c r="K4956" s="209"/>
      <c r="L4956" s="199"/>
      <c r="M4956" s="203"/>
      <c r="N4956" s="209"/>
    </row>
    <row r="4957" spans="1:14" ht="12" customHeight="1" x14ac:dyDescent="0.2">
      <c r="A4957" s="206"/>
      <c r="B4957" s="207"/>
      <c r="C4957" s="199"/>
      <c r="D4957" s="199"/>
      <c r="E4957" s="201"/>
      <c r="F4957" s="201"/>
      <c r="G4957" s="208"/>
      <c r="H4957" s="208"/>
      <c r="I4957" s="209"/>
      <c r="J4957" s="209"/>
      <c r="K4957" s="209"/>
      <c r="L4957" s="199"/>
      <c r="M4957" s="203"/>
      <c r="N4957" s="209"/>
    </row>
    <row r="4958" spans="1:14" ht="12" customHeight="1" x14ac:dyDescent="0.2">
      <c r="A4958" s="206"/>
      <c r="B4958" s="207"/>
      <c r="C4958" s="199"/>
      <c r="D4958" s="199"/>
      <c r="E4958" s="201"/>
      <c r="F4958" s="201"/>
      <c r="G4958" s="208"/>
      <c r="H4958" s="208"/>
      <c r="I4958" s="209"/>
      <c r="J4958" s="209"/>
      <c r="K4958" s="209"/>
      <c r="L4958" s="199"/>
      <c r="M4958" s="203"/>
      <c r="N4958" s="209"/>
    </row>
    <row r="4959" spans="1:14" ht="12" customHeight="1" x14ac:dyDescent="0.2">
      <c r="A4959" s="206"/>
      <c r="B4959" s="207"/>
      <c r="C4959" s="199"/>
      <c r="D4959" s="199"/>
      <c r="E4959" s="201"/>
      <c r="F4959" s="201"/>
      <c r="G4959" s="208"/>
      <c r="H4959" s="208"/>
      <c r="I4959" s="209"/>
      <c r="J4959" s="209"/>
      <c r="K4959" s="209"/>
      <c r="L4959" s="199"/>
      <c r="M4959" s="203"/>
      <c r="N4959" s="209"/>
    </row>
    <row r="4960" spans="1:14" ht="12" customHeight="1" x14ac:dyDescent="0.2">
      <c r="A4960" s="206"/>
      <c r="B4960" s="207"/>
      <c r="C4960" s="199"/>
      <c r="D4960" s="199"/>
      <c r="E4960" s="201"/>
      <c r="F4960" s="201"/>
      <c r="G4960" s="208"/>
      <c r="H4960" s="208"/>
      <c r="I4960" s="209"/>
      <c r="J4960" s="209"/>
      <c r="K4960" s="209"/>
      <c r="L4960" s="199"/>
      <c r="M4960" s="203"/>
      <c r="N4960" s="209"/>
    </row>
    <row r="4961" spans="1:14" ht="12" customHeight="1" x14ac:dyDescent="0.2">
      <c r="A4961" s="206"/>
      <c r="B4961" s="207"/>
      <c r="C4961" s="199"/>
      <c r="D4961" s="199"/>
      <c r="E4961" s="201"/>
      <c r="F4961" s="201"/>
      <c r="G4961" s="208"/>
      <c r="H4961" s="208"/>
      <c r="I4961" s="209"/>
      <c r="J4961" s="209"/>
      <c r="K4961" s="209"/>
      <c r="L4961" s="199"/>
      <c r="M4961" s="203"/>
      <c r="N4961" s="209"/>
    </row>
    <row r="4962" spans="1:14" ht="12" customHeight="1" x14ac:dyDescent="0.2">
      <c r="A4962" s="206"/>
      <c r="B4962" s="207"/>
      <c r="C4962" s="199"/>
      <c r="D4962" s="199"/>
      <c r="E4962" s="201"/>
      <c r="F4962" s="201"/>
      <c r="G4962" s="208"/>
      <c r="H4962" s="208"/>
      <c r="I4962" s="209"/>
      <c r="J4962" s="209"/>
      <c r="K4962" s="209"/>
      <c r="L4962" s="199"/>
      <c r="M4962" s="203"/>
      <c r="N4962" s="209"/>
    </row>
    <row r="4963" spans="1:14" ht="12" customHeight="1" x14ac:dyDescent="0.2">
      <c r="A4963" s="206"/>
      <c r="B4963" s="207"/>
      <c r="C4963" s="199"/>
      <c r="D4963" s="199"/>
      <c r="E4963" s="201"/>
      <c r="F4963" s="201"/>
      <c r="G4963" s="208"/>
      <c r="H4963" s="208"/>
      <c r="I4963" s="209"/>
      <c r="J4963" s="209"/>
      <c r="K4963" s="209"/>
      <c r="L4963" s="199"/>
      <c r="M4963" s="203"/>
      <c r="N4963" s="209"/>
    </row>
    <row r="4964" spans="1:14" ht="12" customHeight="1" x14ac:dyDescent="0.2">
      <c r="A4964" s="206"/>
      <c r="B4964" s="207"/>
      <c r="C4964" s="199"/>
      <c r="D4964" s="199"/>
      <c r="E4964" s="201"/>
      <c r="F4964" s="201"/>
      <c r="G4964" s="208"/>
      <c r="H4964" s="208"/>
      <c r="I4964" s="209"/>
      <c r="J4964" s="209"/>
      <c r="K4964" s="209"/>
      <c r="L4964" s="199"/>
      <c r="M4964" s="203"/>
      <c r="N4964" s="209"/>
    </row>
    <row r="4965" spans="1:14" ht="12" customHeight="1" x14ac:dyDescent="0.2">
      <c r="A4965" s="206"/>
      <c r="B4965" s="207"/>
      <c r="C4965" s="199"/>
      <c r="D4965" s="199"/>
      <c r="E4965" s="201"/>
      <c r="F4965" s="201"/>
      <c r="G4965" s="208"/>
      <c r="H4965" s="208"/>
      <c r="I4965" s="209"/>
      <c r="J4965" s="209"/>
      <c r="K4965" s="209"/>
      <c r="L4965" s="199"/>
      <c r="M4965" s="203"/>
      <c r="N4965" s="209"/>
    </row>
    <row r="4966" spans="1:14" ht="12" customHeight="1" x14ac:dyDescent="0.2">
      <c r="A4966" s="206"/>
      <c r="B4966" s="207"/>
      <c r="C4966" s="199"/>
      <c r="D4966" s="199"/>
      <c r="E4966" s="201"/>
      <c r="F4966" s="201"/>
      <c r="G4966" s="208"/>
      <c r="H4966" s="208"/>
      <c r="I4966" s="209"/>
      <c r="J4966" s="209"/>
      <c r="K4966" s="209"/>
      <c r="L4966" s="199"/>
      <c r="M4966" s="203"/>
      <c r="N4966" s="209"/>
    </row>
    <row r="4967" spans="1:14" ht="12" customHeight="1" x14ac:dyDescent="0.2">
      <c r="A4967" s="206"/>
      <c r="B4967" s="207"/>
      <c r="C4967" s="199"/>
      <c r="D4967" s="199"/>
      <c r="E4967" s="201"/>
      <c r="F4967" s="201"/>
      <c r="G4967" s="208"/>
      <c r="H4967" s="208"/>
      <c r="I4967" s="209"/>
      <c r="J4967" s="209"/>
      <c r="K4967" s="209"/>
      <c r="L4967" s="199"/>
      <c r="M4967" s="203"/>
      <c r="N4967" s="209"/>
    </row>
    <row r="4968" spans="1:14" ht="12" customHeight="1" x14ac:dyDescent="0.2">
      <c r="A4968" s="206"/>
      <c r="B4968" s="207"/>
      <c r="C4968" s="199"/>
      <c r="D4968" s="199"/>
      <c r="E4968" s="201"/>
      <c r="F4968" s="201"/>
      <c r="G4968" s="208"/>
      <c r="H4968" s="208"/>
      <c r="I4968" s="209"/>
      <c r="J4968" s="209"/>
      <c r="K4968" s="209"/>
      <c r="L4968" s="199"/>
      <c r="M4968" s="203"/>
      <c r="N4968" s="209"/>
    </row>
    <row r="4969" spans="1:14" ht="12" customHeight="1" x14ac:dyDescent="0.2">
      <c r="A4969" s="206"/>
      <c r="B4969" s="207"/>
      <c r="C4969" s="199"/>
      <c r="D4969" s="199"/>
      <c r="E4969" s="201"/>
      <c r="F4969" s="201"/>
      <c r="G4969" s="208"/>
      <c r="H4969" s="208"/>
      <c r="I4969" s="209"/>
      <c r="J4969" s="209"/>
      <c r="K4969" s="209"/>
      <c r="L4969" s="199"/>
      <c r="M4969" s="203"/>
      <c r="N4969" s="209"/>
    </row>
    <row r="4970" spans="1:14" ht="12" customHeight="1" x14ac:dyDescent="0.2">
      <c r="A4970" s="206"/>
      <c r="B4970" s="207"/>
      <c r="C4970" s="199"/>
      <c r="D4970" s="199"/>
      <c r="E4970" s="201"/>
      <c r="F4970" s="201"/>
      <c r="G4970" s="208"/>
      <c r="H4970" s="208"/>
      <c r="I4970" s="209"/>
      <c r="J4970" s="209"/>
      <c r="K4970" s="209"/>
      <c r="L4970" s="199"/>
      <c r="M4970" s="203"/>
      <c r="N4970" s="209"/>
    </row>
    <row r="4971" spans="1:14" ht="12" customHeight="1" x14ac:dyDescent="0.2">
      <c r="A4971" s="206"/>
      <c r="B4971" s="207"/>
      <c r="C4971" s="199"/>
      <c r="D4971" s="199"/>
      <c r="E4971" s="201"/>
      <c r="F4971" s="201"/>
      <c r="G4971" s="208"/>
      <c r="H4971" s="208"/>
      <c r="I4971" s="209"/>
      <c r="J4971" s="209"/>
      <c r="K4971" s="209"/>
      <c r="L4971" s="199"/>
      <c r="M4971" s="203"/>
      <c r="N4971" s="209"/>
    </row>
    <row r="4972" spans="1:14" ht="12" customHeight="1" x14ac:dyDescent="0.2">
      <c r="A4972" s="206"/>
      <c r="B4972" s="207"/>
      <c r="C4972" s="199"/>
      <c r="D4972" s="199"/>
      <c r="E4972" s="201"/>
      <c r="F4972" s="201"/>
      <c r="G4972" s="208"/>
      <c r="H4972" s="208"/>
      <c r="I4972" s="209"/>
      <c r="J4972" s="209"/>
      <c r="K4972" s="209"/>
      <c r="L4972" s="199"/>
      <c r="M4972" s="203"/>
      <c r="N4972" s="209"/>
    </row>
    <row r="4973" spans="1:14" ht="12" customHeight="1" x14ac:dyDescent="0.2">
      <c r="A4973" s="206"/>
      <c r="B4973" s="207"/>
      <c r="C4973" s="199"/>
      <c r="D4973" s="199"/>
      <c r="E4973" s="201"/>
      <c r="F4973" s="201"/>
      <c r="G4973" s="208"/>
      <c r="H4973" s="208"/>
      <c r="I4973" s="209"/>
      <c r="J4973" s="209"/>
      <c r="K4973" s="209"/>
      <c r="L4973" s="199"/>
      <c r="M4973" s="203"/>
      <c r="N4973" s="209"/>
    </row>
    <row r="4974" spans="1:14" ht="12" customHeight="1" x14ac:dyDescent="0.2">
      <c r="A4974" s="206"/>
      <c r="B4974" s="207"/>
      <c r="C4974" s="199"/>
      <c r="D4974" s="199"/>
      <c r="E4974" s="201"/>
      <c r="F4974" s="201"/>
      <c r="G4974" s="208"/>
      <c r="H4974" s="208"/>
      <c r="I4974" s="209"/>
      <c r="J4974" s="209"/>
      <c r="K4974" s="209"/>
      <c r="L4974" s="199"/>
      <c r="M4974" s="203"/>
      <c r="N4974" s="209"/>
    </row>
    <row r="4975" spans="1:14" ht="12" customHeight="1" x14ac:dyDescent="0.2">
      <c r="A4975" s="206"/>
      <c r="B4975" s="207"/>
      <c r="C4975" s="199"/>
      <c r="D4975" s="199"/>
      <c r="E4975" s="201"/>
      <c r="F4975" s="201"/>
      <c r="G4975" s="208"/>
      <c r="H4975" s="208"/>
      <c r="I4975" s="209"/>
      <c r="J4975" s="209"/>
      <c r="K4975" s="209"/>
      <c r="L4975" s="199"/>
      <c r="M4975" s="203"/>
      <c r="N4975" s="209"/>
    </row>
    <row r="4976" spans="1:14" ht="12" customHeight="1" x14ac:dyDescent="0.2">
      <c r="A4976" s="206"/>
      <c r="B4976" s="207"/>
      <c r="C4976" s="199"/>
      <c r="D4976" s="199"/>
      <c r="E4976" s="201"/>
      <c r="F4976" s="201"/>
      <c r="G4976" s="208"/>
      <c r="H4976" s="208"/>
      <c r="I4976" s="209"/>
      <c r="J4976" s="209"/>
      <c r="K4976" s="209"/>
      <c r="L4976" s="199"/>
      <c r="M4976" s="203"/>
      <c r="N4976" s="209"/>
    </row>
    <row r="4977" spans="1:14" ht="12" customHeight="1" x14ac:dyDescent="0.2">
      <c r="A4977" s="206"/>
      <c r="B4977" s="207"/>
      <c r="C4977" s="199"/>
      <c r="D4977" s="199"/>
      <c r="E4977" s="201"/>
      <c r="F4977" s="201"/>
      <c r="G4977" s="208"/>
      <c r="H4977" s="208"/>
      <c r="I4977" s="209"/>
      <c r="J4977" s="209"/>
      <c r="K4977" s="209"/>
      <c r="L4977" s="199"/>
      <c r="M4977" s="203"/>
      <c r="N4977" s="209"/>
    </row>
    <row r="4978" spans="1:14" ht="12" customHeight="1" x14ac:dyDescent="0.2">
      <c r="A4978" s="206"/>
      <c r="B4978" s="207"/>
      <c r="C4978" s="199"/>
      <c r="D4978" s="199"/>
      <c r="E4978" s="201"/>
      <c r="F4978" s="201"/>
      <c r="G4978" s="208"/>
      <c r="H4978" s="208"/>
      <c r="I4978" s="209"/>
      <c r="J4978" s="209"/>
      <c r="K4978" s="209"/>
      <c r="L4978" s="199"/>
      <c r="M4978" s="203"/>
      <c r="N4978" s="209"/>
    </row>
    <row r="4979" spans="1:14" ht="12" customHeight="1" x14ac:dyDescent="0.2">
      <c r="A4979" s="206"/>
      <c r="B4979" s="207"/>
      <c r="C4979" s="199"/>
      <c r="D4979" s="199"/>
      <c r="E4979" s="201"/>
      <c r="F4979" s="201"/>
      <c r="G4979" s="208"/>
      <c r="H4979" s="208"/>
      <c r="I4979" s="209"/>
      <c r="J4979" s="209"/>
      <c r="K4979" s="209"/>
      <c r="L4979" s="199"/>
      <c r="M4979" s="203"/>
      <c r="N4979" s="209"/>
    </row>
    <row r="4980" spans="1:14" ht="12" customHeight="1" x14ac:dyDescent="0.2">
      <c r="A4980" s="206"/>
      <c r="B4980" s="207"/>
      <c r="C4980" s="199"/>
      <c r="D4980" s="199"/>
      <c r="E4980" s="201"/>
      <c r="F4980" s="201"/>
      <c r="G4980" s="208"/>
      <c r="H4980" s="208"/>
      <c r="I4980" s="209"/>
      <c r="J4980" s="209"/>
      <c r="K4980" s="209"/>
      <c r="L4980" s="199"/>
      <c r="M4980" s="203"/>
      <c r="N4980" s="209"/>
    </row>
    <row r="4981" spans="1:14" ht="12" customHeight="1" x14ac:dyDescent="0.2">
      <c r="A4981" s="206"/>
      <c r="B4981" s="207"/>
      <c r="C4981" s="199"/>
      <c r="D4981" s="199"/>
      <c r="E4981" s="201"/>
      <c r="F4981" s="201"/>
      <c r="G4981" s="208"/>
      <c r="H4981" s="208"/>
      <c r="I4981" s="209"/>
      <c r="J4981" s="209"/>
      <c r="K4981" s="209"/>
      <c r="L4981" s="199"/>
      <c r="M4981" s="203"/>
      <c r="N4981" s="209"/>
    </row>
    <row r="4982" spans="1:14" ht="12" customHeight="1" x14ac:dyDescent="0.2">
      <c r="A4982" s="206"/>
      <c r="B4982" s="207"/>
      <c r="C4982" s="199"/>
      <c r="D4982" s="199"/>
      <c r="E4982" s="201"/>
      <c r="F4982" s="201"/>
      <c r="G4982" s="208"/>
      <c r="H4982" s="208"/>
      <c r="I4982" s="209"/>
      <c r="J4982" s="209"/>
      <c r="K4982" s="209"/>
      <c r="L4982" s="199"/>
      <c r="M4982" s="203"/>
      <c r="N4982" s="209"/>
    </row>
    <row r="4983" spans="1:14" ht="12" customHeight="1" x14ac:dyDescent="0.2">
      <c r="A4983" s="206"/>
      <c r="B4983" s="207"/>
      <c r="C4983" s="199"/>
      <c r="D4983" s="199"/>
      <c r="E4983" s="201"/>
      <c r="F4983" s="201"/>
      <c r="G4983" s="208"/>
      <c r="H4983" s="208"/>
      <c r="I4983" s="209"/>
      <c r="J4983" s="209"/>
      <c r="K4983" s="209"/>
      <c r="L4983" s="199"/>
      <c r="M4983" s="203"/>
      <c r="N4983" s="209"/>
    </row>
    <row r="4984" spans="1:14" ht="12" customHeight="1" x14ac:dyDescent="0.2">
      <c r="A4984" s="206"/>
      <c r="B4984" s="207"/>
      <c r="C4984" s="199"/>
      <c r="D4984" s="199"/>
      <c r="E4984" s="201"/>
      <c r="F4984" s="201"/>
      <c r="G4984" s="208"/>
      <c r="H4984" s="208"/>
      <c r="I4984" s="209"/>
      <c r="J4984" s="209"/>
      <c r="K4984" s="209"/>
      <c r="L4984" s="199"/>
      <c r="M4984" s="203"/>
      <c r="N4984" s="209"/>
    </row>
    <row r="4985" spans="1:14" ht="12" customHeight="1" x14ac:dyDescent="0.2">
      <c r="A4985" s="206"/>
      <c r="B4985" s="207"/>
      <c r="C4985" s="199"/>
      <c r="D4985" s="199"/>
      <c r="E4985" s="201"/>
      <c r="F4985" s="201"/>
      <c r="G4985" s="208"/>
      <c r="H4985" s="208"/>
      <c r="I4985" s="209"/>
      <c r="J4985" s="209"/>
      <c r="K4985" s="209"/>
      <c r="L4985" s="199"/>
      <c r="M4985" s="203"/>
      <c r="N4985" s="209"/>
    </row>
    <row r="4986" spans="1:14" ht="12" customHeight="1" x14ac:dyDescent="0.2">
      <c r="A4986" s="206"/>
      <c r="B4986" s="207"/>
      <c r="C4986" s="199"/>
      <c r="D4986" s="199"/>
      <c r="E4986" s="201"/>
      <c r="F4986" s="201"/>
      <c r="G4986" s="208"/>
      <c r="H4986" s="208"/>
      <c r="I4986" s="209"/>
      <c r="J4986" s="209"/>
      <c r="K4986" s="209"/>
      <c r="L4986" s="199"/>
      <c r="M4986" s="203"/>
      <c r="N4986" s="209"/>
    </row>
    <row r="4987" spans="1:14" ht="12" customHeight="1" x14ac:dyDescent="0.2">
      <c r="A4987" s="206"/>
      <c r="B4987" s="207"/>
      <c r="C4987" s="199"/>
      <c r="D4987" s="199"/>
      <c r="E4987" s="201"/>
      <c r="F4987" s="201"/>
      <c r="G4987" s="208"/>
      <c r="H4987" s="208"/>
      <c r="I4987" s="209"/>
      <c r="J4987" s="209"/>
      <c r="K4987" s="209"/>
      <c r="L4987" s="199"/>
      <c r="M4987" s="203"/>
      <c r="N4987" s="209"/>
    </row>
    <row r="4988" spans="1:14" ht="12" customHeight="1" x14ac:dyDescent="0.2">
      <c r="A4988" s="206"/>
      <c r="B4988" s="207"/>
      <c r="C4988" s="199"/>
      <c r="D4988" s="199"/>
      <c r="E4988" s="201"/>
      <c r="F4988" s="201"/>
      <c r="G4988" s="208"/>
      <c r="H4988" s="208"/>
      <c r="I4988" s="209"/>
      <c r="J4988" s="209"/>
      <c r="K4988" s="209"/>
      <c r="L4988" s="199"/>
      <c r="M4988" s="203"/>
      <c r="N4988" s="209"/>
    </row>
    <row r="4989" spans="1:14" ht="12" customHeight="1" x14ac:dyDescent="0.2">
      <c r="A4989" s="206"/>
      <c r="B4989" s="207"/>
      <c r="C4989" s="199"/>
      <c r="D4989" s="199"/>
      <c r="E4989" s="201"/>
      <c r="F4989" s="201"/>
      <c r="G4989" s="208"/>
      <c r="H4989" s="208"/>
      <c r="I4989" s="209"/>
      <c r="J4989" s="209"/>
      <c r="K4989" s="209"/>
      <c r="L4989" s="199"/>
      <c r="M4989" s="203"/>
      <c r="N4989" s="209"/>
    </row>
    <row r="4990" spans="1:14" ht="12" customHeight="1" x14ac:dyDescent="0.2">
      <c r="A4990" s="206"/>
      <c r="B4990" s="207"/>
      <c r="C4990" s="199"/>
      <c r="D4990" s="199"/>
      <c r="E4990" s="201"/>
      <c r="F4990" s="201"/>
      <c r="G4990" s="208"/>
      <c r="H4990" s="208"/>
      <c r="I4990" s="209"/>
      <c r="J4990" s="209"/>
      <c r="K4990" s="209"/>
      <c r="L4990" s="199"/>
      <c r="M4990" s="203"/>
      <c r="N4990" s="209"/>
    </row>
    <row r="4991" spans="1:14" ht="12" customHeight="1" x14ac:dyDescent="0.2">
      <c r="A4991" s="206"/>
      <c r="B4991" s="207"/>
      <c r="C4991" s="199"/>
      <c r="D4991" s="199"/>
      <c r="E4991" s="201"/>
      <c r="F4991" s="201"/>
      <c r="G4991" s="208"/>
      <c r="H4991" s="208"/>
      <c r="I4991" s="209"/>
      <c r="J4991" s="209"/>
      <c r="K4991" s="209"/>
      <c r="L4991" s="199"/>
      <c r="M4991" s="203"/>
      <c r="N4991" s="209"/>
    </row>
    <row r="4992" spans="1:14" ht="12" customHeight="1" x14ac:dyDescent="0.2">
      <c r="A4992" s="206"/>
      <c r="B4992" s="207"/>
      <c r="C4992" s="199"/>
      <c r="D4992" s="199"/>
      <c r="E4992" s="201"/>
      <c r="F4992" s="201"/>
      <c r="G4992" s="208"/>
      <c r="H4992" s="208"/>
      <c r="I4992" s="209"/>
      <c r="J4992" s="209"/>
      <c r="K4992" s="209"/>
      <c r="L4992" s="199"/>
      <c r="M4992" s="203"/>
      <c r="N4992" s="209"/>
    </row>
    <row r="4993" spans="1:14" ht="12" customHeight="1" x14ac:dyDescent="0.2">
      <c r="A4993" s="206"/>
      <c r="B4993" s="207"/>
      <c r="C4993" s="199"/>
      <c r="D4993" s="199"/>
      <c r="E4993" s="201"/>
      <c r="F4993" s="201"/>
      <c r="G4993" s="208"/>
      <c r="H4993" s="208"/>
      <c r="I4993" s="209"/>
      <c r="J4993" s="209"/>
      <c r="K4993" s="209"/>
      <c r="L4993" s="199"/>
      <c r="M4993" s="203"/>
      <c r="N4993" s="209"/>
    </row>
    <row r="4994" spans="1:14" ht="12" customHeight="1" x14ac:dyDescent="0.2">
      <c r="A4994" s="206"/>
      <c r="B4994" s="207"/>
      <c r="C4994" s="199"/>
      <c r="D4994" s="199"/>
      <c r="E4994" s="201"/>
      <c r="F4994" s="201"/>
      <c r="G4994" s="208"/>
      <c r="H4994" s="208"/>
      <c r="I4994" s="209"/>
      <c r="J4994" s="209"/>
      <c r="K4994" s="209"/>
      <c r="L4994" s="199"/>
      <c r="M4994" s="203"/>
      <c r="N4994" s="209"/>
    </row>
    <row r="4995" spans="1:14" ht="12" customHeight="1" x14ac:dyDescent="0.2">
      <c r="A4995" s="206"/>
      <c r="B4995" s="207"/>
      <c r="C4995" s="199"/>
      <c r="D4995" s="199"/>
      <c r="E4995" s="201"/>
      <c r="F4995" s="201"/>
      <c r="G4995" s="208"/>
      <c r="H4995" s="208"/>
      <c r="I4995" s="209"/>
      <c r="J4995" s="209"/>
      <c r="K4995" s="209"/>
      <c r="L4995" s="199"/>
      <c r="M4995" s="203"/>
      <c r="N4995" s="209"/>
    </row>
    <row r="4996" spans="1:14" ht="12" customHeight="1" x14ac:dyDescent="0.2">
      <c r="A4996" s="206"/>
      <c r="B4996" s="207"/>
      <c r="C4996" s="199"/>
      <c r="D4996" s="199"/>
      <c r="E4996" s="201"/>
      <c r="F4996" s="201"/>
      <c r="G4996" s="208"/>
      <c r="H4996" s="208"/>
      <c r="I4996" s="209"/>
      <c r="J4996" s="209"/>
      <c r="K4996" s="209"/>
      <c r="L4996" s="199"/>
      <c r="M4996" s="203"/>
      <c r="N4996" s="209"/>
    </row>
    <row r="4997" spans="1:14" ht="12" customHeight="1" x14ac:dyDescent="0.2">
      <c r="A4997" s="206"/>
      <c r="B4997" s="207"/>
      <c r="C4997" s="199"/>
      <c r="D4997" s="199"/>
      <c r="E4997" s="201"/>
      <c r="F4997" s="201"/>
      <c r="G4997" s="208"/>
      <c r="H4997" s="208"/>
      <c r="I4997" s="209"/>
      <c r="J4997" s="209"/>
      <c r="K4997" s="209"/>
      <c r="L4997" s="199"/>
      <c r="M4997" s="203"/>
      <c r="N4997" s="209"/>
    </row>
    <row r="4998" spans="1:14" ht="12" customHeight="1" x14ac:dyDescent="0.2">
      <c r="A4998" s="206"/>
      <c r="B4998" s="207"/>
      <c r="C4998" s="199"/>
      <c r="D4998" s="199"/>
      <c r="E4998" s="201"/>
      <c r="F4998" s="201"/>
      <c r="G4998" s="208"/>
      <c r="H4998" s="208"/>
      <c r="I4998" s="209"/>
      <c r="J4998" s="209"/>
      <c r="K4998" s="209"/>
      <c r="L4998" s="199"/>
      <c r="M4998" s="203"/>
      <c r="N4998" s="209"/>
    </row>
    <row r="4999" spans="1:14" ht="12" customHeight="1" x14ac:dyDescent="0.2">
      <c r="A4999" s="206"/>
      <c r="B4999" s="207"/>
      <c r="C4999" s="199"/>
      <c r="D4999" s="199"/>
      <c r="E4999" s="201"/>
      <c r="F4999" s="201"/>
      <c r="G4999" s="208"/>
      <c r="H4999" s="208"/>
      <c r="I4999" s="209"/>
      <c r="J4999" s="209"/>
      <c r="K4999" s="209"/>
      <c r="L4999" s="199"/>
      <c r="M4999" s="203"/>
      <c r="N4999" s="209"/>
    </row>
    <row r="5000" spans="1:14" ht="12" customHeight="1" x14ac:dyDescent="0.2">
      <c r="A5000" s="206"/>
      <c r="B5000" s="207"/>
      <c r="C5000" s="199"/>
      <c r="D5000" s="199"/>
      <c r="E5000" s="201"/>
      <c r="F5000" s="201"/>
      <c r="G5000" s="208"/>
      <c r="H5000" s="208"/>
      <c r="I5000" s="209"/>
      <c r="J5000" s="209"/>
      <c r="K5000" s="209"/>
      <c r="L5000" s="199"/>
      <c r="M5000" s="203"/>
      <c r="N5000" s="209"/>
    </row>
  </sheetData>
  <mergeCells count="27">
    <mergeCell ref="O72:O86"/>
    <mergeCell ref="O204:O234"/>
    <mergeCell ref="C1:C7"/>
    <mergeCell ref="M8:M9"/>
    <mergeCell ref="N8:N9"/>
    <mergeCell ref="L8:L9"/>
    <mergeCell ref="O10:O30"/>
    <mergeCell ref="O166:O188"/>
    <mergeCell ref="O189:O203"/>
    <mergeCell ref="O31:O42"/>
    <mergeCell ref="O43:O60"/>
    <mergeCell ref="O61:O71"/>
    <mergeCell ref="O148:O165"/>
    <mergeCell ref="O134:O147"/>
    <mergeCell ref="O113:O133"/>
    <mergeCell ref="O87:O96"/>
    <mergeCell ref="O97:O112"/>
    <mergeCell ref="B8:B9"/>
    <mergeCell ref="C8:C9"/>
    <mergeCell ref="D8:D9"/>
    <mergeCell ref="E8:E9"/>
    <mergeCell ref="K8:K9"/>
    <mergeCell ref="F8:F9"/>
    <mergeCell ref="G8:G9"/>
    <mergeCell ref="H8:H9"/>
    <mergeCell ref="I8:I9"/>
    <mergeCell ref="J8:J9"/>
  </mergeCells>
  <conditionalFormatting sqref="N1:N1048576">
    <cfRule type="cellIs" dxfId="5" priority="1" operator="lessThan">
      <formula>0</formula>
    </cfRule>
  </conditionalFormatting>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dimension ref="A1:X100"/>
  <sheetViews>
    <sheetView showGridLines="0" workbookViewId="0">
      <pane ySplit="9" topLeftCell="A13" activePane="bottomLeft" state="frozen"/>
      <selection pane="bottomLeft" sqref="A1:B7"/>
    </sheetView>
  </sheetViews>
  <sheetFormatPr baseColWidth="10" defaultRowHeight="14.4" x14ac:dyDescent="0.3"/>
  <cols>
    <col min="1" max="1" width="5.6640625" style="59" customWidth="1"/>
    <col min="3" max="3" width="5.77734375" bestFit="1" customWidth="1"/>
    <col min="4" max="4" width="5.88671875" customWidth="1"/>
    <col min="5" max="5" width="4.33203125" bestFit="1" customWidth="1"/>
    <col min="6" max="6" width="3" customWidth="1"/>
    <col min="7" max="7" width="5.77734375" style="59" bestFit="1" customWidth="1"/>
    <col min="8" max="8" width="4.44140625" bestFit="1" customWidth="1"/>
    <col min="9" max="9" width="4.33203125" bestFit="1" customWidth="1"/>
    <col min="10" max="10" width="3" customWidth="1"/>
    <col min="12" max="14" width="11.5546875" style="51"/>
    <col min="15" max="15" width="3" customWidth="1"/>
    <col min="17" max="17" width="11.5546875" style="63"/>
    <col min="18" max="20" width="11.5546875" style="67"/>
    <col min="21" max="21" width="1.109375" style="57" customWidth="1"/>
    <col min="22" max="22" width="2.21875" customWidth="1"/>
    <col min="23" max="23" width="48.5546875" customWidth="1"/>
  </cols>
  <sheetData>
    <row r="1" spans="1:24" s="47" customFormat="1" ht="64.8" customHeight="1" x14ac:dyDescent="0.3">
      <c r="A1" s="322" t="s">
        <v>106</v>
      </c>
      <c r="B1" s="323"/>
      <c r="G1" s="58"/>
      <c r="L1" s="49"/>
      <c r="M1" s="49"/>
      <c r="N1" s="49"/>
      <c r="Q1" s="61"/>
      <c r="R1" s="64"/>
      <c r="S1" s="64"/>
      <c r="T1" s="64"/>
      <c r="U1" s="53"/>
    </row>
    <row r="2" spans="1:24" s="47" customFormat="1" x14ac:dyDescent="0.3">
      <c r="A2" s="323"/>
      <c r="B2" s="323"/>
      <c r="C2" s="320" t="s">
        <v>107</v>
      </c>
      <c r="D2" s="321"/>
      <c r="E2" s="72"/>
      <c r="G2" s="58"/>
      <c r="L2" s="49"/>
      <c r="M2" s="49"/>
      <c r="N2" s="49"/>
      <c r="Q2" s="61"/>
      <c r="R2" s="64"/>
      <c r="S2" s="64"/>
      <c r="T2" s="64"/>
      <c r="U2" s="53"/>
    </row>
    <row r="3" spans="1:24" s="47" customFormat="1" ht="16.2" customHeight="1" x14ac:dyDescent="0.3">
      <c r="A3" s="323"/>
      <c r="B3" s="323"/>
      <c r="C3" s="320" t="s">
        <v>104</v>
      </c>
      <c r="D3" s="321"/>
      <c r="E3" s="71"/>
      <c r="G3" s="58"/>
      <c r="L3" s="49"/>
      <c r="M3" s="49"/>
      <c r="N3" s="49"/>
      <c r="Q3" s="61"/>
      <c r="R3" s="64"/>
      <c r="S3" s="64"/>
      <c r="T3" s="64"/>
      <c r="U3" s="53"/>
    </row>
    <row r="4" spans="1:24" s="47" customFormat="1" x14ac:dyDescent="0.3">
      <c r="A4" s="323"/>
      <c r="B4" s="323"/>
      <c r="C4" s="320" t="s">
        <v>105</v>
      </c>
      <c r="D4" s="321"/>
      <c r="E4" s="89"/>
      <c r="G4" s="58"/>
      <c r="L4" s="49"/>
      <c r="M4" s="49"/>
      <c r="N4" s="49"/>
      <c r="Q4" s="61"/>
      <c r="R4" s="64"/>
      <c r="S4" s="64"/>
      <c r="T4" s="64"/>
      <c r="U4" s="53"/>
    </row>
    <row r="5" spans="1:24" s="47" customFormat="1" ht="9.6" hidden="1" customHeight="1" x14ac:dyDescent="0.3">
      <c r="A5" s="323"/>
      <c r="B5" s="323"/>
      <c r="G5" s="58"/>
      <c r="L5" s="49"/>
      <c r="M5" s="49"/>
      <c r="N5" s="49"/>
      <c r="Q5" s="61"/>
      <c r="R5" s="64"/>
      <c r="S5" s="64"/>
      <c r="T5" s="64"/>
      <c r="U5" s="53"/>
    </row>
    <row r="6" spans="1:24" s="47" customFormat="1" ht="70.8" customHeight="1" x14ac:dyDescent="0.3">
      <c r="A6" s="323"/>
      <c r="B6" s="323"/>
      <c r="G6" s="58"/>
      <c r="L6" s="49"/>
      <c r="M6" s="49"/>
      <c r="N6" s="49"/>
      <c r="Q6" s="61"/>
      <c r="R6" s="64"/>
      <c r="S6" s="64"/>
      <c r="T6" s="64"/>
      <c r="U6" s="53"/>
    </row>
    <row r="7" spans="1:24" s="15" customFormat="1" ht="7.2" customHeight="1" x14ac:dyDescent="0.3">
      <c r="A7" s="323"/>
      <c r="B7" s="323"/>
      <c r="C7" s="27"/>
      <c r="D7" s="27"/>
      <c r="E7" s="27"/>
      <c r="G7" s="60"/>
      <c r="K7" s="27"/>
      <c r="L7" s="50"/>
      <c r="M7" s="50"/>
      <c r="N7" s="50"/>
      <c r="P7" s="27"/>
      <c r="Q7" s="62"/>
      <c r="R7" s="65"/>
      <c r="S7" s="65"/>
      <c r="T7" s="65"/>
      <c r="U7" s="54"/>
    </row>
    <row r="8" spans="1:24" ht="14.4" customHeight="1" x14ac:dyDescent="0.3">
      <c r="A8" s="318" t="s">
        <v>7</v>
      </c>
      <c r="B8" s="318" t="s">
        <v>10</v>
      </c>
      <c r="C8" s="318" t="s">
        <v>11</v>
      </c>
      <c r="D8" s="318" t="s">
        <v>12</v>
      </c>
      <c r="E8" s="318" t="s">
        <v>13</v>
      </c>
      <c r="F8" s="26"/>
      <c r="G8" s="318" t="s">
        <v>8</v>
      </c>
      <c r="H8" s="318" t="s">
        <v>12</v>
      </c>
      <c r="I8" s="318" t="s">
        <v>13</v>
      </c>
      <c r="J8" s="26"/>
      <c r="K8" s="308" t="s">
        <v>53</v>
      </c>
      <c r="L8" s="314" t="s">
        <v>9</v>
      </c>
      <c r="M8" s="314" t="s">
        <v>54</v>
      </c>
      <c r="N8" s="316" t="s">
        <v>14</v>
      </c>
      <c r="O8" s="3"/>
      <c r="P8" s="308" t="s">
        <v>17</v>
      </c>
      <c r="Q8" s="308" t="s">
        <v>16</v>
      </c>
      <c r="R8" s="310" t="s">
        <v>28</v>
      </c>
      <c r="S8" s="310" t="s">
        <v>19</v>
      </c>
      <c r="T8" s="310" t="s">
        <v>20</v>
      </c>
      <c r="U8" s="312"/>
      <c r="W8" s="307" t="s">
        <v>15</v>
      </c>
    </row>
    <row r="9" spans="1:24" x14ac:dyDescent="0.3">
      <c r="A9" s="319"/>
      <c r="B9" s="319"/>
      <c r="C9" s="319"/>
      <c r="D9" s="319"/>
      <c r="E9" s="319"/>
      <c r="F9" s="26"/>
      <c r="G9" s="319"/>
      <c r="H9" s="319"/>
      <c r="I9" s="319"/>
      <c r="J9" s="26"/>
      <c r="K9" s="309"/>
      <c r="L9" s="315"/>
      <c r="M9" s="315"/>
      <c r="N9" s="317"/>
      <c r="O9" s="3"/>
      <c r="P9" s="309"/>
      <c r="Q9" s="309"/>
      <c r="R9" s="311"/>
      <c r="S9" s="311"/>
      <c r="T9" s="311"/>
      <c r="U9" s="313"/>
      <c r="W9" s="307"/>
    </row>
    <row r="10" spans="1:24" x14ac:dyDescent="0.3">
      <c r="A10" s="199">
        <v>53</v>
      </c>
      <c r="B10" s="207">
        <v>44195</v>
      </c>
      <c r="C10" s="199">
        <v>6</v>
      </c>
      <c r="D10" s="199">
        <v>6</v>
      </c>
      <c r="E10" s="199">
        <v>0</v>
      </c>
      <c r="F10" s="5"/>
      <c r="G10" s="208">
        <v>108</v>
      </c>
      <c r="H10" s="206">
        <v>59</v>
      </c>
      <c r="I10" s="206">
        <v>49</v>
      </c>
      <c r="J10" s="5"/>
      <c r="K10" s="201">
        <v>608.35</v>
      </c>
      <c r="L10" s="211">
        <v>12.15</v>
      </c>
      <c r="M10" s="209">
        <v>-0.51</v>
      </c>
      <c r="N10" s="211">
        <v>112.14999999999999</v>
      </c>
      <c r="O10" s="6"/>
      <c r="P10" s="203">
        <v>6.0834999999999999</v>
      </c>
      <c r="Q10" s="203">
        <v>0.12149999999999991</v>
      </c>
      <c r="R10" s="203">
        <v>0.54629629629629628</v>
      </c>
      <c r="S10" s="203">
        <v>1.9972055560121625E-2</v>
      </c>
      <c r="T10" s="203">
        <v>0.12149999999999991</v>
      </c>
      <c r="U10" s="56"/>
      <c r="V10" s="5"/>
      <c r="W10" s="199"/>
      <c r="X10" s="5"/>
    </row>
    <row r="11" spans="1:24" x14ac:dyDescent="0.3">
      <c r="A11" s="199">
        <v>53</v>
      </c>
      <c r="B11" s="207">
        <v>44196</v>
      </c>
      <c r="C11" s="199">
        <v>15</v>
      </c>
      <c r="D11" s="199">
        <v>15</v>
      </c>
      <c r="E11" s="199">
        <v>0</v>
      </c>
      <c r="F11" s="5"/>
      <c r="G11" s="208">
        <v>212</v>
      </c>
      <c r="H11" s="206">
        <v>122</v>
      </c>
      <c r="I11" s="206">
        <v>90</v>
      </c>
      <c r="J11" s="5"/>
      <c r="K11" s="201">
        <v>1310.92</v>
      </c>
      <c r="L11" s="211">
        <v>30.31</v>
      </c>
      <c r="M11" s="209">
        <v>-1.32</v>
      </c>
      <c r="N11" s="211">
        <v>142.46</v>
      </c>
      <c r="O11" s="6"/>
      <c r="P11" s="203">
        <v>11.688987962550158</v>
      </c>
      <c r="Q11" s="203">
        <v>0.27026304057066447</v>
      </c>
      <c r="R11" s="203">
        <v>0.57547169811320753</v>
      </c>
      <c r="S11" s="203">
        <v>2.3121166814145801E-2</v>
      </c>
      <c r="T11" s="203">
        <v>0.27026304057066447</v>
      </c>
      <c r="U11" s="56"/>
      <c r="V11" s="5"/>
      <c r="W11" s="199"/>
      <c r="X11" s="5"/>
    </row>
    <row r="12" spans="1:24" x14ac:dyDescent="0.3">
      <c r="A12" s="199">
        <v>1</v>
      </c>
      <c r="B12" s="207">
        <v>44197</v>
      </c>
      <c r="C12" s="199">
        <v>12</v>
      </c>
      <c r="D12" s="199">
        <v>12</v>
      </c>
      <c r="E12" s="199">
        <v>0</v>
      </c>
      <c r="F12" s="84"/>
      <c r="G12" s="208">
        <v>209</v>
      </c>
      <c r="H12" s="206">
        <v>111</v>
      </c>
      <c r="I12" s="206">
        <v>98</v>
      </c>
      <c r="J12" s="84"/>
      <c r="K12" s="201">
        <v>982.45</v>
      </c>
      <c r="L12" s="211">
        <v>31.55</v>
      </c>
      <c r="M12" s="209">
        <v>-1.33</v>
      </c>
      <c r="N12" s="211">
        <v>174.01</v>
      </c>
      <c r="O12" s="195"/>
      <c r="P12" s="203">
        <v>6.8963217745332024</v>
      </c>
      <c r="Q12" s="203">
        <v>0.22146567457531927</v>
      </c>
      <c r="R12" s="203">
        <v>0.53110047846889952</v>
      </c>
      <c r="S12" s="203">
        <v>3.2113593567102632E-2</v>
      </c>
      <c r="T12" s="203">
        <v>0.22146567457531927</v>
      </c>
      <c r="U12" s="56"/>
      <c r="V12" s="5"/>
      <c r="W12" s="199"/>
      <c r="X12" s="5"/>
    </row>
    <row r="13" spans="1:24" x14ac:dyDescent="0.3">
      <c r="A13" s="212">
        <v>1</v>
      </c>
      <c r="B13" s="213">
        <v>44198</v>
      </c>
      <c r="C13" s="212">
        <v>18</v>
      </c>
      <c r="D13" s="212">
        <v>17</v>
      </c>
      <c r="E13" s="212">
        <v>1</v>
      </c>
      <c r="F13" s="193"/>
      <c r="G13" s="214">
        <v>199</v>
      </c>
      <c r="H13" s="215">
        <v>90</v>
      </c>
      <c r="I13" s="215">
        <v>109</v>
      </c>
      <c r="J13" s="193"/>
      <c r="K13" s="216">
        <v>1317.02</v>
      </c>
      <c r="L13" s="217">
        <v>-1.3</v>
      </c>
      <c r="M13" s="218">
        <v>-1.24</v>
      </c>
      <c r="N13" s="217">
        <v>172.71</v>
      </c>
      <c r="O13" s="194"/>
      <c r="P13" s="219">
        <v>7.56864548014482</v>
      </c>
      <c r="Q13" s="219">
        <v>-7.4708350094821159E-3</v>
      </c>
      <c r="R13" s="219">
        <v>0.45226130653266333</v>
      </c>
      <c r="S13" s="219">
        <v>-9.8707688569648375E-4</v>
      </c>
      <c r="T13" s="219">
        <v>-7.4708350094821159E-3</v>
      </c>
      <c r="U13" s="220"/>
      <c r="V13" s="193"/>
      <c r="W13" s="212"/>
      <c r="X13" s="5"/>
    </row>
    <row r="14" spans="1:24" x14ac:dyDescent="0.3">
      <c r="A14" s="212">
        <v>1</v>
      </c>
      <c r="B14" s="213">
        <v>44199</v>
      </c>
      <c r="C14" s="212">
        <v>11</v>
      </c>
      <c r="D14" s="212">
        <v>11</v>
      </c>
      <c r="E14" s="212">
        <v>0</v>
      </c>
      <c r="F14" s="193"/>
      <c r="G14" s="214">
        <v>95</v>
      </c>
      <c r="H14" s="215">
        <v>49</v>
      </c>
      <c r="I14" s="215">
        <v>46</v>
      </c>
      <c r="J14" s="193"/>
      <c r="K14" s="216">
        <v>1723.2</v>
      </c>
      <c r="L14" s="217">
        <v>49.7</v>
      </c>
      <c r="M14" s="218">
        <v>-2.25</v>
      </c>
      <c r="N14" s="217">
        <v>222.41</v>
      </c>
      <c r="O14" s="194"/>
      <c r="P14" s="219">
        <v>9.9774187945110295</v>
      </c>
      <c r="Q14" s="219">
        <v>0.2877656186671298</v>
      </c>
      <c r="R14" s="219">
        <v>0.51578947368421058</v>
      </c>
      <c r="S14" s="219">
        <v>2.8841689879294329E-2</v>
      </c>
      <c r="T14" s="219">
        <v>0.2877656186671298</v>
      </c>
      <c r="U14" s="220"/>
      <c r="V14" s="193"/>
      <c r="W14" s="212"/>
      <c r="X14" s="5"/>
    </row>
    <row r="15" spans="1:24" x14ac:dyDescent="0.3">
      <c r="A15" s="199">
        <v>2</v>
      </c>
      <c r="B15" s="207">
        <v>44200</v>
      </c>
      <c r="C15" s="199">
        <v>15</v>
      </c>
      <c r="D15" s="199">
        <v>15</v>
      </c>
      <c r="E15" s="199">
        <v>0</v>
      </c>
      <c r="F15" s="5"/>
      <c r="G15" s="208">
        <v>96</v>
      </c>
      <c r="H15" s="206">
        <v>54</v>
      </c>
      <c r="I15" s="206">
        <v>42</v>
      </c>
      <c r="J15" s="5"/>
      <c r="K15" s="201">
        <v>2123.1999999999998</v>
      </c>
      <c r="L15" s="211">
        <v>104.92</v>
      </c>
      <c r="M15" s="209">
        <v>-7.67</v>
      </c>
      <c r="N15" s="211">
        <v>327.33000000000004</v>
      </c>
      <c r="O15" s="6"/>
      <c r="P15" s="203">
        <v>9.5463333483206689</v>
      </c>
      <c r="Q15" s="203">
        <v>0.47174137853513803</v>
      </c>
      <c r="R15" s="203">
        <v>0.5625</v>
      </c>
      <c r="S15" s="203">
        <v>4.9415975885455939E-2</v>
      </c>
      <c r="T15" s="203">
        <v>0.47174137853513803</v>
      </c>
      <c r="U15" s="56"/>
      <c r="V15" s="5"/>
      <c r="W15" s="199"/>
      <c r="X15" s="5"/>
    </row>
    <row r="16" spans="1:24" x14ac:dyDescent="0.3">
      <c r="A16" s="199">
        <v>2</v>
      </c>
      <c r="B16" s="207">
        <v>44201</v>
      </c>
      <c r="C16" s="199">
        <v>11</v>
      </c>
      <c r="D16" s="199">
        <v>11</v>
      </c>
      <c r="E16" s="199">
        <v>0</v>
      </c>
      <c r="F16" s="5"/>
      <c r="G16" s="208">
        <v>63</v>
      </c>
      <c r="H16" s="206">
        <v>29</v>
      </c>
      <c r="I16" s="206">
        <v>34</v>
      </c>
      <c r="J16" s="5"/>
      <c r="K16" s="201">
        <v>1799.01</v>
      </c>
      <c r="L16" s="211">
        <v>135.83000000000001</v>
      </c>
      <c r="M16" s="209">
        <v>-9.27</v>
      </c>
      <c r="N16" s="211">
        <v>463.16000000000008</v>
      </c>
      <c r="O16" s="6"/>
      <c r="P16" s="203">
        <v>5.4960131976904032</v>
      </c>
      <c r="Q16" s="203">
        <v>0.4149634924999237</v>
      </c>
      <c r="R16" s="203">
        <v>0.46031746031746029</v>
      </c>
      <c r="S16" s="203">
        <v>7.5502637561770114E-2</v>
      </c>
      <c r="T16" s="203">
        <v>0.4149634924999237</v>
      </c>
      <c r="U16" s="56"/>
      <c r="V16" s="5"/>
      <c r="W16" s="199"/>
      <c r="X16" s="5"/>
    </row>
    <row r="17" spans="1:24" x14ac:dyDescent="0.3">
      <c r="A17" s="199">
        <v>2</v>
      </c>
      <c r="B17" s="207">
        <v>44202</v>
      </c>
      <c r="C17" s="199">
        <v>15</v>
      </c>
      <c r="D17" s="199">
        <v>14</v>
      </c>
      <c r="E17" s="199">
        <v>1</v>
      </c>
      <c r="F17" s="5"/>
      <c r="G17" s="208">
        <v>84</v>
      </c>
      <c r="H17" s="206">
        <v>46</v>
      </c>
      <c r="I17" s="206">
        <v>38</v>
      </c>
      <c r="J17" s="5"/>
      <c r="K17" s="201">
        <v>1822</v>
      </c>
      <c r="L17" s="211">
        <v>-59.05</v>
      </c>
      <c r="M17" s="209">
        <v>-4.45</v>
      </c>
      <c r="N17" s="211">
        <v>404.11000000000013</v>
      </c>
      <c r="O17" s="5"/>
      <c r="P17" s="203">
        <v>3.9338457552465664</v>
      </c>
      <c r="Q17" s="203">
        <v>-0.12749373866482414</v>
      </c>
      <c r="R17" s="203">
        <v>0.54761904761904767</v>
      </c>
      <c r="S17" s="203">
        <v>-3.2409440175631146E-2</v>
      </c>
      <c r="T17" s="203">
        <v>-0.12749373866482414</v>
      </c>
      <c r="U17" s="56"/>
      <c r="V17" s="5"/>
      <c r="W17" s="199"/>
      <c r="X17" s="5"/>
    </row>
    <row r="18" spans="1:24" x14ac:dyDescent="0.3">
      <c r="A18" s="199">
        <v>2</v>
      </c>
      <c r="B18" s="207">
        <v>44203</v>
      </c>
      <c r="C18" s="199">
        <v>21</v>
      </c>
      <c r="D18" s="199">
        <v>21</v>
      </c>
      <c r="E18" s="199">
        <v>0</v>
      </c>
      <c r="F18" s="5"/>
      <c r="G18" s="208">
        <v>122</v>
      </c>
      <c r="H18" s="206">
        <v>68</v>
      </c>
      <c r="I18" s="206">
        <v>54</v>
      </c>
      <c r="J18" s="5"/>
      <c r="K18" s="201">
        <v>2437.59</v>
      </c>
      <c r="L18" s="211">
        <v>208.8</v>
      </c>
      <c r="M18" s="209">
        <v>-9.7799999999999994</v>
      </c>
      <c r="N18" s="211">
        <v>612.9100000000002</v>
      </c>
      <c r="O18" s="5"/>
      <c r="P18" s="203">
        <v>6.0319962386478911</v>
      </c>
      <c r="Q18" s="203">
        <v>0.51669099997525425</v>
      </c>
      <c r="R18" s="203">
        <v>0.55737704918032782</v>
      </c>
      <c r="S18" s="203">
        <v>8.5658375690743749E-2</v>
      </c>
      <c r="T18" s="203">
        <v>0.51669099997525425</v>
      </c>
      <c r="U18" s="56"/>
      <c r="V18" s="5"/>
      <c r="W18" s="199"/>
      <c r="X18" s="5"/>
    </row>
    <row r="19" spans="1:24" x14ac:dyDescent="0.3">
      <c r="A19" s="199">
        <v>2</v>
      </c>
      <c r="B19" s="207">
        <v>44204</v>
      </c>
      <c r="C19" s="199">
        <v>14</v>
      </c>
      <c r="D19" s="199">
        <v>12</v>
      </c>
      <c r="E19" s="199">
        <v>2</v>
      </c>
      <c r="F19" s="5"/>
      <c r="G19" s="208">
        <v>113</v>
      </c>
      <c r="H19" s="206">
        <v>60</v>
      </c>
      <c r="I19" s="206">
        <v>53</v>
      </c>
      <c r="J19" s="5"/>
      <c r="K19" s="201">
        <v>1921.16</v>
      </c>
      <c r="L19" s="211">
        <v>45.79</v>
      </c>
      <c r="M19" s="209">
        <v>-3.29</v>
      </c>
      <c r="N19" s="211">
        <v>658.70000000000027</v>
      </c>
      <c r="O19" s="5"/>
      <c r="P19" s="203">
        <v>3.1344895661679519</v>
      </c>
      <c r="Q19" s="203">
        <v>7.4709174267021367E-2</v>
      </c>
      <c r="R19" s="203">
        <v>0.53097345132743368</v>
      </c>
      <c r="S19" s="203">
        <v>2.3834558287701219E-2</v>
      </c>
      <c r="T19" s="203">
        <v>7.4709174267021367E-2</v>
      </c>
      <c r="U19" s="56"/>
      <c r="V19" s="5"/>
      <c r="W19" s="199"/>
      <c r="X19" s="5"/>
    </row>
    <row r="20" spans="1:24" x14ac:dyDescent="0.3">
      <c r="A20" s="199">
        <v>2</v>
      </c>
      <c r="B20" s="207">
        <v>44205</v>
      </c>
      <c r="C20" s="199">
        <v>18</v>
      </c>
      <c r="D20" s="199">
        <v>17</v>
      </c>
      <c r="E20" s="199">
        <v>1</v>
      </c>
      <c r="F20" s="84"/>
      <c r="G20" s="208">
        <v>89</v>
      </c>
      <c r="H20" s="206">
        <v>44</v>
      </c>
      <c r="I20" s="206">
        <v>45</v>
      </c>
      <c r="J20" s="84"/>
      <c r="K20" s="201">
        <v>2483.5</v>
      </c>
      <c r="L20" s="211">
        <v>155.63</v>
      </c>
      <c r="M20" s="209">
        <v>-13.41</v>
      </c>
      <c r="N20" s="211">
        <v>814.33000000000038</v>
      </c>
      <c r="O20" s="84"/>
      <c r="P20" s="203">
        <v>3.7703051465006814</v>
      </c>
      <c r="Q20" s="203">
        <v>0.2362684074692577</v>
      </c>
      <c r="R20" s="203">
        <v>0.4943820224719101</v>
      </c>
      <c r="S20" s="203">
        <v>6.2665592913227347E-2</v>
      </c>
      <c r="T20" s="203">
        <v>0.2362684074692577</v>
      </c>
      <c r="U20" s="56"/>
      <c r="V20" s="5"/>
      <c r="W20" s="199"/>
      <c r="X20" s="5"/>
    </row>
    <row r="21" spans="1:24" x14ac:dyDescent="0.3">
      <c r="A21" s="212">
        <v>2</v>
      </c>
      <c r="B21" s="213">
        <v>44206</v>
      </c>
      <c r="C21" s="212">
        <v>23</v>
      </c>
      <c r="D21" s="212">
        <v>21</v>
      </c>
      <c r="E21" s="212">
        <v>2</v>
      </c>
      <c r="F21" s="193"/>
      <c r="G21" s="214">
        <v>165</v>
      </c>
      <c r="H21" s="215">
        <v>88</v>
      </c>
      <c r="I21" s="215">
        <v>77</v>
      </c>
      <c r="J21" s="193"/>
      <c r="K21" s="216">
        <v>3999.61</v>
      </c>
      <c r="L21" s="217">
        <v>432.51</v>
      </c>
      <c r="M21" s="218">
        <v>-25.7</v>
      </c>
      <c r="N21" s="217">
        <v>1246.8400000000004</v>
      </c>
      <c r="O21" s="193"/>
      <c r="P21" s="219">
        <v>4.9115346358355927</v>
      </c>
      <c r="Q21" s="219">
        <v>0.53112374590153844</v>
      </c>
      <c r="R21" s="219">
        <v>0.53333333333333333</v>
      </c>
      <c r="S21" s="219">
        <v>0.10813804345923728</v>
      </c>
      <c r="T21" s="219">
        <v>0.53112374590153844</v>
      </c>
      <c r="U21" s="220"/>
      <c r="V21" s="193"/>
      <c r="W21" s="212"/>
      <c r="X21" s="5"/>
    </row>
    <row r="22" spans="1:24" x14ac:dyDescent="0.3">
      <c r="A22" s="212">
        <v>3</v>
      </c>
      <c r="B22" s="213">
        <v>44207</v>
      </c>
      <c r="C22" s="212">
        <v>15</v>
      </c>
      <c r="D22" s="212">
        <v>9</v>
      </c>
      <c r="E22" s="212">
        <v>6</v>
      </c>
      <c r="F22" s="193"/>
      <c r="G22" s="214">
        <v>102</v>
      </c>
      <c r="H22" s="215">
        <v>44</v>
      </c>
      <c r="I22" s="215">
        <v>58</v>
      </c>
      <c r="J22" s="193"/>
      <c r="K22" s="216">
        <v>3542.24</v>
      </c>
      <c r="L22" s="217">
        <v>-928.23</v>
      </c>
      <c r="M22" s="218">
        <v>-19.77</v>
      </c>
      <c r="N22" s="217">
        <v>318.61000000000035</v>
      </c>
      <c r="O22" s="193"/>
      <c r="P22" s="219">
        <v>2.840973982227069</v>
      </c>
      <c r="Q22" s="219">
        <v>-0.74446601007346547</v>
      </c>
      <c r="R22" s="219">
        <v>0.43137254901960786</v>
      </c>
      <c r="S22" s="219">
        <v>-0.2620460499570893</v>
      </c>
      <c r="T22" s="219">
        <v>-0.74446601007346547</v>
      </c>
      <c r="U22" s="220"/>
      <c r="V22" s="193"/>
      <c r="W22" s="212"/>
      <c r="X22" s="5"/>
    </row>
    <row r="23" spans="1:24" x14ac:dyDescent="0.3">
      <c r="A23" s="199">
        <v>3</v>
      </c>
      <c r="B23" s="207">
        <v>44208</v>
      </c>
      <c r="C23" s="199">
        <v>13</v>
      </c>
      <c r="D23" s="199">
        <v>13</v>
      </c>
      <c r="E23" s="199">
        <v>0</v>
      </c>
      <c r="F23" s="5"/>
      <c r="G23" s="208">
        <v>138</v>
      </c>
      <c r="H23" s="206">
        <v>85</v>
      </c>
      <c r="I23" s="206">
        <v>53</v>
      </c>
      <c r="J23" s="5"/>
      <c r="K23" s="201">
        <v>1785.66</v>
      </c>
      <c r="L23" s="211">
        <v>77.06</v>
      </c>
      <c r="M23" s="209">
        <v>-3.89</v>
      </c>
      <c r="N23" s="211">
        <v>395.6700000000003</v>
      </c>
      <c r="O23" s="5"/>
      <c r="P23" s="203">
        <v>5.604532186685911</v>
      </c>
      <c r="Q23" s="203">
        <v>0.24186309280939036</v>
      </c>
      <c r="R23" s="203">
        <v>0.61594202898550721</v>
      </c>
      <c r="S23" s="203">
        <v>4.3154911909322011E-2</v>
      </c>
      <c r="T23" s="203">
        <v>0.24186309280939036</v>
      </c>
      <c r="U23" s="56"/>
      <c r="V23" s="5"/>
      <c r="W23" s="199"/>
      <c r="X23" s="5"/>
    </row>
    <row r="24" spans="1:24" x14ac:dyDescent="0.3">
      <c r="A24" s="199">
        <v>3</v>
      </c>
      <c r="B24" s="207">
        <v>44209</v>
      </c>
      <c r="C24" s="199">
        <v>18</v>
      </c>
      <c r="D24" s="199">
        <v>16</v>
      </c>
      <c r="E24" s="199">
        <v>2</v>
      </c>
      <c r="F24" s="5"/>
      <c r="G24" s="208">
        <v>235</v>
      </c>
      <c r="H24" s="206">
        <v>144</v>
      </c>
      <c r="I24" s="206">
        <v>91</v>
      </c>
      <c r="J24" s="5"/>
      <c r="K24" s="201">
        <v>2793.17</v>
      </c>
      <c r="L24" s="211">
        <v>117.33</v>
      </c>
      <c r="M24" s="209">
        <v>-6.37</v>
      </c>
      <c r="N24" s="211">
        <v>513.00000000000034</v>
      </c>
      <c r="O24" s="5"/>
      <c r="P24" s="203">
        <v>7.0593423812773217</v>
      </c>
      <c r="Q24" s="203">
        <v>0.2965349912806125</v>
      </c>
      <c r="R24" s="203">
        <v>0.61276595744680851</v>
      </c>
      <c r="S24" s="203">
        <v>4.2006036152471934E-2</v>
      </c>
      <c r="T24" s="203">
        <v>0.2965349912806125</v>
      </c>
      <c r="U24" s="56"/>
      <c r="V24" s="5"/>
      <c r="W24" s="199"/>
      <c r="X24" s="5"/>
    </row>
    <row r="25" spans="1:24" x14ac:dyDescent="0.3">
      <c r="A25" s="199"/>
      <c r="B25" s="207"/>
      <c r="C25" s="199"/>
      <c r="D25" s="199"/>
      <c r="E25" s="199"/>
      <c r="F25" s="5"/>
      <c r="G25" s="199"/>
      <c r="H25" s="206"/>
      <c r="I25" s="206"/>
      <c r="J25" s="5"/>
      <c r="K25" s="201"/>
      <c r="L25" s="200"/>
      <c r="M25" s="209"/>
      <c r="N25" s="209"/>
      <c r="O25" s="5"/>
      <c r="P25" s="203"/>
      <c r="Q25" s="210"/>
      <c r="R25" s="199"/>
      <c r="S25" s="199"/>
      <c r="T25" s="199"/>
      <c r="U25" s="56"/>
      <c r="V25" s="5"/>
      <c r="W25" s="199"/>
      <c r="X25" s="5"/>
    </row>
    <row r="26" spans="1:24" x14ac:dyDescent="0.3">
      <c r="A26" s="199"/>
      <c r="B26" s="207"/>
      <c r="C26" s="199"/>
      <c r="D26" s="199"/>
      <c r="E26" s="199"/>
      <c r="F26" s="5"/>
      <c r="G26" s="199"/>
      <c r="H26" s="206"/>
      <c r="I26" s="206"/>
      <c r="J26" s="5"/>
      <c r="K26" s="201"/>
      <c r="L26" s="200"/>
      <c r="M26" s="209"/>
      <c r="N26" s="209"/>
      <c r="O26" s="5"/>
      <c r="P26" s="203"/>
      <c r="Q26" s="210"/>
      <c r="R26" s="199"/>
      <c r="S26" s="199"/>
      <c r="T26" s="199"/>
      <c r="U26" s="56"/>
      <c r="V26" s="5"/>
      <c r="W26" s="199"/>
      <c r="X26" s="5"/>
    </row>
    <row r="27" spans="1:24" x14ac:dyDescent="0.3">
      <c r="A27" s="199"/>
      <c r="B27" s="207"/>
      <c r="C27" s="199"/>
      <c r="D27" s="199"/>
      <c r="E27" s="199"/>
      <c r="F27" s="5"/>
      <c r="G27" s="199"/>
      <c r="H27" s="206"/>
      <c r="I27" s="206"/>
      <c r="J27" s="5"/>
      <c r="K27" s="201"/>
      <c r="L27" s="200"/>
      <c r="M27" s="209"/>
      <c r="N27" s="209"/>
      <c r="O27" s="5"/>
      <c r="P27" s="203"/>
      <c r="Q27" s="210"/>
      <c r="R27" s="199"/>
      <c r="S27" s="199"/>
      <c r="T27" s="199"/>
      <c r="U27" s="56"/>
      <c r="V27" s="5"/>
      <c r="W27" s="199"/>
      <c r="X27" s="5"/>
    </row>
    <row r="28" spans="1:24" x14ac:dyDescent="0.3">
      <c r="A28" s="199"/>
      <c r="B28" s="207"/>
      <c r="C28" s="199"/>
      <c r="D28" s="199"/>
      <c r="E28" s="199"/>
      <c r="F28" s="5"/>
      <c r="G28" s="199"/>
      <c r="H28" s="206"/>
      <c r="I28" s="206"/>
      <c r="J28" s="5"/>
      <c r="K28" s="201"/>
      <c r="L28" s="200"/>
      <c r="M28" s="209"/>
      <c r="N28" s="209"/>
      <c r="O28" s="5"/>
      <c r="P28" s="203"/>
      <c r="Q28" s="210"/>
      <c r="R28" s="199"/>
      <c r="S28" s="199"/>
      <c r="T28" s="199"/>
      <c r="U28" s="56"/>
      <c r="V28" s="5"/>
      <c r="W28" s="199"/>
      <c r="X28" s="5"/>
    </row>
    <row r="29" spans="1:24" x14ac:dyDescent="0.3">
      <c r="A29" s="199"/>
      <c r="B29" s="207"/>
      <c r="C29" s="199"/>
      <c r="D29" s="199"/>
      <c r="E29" s="199"/>
      <c r="F29" s="5"/>
      <c r="G29" s="199"/>
      <c r="H29" s="206"/>
      <c r="I29" s="206"/>
      <c r="J29" s="5"/>
      <c r="K29" s="201"/>
      <c r="L29" s="200"/>
      <c r="M29" s="209"/>
      <c r="N29" s="209"/>
      <c r="O29" s="5"/>
      <c r="P29" s="203"/>
      <c r="Q29" s="210"/>
      <c r="R29" s="199"/>
      <c r="S29" s="199"/>
      <c r="T29" s="199"/>
      <c r="U29" s="56"/>
      <c r="V29" s="5"/>
      <c r="W29" s="199"/>
      <c r="X29" s="5"/>
    </row>
    <row r="30" spans="1:24" x14ac:dyDescent="0.3">
      <c r="A30" s="199"/>
      <c r="B30" s="207"/>
      <c r="C30" s="199"/>
      <c r="D30" s="199"/>
      <c r="E30" s="199"/>
      <c r="F30" s="5"/>
      <c r="G30" s="199"/>
      <c r="H30" s="206"/>
      <c r="I30" s="206"/>
      <c r="J30" s="5"/>
      <c r="K30" s="201"/>
      <c r="L30" s="200"/>
      <c r="M30" s="209"/>
      <c r="N30" s="209"/>
      <c r="O30" s="5"/>
      <c r="P30" s="203"/>
      <c r="Q30" s="210"/>
      <c r="R30" s="199"/>
      <c r="S30" s="199"/>
      <c r="T30" s="199"/>
      <c r="U30" s="56"/>
      <c r="V30" s="5"/>
      <c r="W30" s="199"/>
      <c r="X30" s="5"/>
    </row>
    <row r="31" spans="1:24" x14ac:dyDescent="0.3">
      <c r="A31" s="199"/>
      <c r="B31" s="207"/>
      <c r="C31" s="199"/>
      <c r="D31" s="199"/>
      <c r="E31" s="199"/>
      <c r="F31" s="5"/>
      <c r="G31" s="199"/>
      <c r="H31" s="206"/>
      <c r="I31" s="206"/>
      <c r="J31" s="5"/>
      <c r="K31" s="201"/>
      <c r="L31" s="200"/>
      <c r="M31" s="209"/>
      <c r="N31" s="209"/>
      <c r="O31" s="5"/>
      <c r="P31" s="203"/>
      <c r="Q31" s="210"/>
      <c r="R31" s="199"/>
      <c r="S31" s="199"/>
      <c r="T31" s="199"/>
      <c r="U31" s="56"/>
      <c r="V31" s="5"/>
      <c r="W31" s="199"/>
      <c r="X31" s="5"/>
    </row>
    <row r="32" spans="1:24" x14ac:dyDescent="0.3">
      <c r="A32" s="199"/>
      <c r="B32" s="207"/>
      <c r="C32" s="199"/>
      <c r="D32" s="199"/>
      <c r="E32" s="199"/>
      <c r="F32" s="5"/>
      <c r="G32" s="199"/>
      <c r="H32" s="206"/>
      <c r="I32" s="206"/>
      <c r="J32" s="5"/>
      <c r="K32" s="201"/>
      <c r="L32" s="200"/>
      <c r="M32" s="209"/>
      <c r="N32" s="209"/>
      <c r="O32" s="5"/>
      <c r="P32" s="203"/>
      <c r="Q32" s="210"/>
      <c r="R32" s="199"/>
      <c r="S32" s="199"/>
      <c r="T32" s="199"/>
      <c r="U32" s="56"/>
      <c r="V32" s="5"/>
      <c r="W32" s="199"/>
      <c r="X32" s="5"/>
    </row>
    <row r="33" spans="1:24" x14ac:dyDescent="0.3">
      <c r="A33" s="199"/>
      <c r="B33" s="207"/>
      <c r="C33" s="199"/>
      <c r="D33" s="199"/>
      <c r="E33" s="199"/>
      <c r="F33" s="5"/>
      <c r="G33" s="199"/>
      <c r="H33" s="206"/>
      <c r="I33" s="206"/>
      <c r="J33" s="5"/>
      <c r="K33" s="201"/>
      <c r="L33" s="200"/>
      <c r="M33" s="209"/>
      <c r="N33" s="209"/>
      <c r="O33" s="5"/>
      <c r="P33" s="203"/>
      <c r="Q33" s="210"/>
      <c r="R33" s="199"/>
      <c r="S33" s="199"/>
      <c r="T33" s="199"/>
      <c r="U33" s="56"/>
      <c r="V33" s="5"/>
      <c r="W33" s="199"/>
      <c r="X33" s="5"/>
    </row>
    <row r="34" spans="1:24" x14ac:dyDescent="0.3">
      <c r="A34" s="199"/>
      <c r="B34" s="207"/>
      <c r="C34" s="199"/>
      <c r="D34" s="199"/>
      <c r="E34" s="199"/>
      <c r="F34" s="5"/>
      <c r="G34" s="199"/>
      <c r="H34" s="206"/>
      <c r="I34" s="206"/>
      <c r="J34" s="5"/>
      <c r="K34" s="201"/>
      <c r="L34" s="200"/>
      <c r="M34" s="209"/>
      <c r="N34" s="209"/>
      <c r="O34" s="5"/>
      <c r="P34" s="203"/>
      <c r="Q34" s="210"/>
      <c r="R34" s="199"/>
      <c r="S34" s="199"/>
      <c r="T34" s="199"/>
      <c r="U34" s="56"/>
      <c r="V34" s="5"/>
      <c r="W34" s="199"/>
      <c r="X34" s="5"/>
    </row>
    <row r="35" spans="1:24" x14ac:dyDescent="0.3">
      <c r="A35" s="199"/>
      <c r="B35" s="207"/>
      <c r="C35" s="199"/>
      <c r="D35" s="199"/>
      <c r="E35" s="199"/>
      <c r="F35" s="5"/>
      <c r="G35" s="199"/>
      <c r="H35" s="206"/>
      <c r="I35" s="206"/>
      <c r="J35" s="5"/>
      <c r="K35" s="201"/>
      <c r="L35" s="200"/>
      <c r="M35" s="209"/>
      <c r="N35" s="209"/>
      <c r="O35" s="5"/>
      <c r="P35" s="203"/>
      <c r="Q35" s="210"/>
      <c r="R35" s="199"/>
      <c r="S35" s="199"/>
      <c r="T35" s="199"/>
      <c r="U35" s="56"/>
      <c r="V35" s="5"/>
      <c r="W35" s="199"/>
      <c r="X35" s="5"/>
    </row>
    <row r="36" spans="1:24" x14ac:dyDescent="0.3">
      <c r="A36" s="199"/>
      <c r="B36" s="207"/>
      <c r="C36" s="199"/>
      <c r="D36" s="199"/>
      <c r="E36" s="199"/>
      <c r="F36" s="5"/>
      <c r="G36" s="199"/>
      <c r="H36" s="206"/>
      <c r="I36" s="206"/>
      <c r="J36" s="5"/>
      <c r="K36" s="201"/>
      <c r="L36" s="200"/>
      <c r="M36" s="209"/>
      <c r="N36" s="209"/>
      <c r="O36" s="5"/>
      <c r="P36" s="203"/>
      <c r="Q36" s="210"/>
      <c r="R36" s="199"/>
      <c r="S36" s="199"/>
      <c r="T36" s="199"/>
      <c r="U36" s="56"/>
      <c r="V36" s="5"/>
      <c r="W36" s="199"/>
      <c r="X36" s="5"/>
    </row>
    <row r="37" spans="1:24" x14ac:dyDescent="0.3">
      <c r="A37" s="199"/>
      <c r="B37" s="207"/>
      <c r="C37" s="199"/>
      <c r="D37" s="199"/>
      <c r="E37" s="199"/>
      <c r="F37" s="5"/>
      <c r="G37" s="199"/>
      <c r="H37" s="206"/>
      <c r="I37" s="206"/>
      <c r="J37" s="5"/>
      <c r="K37" s="201"/>
      <c r="L37" s="200"/>
      <c r="M37" s="209"/>
      <c r="N37" s="209"/>
      <c r="O37" s="5"/>
      <c r="P37" s="203"/>
      <c r="Q37" s="210"/>
      <c r="R37" s="199"/>
      <c r="S37" s="199"/>
      <c r="T37" s="199"/>
      <c r="U37" s="56"/>
      <c r="V37" s="5"/>
      <c r="W37" s="199"/>
      <c r="X37" s="5"/>
    </row>
    <row r="38" spans="1:24" x14ac:dyDescent="0.3">
      <c r="A38" s="199"/>
      <c r="B38" s="207"/>
      <c r="C38" s="199"/>
      <c r="D38" s="199"/>
      <c r="E38" s="199"/>
      <c r="F38" s="5"/>
      <c r="G38" s="199"/>
      <c r="H38" s="206"/>
      <c r="I38" s="206"/>
      <c r="J38" s="5"/>
      <c r="K38" s="201"/>
      <c r="L38" s="200"/>
      <c r="M38" s="209"/>
      <c r="N38" s="209"/>
      <c r="O38" s="5"/>
      <c r="P38" s="203"/>
      <c r="Q38" s="210"/>
      <c r="R38" s="199"/>
      <c r="S38" s="199"/>
      <c r="T38" s="199"/>
      <c r="U38" s="56"/>
      <c r="V38" s="5"/>
      <c r="W38" s="199"/>
      <c r="X38" s="5"/>
    </row>
    <row r="39" spans="1:24" x14ac:dyDescent="0.3">
      <c r="A39" s="199"/>
      <c r="B39" s="207"/>
      <c r="C39" s="199"/>
      <c r="D39" s="199"/>
      <c r="E39" s="199"/>
      <c r="F39" s="5"/>
      <c r="G39" s="199"/>
      <c r="H39" s="206"/>
      <c r="I39" s="206"/>
      <c r="J39" s="5"/>
      <c r="K39" s="201"/>
      <c r="L39" s="200"/>
      <c r="M39" s="209"/>
      <c r="N39" s="209"/>
      <c r="O39" s="5"/>
      <c r="P39" s="203"/>
      <c r="Q39" s="210"/>
      <c r="R39" s="199"/>
      <c r="S39" s="199"/>
      <c r="T39" s="199"/>
      <c r="U39" s="56"/>
      <c r="V39" s="5"/>
      <c r="W39" s="199"/>
      <c r="X39" s="5"/>
    </row>
    <row r="40" spans="1:24" x14ac:dyDescent="0.3">
      <c r="A40" s="199"/>
      <c r="B40" s="207"/>
      <c r="C40" s="199"/>
      <c r="D40" s="199"/>
      <c r="E40" s="199"/>
      <c r="F40" s="5"/>
      <c r="G40" s="199"/>
      <c r="H40" s="206"/>
      <c r="I40" s="206"/>
      <c r="J40" s="5"/>
      <c r="K40" s="201"/>
      <c r="L40" s="200"/>
      <c r="M40" s="209"/>
      <c r="N40" s="209"/>
      <c r="O40" s="5"/>
      <c r="P40" s="203"/>
      <c r="Q40" s="210"/>
      <c r="R40" s="199"/>
      <c r="S40" s="199"/>
      <c r="T40" s="199"/>
      <c r="U40" s="56"/>
      <c r="V40" s="5"/>
      <c r="W40" s="199"/>
      <c r="X40" s="5"/>
    </row>
    <row r="41" spans="1:24" x14ac:dyDescent="0.3">
      <c r="A41" s="199"/>
      <c r="B41" s="207"/>
      <c r="C41" s="199"/>
      <c r="D41" s="199"/>
      <c r="E41" s="199"/>
      <c r="F41" s="5"/>
      <c r="G41" s="199"/>
      <c r="H41" s="206"/>
      <c r="I41" s="206"/>
      <c r="J41" s="5"/>
      <c r="K41" s="201"/>
      <c r="L41" s="200"/>
      <c r="M41" s="209"/>
      <c r="N41" s="209"/>
      <c r="O41" s="5"/>
      <c r="P41" s="203"/>
      <c r="Q41" s="210"/>
      <c r="R41" s="199"/>
      <c r="S41" s="199"/>
      <c r="T41" s="199"/>
      <c r="U41" s="56"/>
      <c r="V41" s="5"/>
      <c r="W41" s="199"/>
      <c r="X41" s="5"/>
    </row>
    <row r="42" spans="1:24" x14ac:dyDescent="0.3">
      <c r="A42" s="199"/>
      <c r="B42" s="207"/>
      <c r="C42" s="199"/>
      <c r="D42" s="199"/>
      <c r="E42" s="199"/>
      <c r="F42" s="5"/>
      <c r="G42" s="199"/>
      <c r="H42" s="206"/>
      <c r="I42" s="206"/>
      <c r="J42" s="5"/>
      <c r="K42" s="201"/>
      <c r="L42" s="200"/>
      <c r="M42" s="209"/>
      <c r="N42" s="209"/>
      <c r="O42" s="5"/>
      <c r="P42" s="203"/>
      <c r="Q42" s="210"/>
      <c r="R42" s="199"/>
      <c r="S42" s="199"/>
      <c r="T42" s="199"/>
      <c r="U42" s="56"/>
      <c r="V42" s="5"/>
      <c r="W42" s="199"/>
      <c r="X42" s="5"/>
    </row>
    <row r="43" spans="1:24" x14ac:dyDescent="0.3">
      <c r="A43" s="199"/>
      <c r="B43" s="207"/>
      <c r="C43" s="199"/>
      <c r="D43" s="199"/>
      <c r="E43" s="199"/>
      <c r="F43" s="5"/>
      <c r="G43" s="199"/>
      <c r="H43" s="206"/>
      <c r="I43" s="206"/>
      <c r="J43" s="5"/>
      <c r="K43" s="201"/>
      <c r="L43" s="200"/>
      <c r="M43" s="209"/>
      <c r="N43" s="209"/>
      <c r="O43" s="5"/>
      <c r="P43" s="203"/>
      <c r="Q43" s="210"/>
      <c r="R43" s="199"/>
      <c r="S43" s="199"/>
      <c r="T43" s="199"/>
      <c r="U43" s="56"/>
      <c r="V43" s="5"/>
      <c r="W43" s="199"/>
      <c r="X43" s="5"/>
    </row>
    <row r="44" spans="1:24" x14ac:dyDescent="0.3">
      <c r="A44" s="199"/>
      <c r="B44" s="207"/>
      <c r="C44" s="199"/>
      <c r="D44" s="199"/>
      <c r="E44" s="199"/>
      <c r="F44" s="5"/>
      <c r="G44" s="199"/>
      <c r="H44" s="206"/>
      <c r="I44" s="206"/>
      <c r="J44" s="5"/>
      <c r="K44" s="201"/>
      <c r="L44" s="200"/>
      <c r="M44" s="209"/>
      <c r="N44" s="209"/>
      <c r="O44" s="5"/>
      <c r="P44" s="203"/>
      <c r="Q44" s="210"/>
      <c r="R44" s="199"/>
      <c r="S44" s="199"/>
      <c r="T44" s="199"/>
      <c r="U44" s="56"/>
      <c r="V44" s="5"/>
      <c r="W44" s="199"/>
      <c r="X44" s="5"/>
    </row>
    <row r="45" spans="1:24" x14ac:dyDescent="0.3">
      <c r="A45" s="199"/>
      <c r="B45" s="207"/>
      <c r="C45" s="199"/>
      <c r="D45" s="199"/>
      <c r="E45" s="199"/>
      <c r="F45" s="5"/>
      <c r="G45" s="199"/>
      <c r="H45" s="206"/>
      <c r="I45" s="206"/>
      <c r="J45" s="5"/>
      <c r="K45" s="201"/>
      <c r="L45" s="200"/>
      <c r="M45" s="209"/>
      <c r="N45" s="209"/>
      <c r="O45" s="5"/>
      <c r="P45" s="203"/>
      <c r="Q45" s="210"/>
      <c r="R45" s="199"/>
      <c r="S45" s="199"/>
      <c r="T45" s="199"/>
      <c r="U45" s="56"/>
      <c r="V45" s="5"/>
      <c r="W45" s="199"/>
      <c r="X45" s="5"/>
    </row>
    <row r="46" spans="1:24" x14ac:dyDescent="0.3">
      <c r="A46" s="199"/>
      <c r="B46" s="207"/>
      <c r="C46" s="199"/>
      <c r="D46" s="199"/>
      <c r="E46" s="199"/>
      <c r="F46" s="5"/>
      <c r="G46" s="199"/>
      <c r="H46" s="206"/>
      <c r="I46" s="206"/>
      <c r="J46" s="5"/>
      <c r="K46" s="201"/>
      <c r="L46" s="200"/>
      <c r="M46" s="209"/>
      <c r="N46" s="209"/>
      <c r="O46" s="5"/>
      <c r="P46" s="203"/>
      <c r="Q46" s="210"/>
      <c r="R46" s="199"/>
      <c r="S46" s="199"/>
      <c r="T46" s="199"/>
      <c r="U46" s="56"/>
      <c r="V46" s="5"/>
      <c r="W46" s="199"/>
      <c r="X46" s="5"/>
    </row>
    <row r="47" spans="1:24" x14ac:dyDescent="0.3">
      <c r="A47" s="199"/>
      <c r="B47" s="207"/>
      <c r="C47" s="199"/>
      <c r="D47" s="199"/>
      <c r="E47" s="199"/>
      <c r="F47" s="5"/>
      <c r="G47" s="199"/>
      <c r="H47" s="206"/>
      <c r="I47" s="206"/>
      <c r="J47" s="5"/>
      <c r="K47" s="201"/>
      <c r="L47" s="200"/>
      <c r="M47" s="209"/>
      <c r="N47" s="209"/>
      <c r="O47" s="5"/>
      <c r="P47" s="203"/>
      <c r="Q47" s="210"/>
      <c r="R47" s="199"/>
      <c r="S47" s="199"/>
      <c r="T47" s="199"/>
      <c r="U47" s="56"/>
      <c r="V47" s="5"/>
      <c r="W47" s="199"/>
      <c r="X47" s="5"/>
    </row>
    <row r="48" spans="1:24" x14ac:dyDescent="0.3">
      <c r="A48" s="199"/>
      <c r="B48" s="207"/>
      <c r="C48" s="199"/>
      <c r="D48" s="199"/>
      <c r="E48" s="199"/>
      <c r="F48" s="5"/>
      <c r="G48" s="199"/>
      <c r="H48" s="206"/>
      <c r="I48" s="206"/>
      <c r="J48" s="5"/>
      <c r="K48" s="201"/>
      <c r="L48" s="200"/>
      <c r="M48" s="209"/>
      <c r="N48" s="209"/>
      <c r="O48" s="5"/>
      <c r="P48" s="203"/>
      <c r="Q48" s="210"/>
      <c r="R48" s="199"/>
      <c r="S48" s="199"/>
      <c r="T48" s="199"/>
      <c r="U48" s="56"/>
      <c r="V48" s="5"/>
      <c r="W48" s="199"/>
      <c r="X48" s="5"/>
    </row>
    <row r="49" spans="1:24" x14ac:dyDescent="0.3">
      <c r="A49" s="199"/>
      <c r="B49" s="207"/>
      <c r="C49" s="199"/>
      <c r="D49" s="199"/>
      <c r="E49" s="199"/>
      <c r="F49" s="5"/>
      <c r="G49" s="199"/>
      <c r="H49" s="206"/>
      <c r="I49" s="206"/>
      <c r="J49" s="5"/>
      <c r="K49" s="201"/>
      <c r="L49" s="200"/>
      <c r="M49" s="209"/>
      <c r="N49" s="209"/>
      <c r="O49" s="5"/>
      <c r="P49" s="203"/>
      <c r="Q49" s="210"/>
      <c r="R49" s="199"/>
      <c r="S49" s="199"/>
      <c r="T49" s="199"/>
      <c r="U49" s="56"/>
      <c r="V49" s="5"/>
      <c r="W49" s="199"/>
      <c r="X49" s="5"/>
    </row>
    <row r="50" spans="1:24" x14ac:dyDescent="0.3">
      <c r="A50" s="199"/>
      <c r="B50" s="207"/>
      <c r="C50" s="199"/>
      <c r="D50" s="199"/>
      <c r="E50" s="199"/>
      <c r="F50" s="5"/>
      <c r="G50" s="199"/>
      <c r="H50" s="206"/>
      <c r="I50" s="206"/>
      <c r="J50" s="5"/>
      <c r="K50" s="201"/>
      <c r="L50" s="200"/>
      <c r="M50" s="209"/>
      <c r="N50" s="209"/>
      <c r="O50" s="5"/>
      <c r="P50" s="203"/>
      <c r="Q50" s="210"/>
      <c r="R50" s="199"/>
      <c r="S50" s="199"/>
      <c r="T50" s="199"/>
      <c r="U50" s="56"/>
      <c r="V50" s="5"/>
      <c r="W50" s="199"/>
      <c r="X50" s="5"/>
    </row>
    <row r="51" spans="1:24" x14ac:dyDescent="0.3">
      <c r="A51" s="199"/>
      <c r="B51" s="207"/>
      <c r="C51" s="199"/>
      <c r="D51" s="199"/>
      <c r="E51" s="199"/>
      <c r="F51" s="5"/>
      <c r="G51" s="199"/>
      <c r="H51" s="206"/>
      <c r="I51" s="206"/>
      <c r="J51" s="5"/>
      <c r="K51" s="201"/>
      <c r="L51" s="200"/>
      <c r="M51" s="209"/>
      <c r="N51" s="209"/>
      <c r="O51" s="5"/>
      <c r="P51" s="203"/>
      <c r="Q51" s="210"/>
      <c r="R51" s="199"/>
      <c r="S51" s="199"/>
      <c r="T51" s="199"/>
      <c r="U51" s="56"/>
      <c r="V51" s="5"/>
      <c r="W51" s="199"/>
      <c r="X51" s="5"/>
    </row>
    <row r="52" spans="1:24" x14ac:dyDescent="0.3">
      <c r="A52" s="199"/>
      <c r="B52" s="207"/>
      <c r="C52" s="199"/>
      <c r="D52" s="199"/>
      <c r="E52" s="199"/>
      <c r="F52" s="5"/>
      <c r="G52" s="199"/>
      <c r="H52" s="206"/>
      <c r="I52" s="206"/>
      <c r="J52" s="5"/>
      <c r="K52" s="201"/>
      <c r="L52" s="200"/>
      <c r="M52" s="209"/>
      <c r="N52" s="209"/>
      <c r="O52" s="5"/>
      <c r="P52" s="203"/>
      <c r="Q52" s="210"/>
      <c r="R52" s="199"/>
      <c r="S52" s="199"/>
      <c r="T52" s="199"/>
      <c r="U52" s="56"/>
      <c r="V52" s="5"/>
      <c r="W52" s="199"/>
      <c r="X52" s="5"/>
    </row>
    <row r="53" spans="1:24" x14ac:dyDescent="0.3">
      <c r="A53" s="199"/>
      <c r="B53" s="207"/>
      <c r="C53" s="199"/>
      <c r="D53" s="199"/>
      <c r="E53" s="199"/>
      <c r="F53" s="5"/>
      <c r="G53" s="199"/>
      <c r="H53" s="206"/>
      <c r="I53" s="206"/>
      <c r="J53" s="5"/>
      <c r="K53" s="201"/>
      <c r="L53" s="200"/>
      <c r="M53" s="209"/>
      <c r="N53" s="209"/>
      <c r="O53" s="5"/>
      <c r="P53" s="203"/>
      <c r="Q53" s="210"/>
      <c r="R53" s="199"/>
      <c r="S53" s="199"/>
      <c r="T53" s="199"/>
      <c r="U53" s="56"/>
      <c r="V53" s="5"/>
      <c r="W53" s="199"/>
      <c r="X53" s="5"/>
    </row>
    <row r="54" spans="1:24" x14ac:dyDescent="0.3">
      <c r="A54" s="199"/>
      <c r="B54" s="207"/>
      <c r="C54" s="199"/>
      <c r="D54" s="199"/>
      <c r="E54" s="199"/>
      <c r="F54" s="5"/>
      <c r="G54" s="199"/>
      <c r="H54" s="206"/>
      <c r="I54" s="206"/>
      <c r="J54" s="5"/>
      <c r="K54" s="201"/>
      <c r="L54" s="200"/>
      <c r="M54" s="209"/>
      <c r="N54" s="209"/>
      <c r="O54" s="5"/>
      <c r="P54" s="203"/>
      <c r="Q54" s="210"/>
      <c r="R54" s="199"/>
      <c r="S54" s="199"/>
      <c r="T54" s="199"/>
      <c r="U54" s="56"/>
      <c r="V54" s="5"/>
      <c r="W54" s="199"/>
      <c r="X54" s="5"/>
    </row>
    <row r="55" spans="1:24" x14ac:dyDescent="0.3">
      <c r="A55" s="199"/>
      <c r="B55" s="207"/>
      <c r="C55" s="199"/>
      <c r="D55" s="199"/>
      <c r="E55" s="199"/>
      <c r="F55" s="5"/>
      <c r="G55" s="199"/>
      <c r="H55" s="206"/>
      <c r="I55" s="206"/>
      <c r="J55" s="5"/>
      <c r="K55" s="201"/>
      <c r="L55" s="200"/>
      <c r="M55" s="209"/>
      <c r="N55" s="209"/>
      <c r="O55" s="5"/>
      <c r="P55" s="203"/>
      <c r="Q55" s="210"/>
      <c r="R55" s="199"/>
      <c r="S55" s="199"/>
      <c r="T55" s="199"/>
      <c r="U55" s="56"/>
      <c r="V55" s="5"/>
      <c r="W55" s="199"/>
      <c r="X55" s="5"/>
    </row>
    <row r="56" spans="1:24" x14ac:dyDescent="0.3">
      <c r="A56" s="199"/>
      <c r="B56" s="207"/>
      <c r="C56" s="199"/>
      <c r="D56" s="199"/>
      <c r="E56" s="199"/>
      <c r="F56" s="5"/>
      <c r="G56" s="199"/>
      <c r="H56" s="206"/>
      <c r="I56" s="206"/>
      <c r="J56" s="5"/>
      <c r="K56" s="201"/>
      <c r="L56" s="200"/>
      <c r="M56" s="209"/>
      <c r="N56" s="209"/>
      <c r="O56" s="5"/>
      <c r="P56" s="203"/>
      <c r="Q56" s="210"/>
      <c r="R56" s="199"/>
      <c r="S56" s="199"/>
      <c r="T56" s="199"/>
      <c r="U56" s="56"/>
      <c r="V56" s="5"/>
      <c r="W56" s="199"/>
      <c r="X56" s="5"/>
    </row>
    <row r="57" spans="1:24" x14ac:dyDescent="0.3">
      <c r="A57" s="199"/>
      <c r="B57" s="207"/>
      <c r="C57" s="199"/>
      <c r="D57" s="199"/>
      <c r="E57" s="199"/>
      <c r="F57" s="5"/>
      <c r="G57" s="199"/>
      <c r="H57" s="206"/>
      <c r="I57" s="206"/>
      <c r="J57" s="5"/>
      <c r="K57" s="201"/>
      <c r="L57" s="200"/>
      <c r="M57" s="209"/>
      <c r="N57" s="209"/>
      <c r="O57" s="5"/>
      <c r="P57" s="203"/>
      <c r="Q57" s="210"/>
      <c r="R57" s="199"/>
      <c r="S57" s="199"/>
      <c r="T57" s="199"/>
      <c r="U57" s="56"/>
      <c r="V57" s="5"/>
      <c r="W57" s="199"/>
      <c r="X57" s="5"/>
    </row>
    <row r="58" spans="1:24" x14ac:dyDescent="0.3">
      <c r="A58" s="199"/>
      <c r="B58" s="207"/>
      <c r="C58" s="199"/>
      <c r="D58" s="199"/>
      <c r="E58" s="199"/>
      <c r="F58" s="5"/>
      <c r="G58" s="199"/>
      <c r="H58" s="206"/>
      <c r="I58" s="206"/>
      <c r="J58" s="5"/>
      <c r="K58" s="201"/>
      <c r="L58" s="200"/>
      <c r="M58" s="209"/>
      <c r="N58" s="209"/>
      <c r="O58" s="5"/>
      <c r="P58" s="203"/>
      <c r="Q58" s="210"/>
      <c r="R58" s="199"/>
      <c r="S58" s="199"/>
      <c r="T58" s="199"/>
      <c r="U58" s="56"/>
      <c r="V58" s="5"/>
      <c r="W58" s="199"/>
      <c r="X58" s="5"/>
    </row>
    <row r="59" spans="1:24" x14ac:dyDescent="0.3">
      <c r="A59" s="199"/>
      <c r="B59" s="207"/>
      <c r="C59" s="199"/>
      <c r="D59" s="199"/>
      <c r="E59" s="199"/>
      <c r="F59" s="5"/>
      <c r="G59" s="199"/>
      <c r="H59" s="206"/>
      <c r="I59" s="206"/>
      <c r="J59" s="5"/>
      <c r="K59" s="201"/>
      <c r="L59" s="200"/>
      <c r="M59" s="209"/>
      <c r="N59" s="209"/>
      <c r="O59" s="5"/>
      <c r="P59" s="203"/>
      <c r="Q59" s="210"/>
      <c r="R59" s="199"/>
      <c r="S59" s="199"/>
      <c r="T59" s="199"/>
      <c r="U59" s="56"/>
      <c r="V59" s="5"/>
      <c r="W59" s="199"/>
      <c r="X59" s="5"/>
    </row>
    <row r="60" spans="1:24" x14ac:dyDescent="0.3">
      <c r="A60" s="199"/>
      <c r="B60" s="207"/>
      <c r="C60" s="199"/>
      <c r="D60" s="199"/>
      <c r="E60" s="199"/>
      <c r="F60" s="5"/>
      <c r="G60" s="199"/>
      <c r="H60" s="206"/>
      <c r="I60" s="206"/>
      <c r="J60" s="5"/>
      <c r="K60" s="201"/>
      <c r="L60" s="200"/>
      <c r="M60" s="209"/>
      <c r="N60" s="209"/>
      <c r="O60" s="5"/>
      <c r="P60" s="203"/>
      <c r="Q60" s="210"/>
      <c r="R60" s="199"/>
      <c r="S60" s="199"/>
      <c r="T60" s="199"/>
      <c r="U60" s="56"/>
      <c r="V60" s="5"/>
      <c r="W60" s="199"/>
      <c r="X60" s="5"/>
    </row>
    <row r="61" spans="1:24" x14ac:dyDescent="0.3">
      <c r="A61" s="199"/>
      <c r="B61" s="207"/>
      <c r="C61" s="199"/>
      <c r="D61" s="199"/>
      <c r="E61" s="199"/>
      <c r="F61" s="5"/>
      <c r="G61" s="199"/>
      <c r="H61" s="206"/>
      <c r="I61" s="206"/>
      <c r="J61" s="5"/>
      <c r="K61" s="201"/>
      <c r="L61" s="200"/>
      <c r="M61" s="209"/>
      <c r="N61" s="209"/>
      <c r="O61" s="5"/>
      <c r="P61" s="203"/>
      <c r="Q61" s="210"/>
      <c r="R61" s="199"/>
      <c r="S61" s="199"/>
      <c r="T61" s="199"/>
      <c r="U61" s="56"/>
      <c r="V61" s="5"/>
      <c r="W61" s="199"/>
      <c r="X61" s="5"/>
    </row>
    <row r="62" spans="1:24" x14ac:dyDescent="0.3">
      <c r="A62" s="199"/>
      <c r="B62" s="207"/>
      <c r="C62" s="199"/>
      <c r="D62" s="199"/>
      <c r="E62" s="199"/>
      <c r="F62" s="5"/>
      <c r="G62" s="199"/>
      <c r="H62" s="206"/>
      <c r="I62" s="206"/>
      <c r="J62" s="5"/>
      <c r="K62" s="201"/>
      <c r="L62" s="200"/>
      <c r="M62" s="209"/>
      <c r="N62" s="209"/>
      <c r="O62" s="5"/>
      <c r="P62" s="203"/>
      <c r="Q62" s="210"/>
      <c r="R62" s="199"/>
      <c r="S62" s="199"/>
      <c r="T62" s="199"/>
      <c r="U62" s="56"/>
      <c r="V62" s="5"/>
      <c r="W62" s="199"/>
      <c r="X62" s="5"/>
    </row>
    <row r="63" spans="1:24" x14ac:dyDescent="0.3">
      <c r="A63" s="199"/>
      <c r="B63" s="207"/>
      <c r="C63" s="199"/>
      <c r="D63" s="199"/>
      <c r="E63" s="199"/>
      <c r="F63" s="5"/>
      <c r="G63" s="199"/>
      <c r="H63" s="206"/>
      <c r="I63" s="206"/>
      <c r="J63" s="5"/>
      <c r="K63" s="201"/>
      <c r="L63" s="200"/>
      <c r="M63" s="209"/>
      <c r="N63" s="209"/>
      <c r="O63" s="5"/>
      <c r="P63" s="203"/>
      <c r="Q63" s="210"/>
      <c r="R63" s="199"/>
      <c r="S63" s="199"/>
      <c r="T63" s="199"/>
      <c r="U63" s="56"/>
      <c r="V63" s="5"/>
      <c r="W63" s="199"/>
      <c r="X63" s="5"/>
    </row>
    <row r="64" spans="1:24" x14ac:dyDescent="0.3">
      <c r="A64" s="199"/>
      <c r="B64" s="207"/>
      <c r="C64" s="199"/>
      <c r="D64" s="199"/>
      <c r="E64" s="199"/>
      <c r="F64" s="5"/>
      <c r="G64" s="199"/>
      <c r="H64" s="206"/>
      <c r="I64" s="206"/>
      <c r="J64" s="5"/>
      <c r="K64" s="201"/>
      <c r="L64" s="200"/>
      <c r="M64" s="209"/>
      <c r="N64" s="209"/>
      <c r="O64" s="5"/>
      <c r="P64" s="203"/>
      <c r="Q64" s="210"/>
      <c r="R64" s="199"/>
      <c r="S64" s="199"/>
      <c r="T64" s="199"/>
      <c r="U64" s="56"/>
      <c r="V64" s="5"/>
      <c r="W64" s="199"/>
      <c r="X64" s="5"/>
    </row>
    <row r="65" spans="1:24" x14ac:dyDescent="0.3">
      <c r="A65" s="199"/>
      <c r="B65" s="207"/>
      <c r="C65" s="199"/>
      <c r="D65" s="199"/>
      <c r="E65" s="199"/>
      <c r="F65" s="5"/>
      <c r="G65" s="199"/>
      <c r="H65" s="206"/>
      <c r="I65" s="206"/>
      <c r="J65" s="5"/>
      <c r="K65" s="201"/>
      <c r="L65" s="200"/>
      <c r="M65" s="209"/>
      <c r="N65" s="209"/>
      <c r="O65" s="5"/>
      <c r="P65" s="203"/>
      <c r="Q65" s="210"/>
      <c r="R65" s="199"/>
      <c r="S65" s="199"/>
      <c r="T65" s="199"/>
      <c r="U65" s="56"/>
      <c r="V65" s="5"/>
      <c r="W65" s="199"/>
      <c r="X65" s="5"/>
    </row>
    <row r="66" spans="1:24" x14ac:dyDescent="0.3">
      <c r="A66" s="199"/>
      <c r="B66" s="207"/>
      <c r="C66" s="199"/>
      <c r="D66" s="199"/>
      <c r="E66" s="199"/>
      <c r="F66" s="5"/>
      <c r="G66" s="199"/>
      <c r="H66" s="206"/>
      <c r="I66" s="206"/>
      <c r="J66" s="5"/>
      <c r="K66" s="201"/>
      <c r="L66" s="200"/>
      <c r="M66" s="209"/>
      <c r="N66" s="209"/>
      <c r="O66" s="5"/>
      <c r="P66" s="203"/>
      <c r="Q66" s="210"/>
      <c r="R66" s="199"/>
      <c r="S66" s="199"/>
      <c r="T66" s="199"/>
      <c r="U66" s="56"/>
      <c r="V66" s="5"/>
      <c r="W66" s="199"/>
      <c r="X66" s="5"/>
    </row>
    <row r="67" spans="1:24" x14ac:dyDescent="0.3">
      <c r="A67" s="199"/>
      <c r="B67" s="207"/>
      <c r="C67" s="199"/>
      <c r="D67" s="199"/>
      <c r="E67" s="199"/>
      <c r="F67" s="5"/>
      <c r="G67" s="199"/>
      <c r="H67" s="206"/>
      <c r="I67" s="206"/>
      <c r="J67" s="5"/>
      <c r="K67" s="201"/>
      <c r="L67" s="200"/>
      <c r="M67" s="209"/>
      <c r="N67" s="209"/>
      <c r="O67" s="5"/>
      <c r="P67" s="203"/>
      <c r="Q67" s="210"/>
      <c r="R67" s="199"/>
      <c r="S67" s="199"/>
      <c r="T67" s="199"/>
      <c r="U67" s="56"/>
      <c r="V67" s="5"/>
      <c r="W67" s="199"/>
      <c r="X67" s="5"/>
    </row>
    <row r="68" spans="1:24" x14ac:dyDescent="0.3">
      <c r="A68" s="199"/>
      <c r="B68" s="207"/>
      <c r="C68" s="199"/>
      <c r="D68" s="199"/>
      <c r="E68" s="199"/>
      <c r="F68" s="5"/>
      <c r="G68" s="199"/>
      <c r="H68" s="206"/>
      <c r="I68" s="206"/>
      <c r="J68" s="5"/>
      <c r="K68" s="201"/>
      <c r="L68" s="200"/>
      <c r="M68" s="209"/>
      <c r="N68" s="209"/>
      <c r="O68" s="5"/>
      <c r="P68" s="203"/>
      <c r="Q68" s="210"/>
      <c r="R68" s="199"/>
      <c r="S68" s="199"/>
      <c r="T68" s="199"/>
      <c r="U68" s="56"/>
      <c r="V68" s="5"/>
      <c r="W68" s="199"/>
      <c r="X68" s="5"/>
    </row>
    <row r="69" spans="1:24" x14ac:dyDescent="0.3">
      <c r="A69" s="199"/>
      <c r="B69" s="207"/>
      <c r="C69" s="199"/>
      <c r="D69" s="199"/>
      <c r="E69" s="199"/>
      <c r="F69" s="5"/>
      <c r="G69" s="199"/>
      <c r="H69" s="206"/>
      <c r="I69" s="206"/>
      <c r="J69" s="5"/>
      <c r="K69" s="201"/>
      <c r="L69" s="200"/>
      <c r="M69" s="209"/>
      <c r="N69" s="209"/>
      <c r="O69" s="5"/>
      <c r="P69" s="203"/>
      <c r="Q69" s="210"/>
      <c r="R69" s="199"/>
      <c r="S69" s="199"/>
      <c r="T69" s="199"/>
      <c r="U69" s="56"/>
      <c r="V69" s="5"/>
      <c r="W69" s="199"/>
      <c r="X69" s="5"/>
    </row>
    <row r="70" spans="1:24" x14ac:dyDescent="0.3">
      <c r="A70" s="199"/>
      <c r="B70" s="207"/>
      <c r="C70" s="199"/>
      <c r="D70" s="199"/>
      <c r="E70" s="199"/>
      <c r="F70" s="5"/>
      <c r="G70" s="199"/>
      <c r="H70" s="206"/>
      <c r="I70" s="206"/>
      <c r="J70" s="5"/>
      <c r="K70" s="201"/>
      <c r="L70" s="200"/>
      <c r="M70" s="209"/>
      <c r="N70" s="209"/>
      <c r="O70" s="5"/>
      <c r="P70" s="203"/>
      <c r="Q70" s="210"/>
      <c r="R70" s="199"/>
      <c r="S70" s="199"/>
      <c r="T70" s="199"/>
      <c r="U70" s="56"/>
      <c r="V70" s="5"/>
      <c r="W70" s="199"/>
      <c r="X70" s="5"/>
    </row>
    <row r="71" spans="1:24" x14ac:dyDescent="0.3">
      <c r="A71" s="33"/>
      <c r="B71" s="5"/>
      <c r="C71" s="5"/>
      <c r="D71" s="5"/>
      <c r="E71" s="5"/>
      <c r="F71" s="5"/>
      <c r="G71" s="33"/>
      <c r="H71" s="5"/>
      <c r="I71" s="5"/>
      <c r="J71" s="5"/>
      <c r="K71" s="37"/>
      <c r="L71" s="52"/>
      <c r="M71" s="30"/>
      <c r="N71" s="30"/>
      <c r="O71" s="5"/>
      <c r="P71" s="5"/>
      <c r="Q71" s="55"/>
      <c r="R71" s="66"/>
      <c r="S71" s="66"/>
      <c r="T71" s="66"/>
      <c r="U71" s="56"/>
      <c r="V71" s="5"/>
      <c r="W71" s="5"/>
      <c r="X71" s="5"/>
    </row>
    <row r="72" spans="1:24" x14ac:dyDescent="0.3">
      <c r="A72" s="33"/>
      <c r="B72" s="5"/>
      <c r="C72" s="5"/>
      <c r="D72" s="5"/>
      <c r="E72" s="5"/>
      <c r="F72" s="5"/>
      <c r="G72" s="33"/>
      <c r="H72" s="5"/>
      <c r="I72" s="5"/>
      <c r="J72" s="5"/>
      <c r="K72" s="37"/>
      <c r="L72" s="52"/>
      <c r="M72" s="30"/>
      <c r="N72" s="30"/>
      <c r="O72" s="5"/>
      <c r="P72" s="5"/>
      <c r="Q72" s="55"/>
      <c r="R72" s="66"/>
      <c r="S72" s="66"/>
      <c r="T72" s="66"/>
      <c r="U72" s="56"/>
      <c r="V72" s="5"/>
      <c r="W72" s="5"/>
      <c r="X72" s="5"/>
    </row>
    <row r="73" spans="1:24" x14ac:dyDescent="0.3">
      <c r="A73" s="33"/>
      <c r="B73" s="5"/>
      <c r="C73" s="5"/>
      <c r="D73" s="5"/>
      <c r="E73" s="5"/>
      <c r="F73" s="5"/>
      <c r="G73" s="33"/>
      <c r="H73" s="5"/>
      <c r="I73" s="5"/>
      <c r="J73" s="5"/>
      <c r="K73" s="37"/>
      <c r="L73" s="52"/>
      <c r="M73" s="30"/>
      <c r="N73" s="30"/>
      <c r="O73" s="5"/>
      <c r="P73" s="5"/>
      <c r="Q73" s="55"/>
      <c r="R73" s="66"/>
      <c r="S73" s="66"/>
      <c r="T73" s="66"/>
      <c r="U73" s="56"/>
      <c r="V73" s="5"/>
      <c r="W73" s="5"/>
      <c r="X73" s="5"/>
    </row>
    <row r="74" spans="1:24" x14ac:dyDescent="0.3">
      <c r="A74" s="33"/>
      <c r="B74" s="5"/>
      <c r="C74" s="5"/>
      <c r="D74" s="5"/>
      <c r="E74" s="5"/>
      <c r="F74" s="5"/>
      <c r="G74" s="33"/>
      <c r="H74" s="5"/>
      <c r="I74" s="5"/>
      <c r="J74" s="5"/>
      <c r="K74" s="37"/>
      <c r="L74" s="52"/>
      <c r="M74" s="30"/>
      <c r="N74" s="30"/>
      <c r="O74" s="5"/>
      <c r="P74" s="5"/>
      <c r="Q74" s="55"/>
      <c r="R74" s="66"/>
      <c r="S74" s="66"/>
      <c r="T74" s="66"/>
      <c r="U74" s="56"/>
      <c r="V74" s="5"/>
      <c r="W74" s="5"/>
      <c r="X74" s="5"/>
    </row>
    <row r="75" spans="1:24" x14ac:dyDescent="0.3">
      <c r="A75" s="33"/>
      <c r="B75" s="5"/>
      <c r="C75" s="5"/>
      <c r="D75" s="5"/>
      <c r="E75" s="5"/>
      <c r="F75" s="5"/>
      <c r="G75" s="33"/>
      <c r="H75" s="5"/>
      <c r="I75" s="5"/>
      <c r="J75" s="5"/>
      <c r="K75" s="37"/>
      <c r="L75" s="52"/>
      <c r="M75" s="30"/>
      <c r="N75" s="30"/>
      <c r="O75" s="5"/>
      <c r="P75" s="5"/>
      <c r="Q75" s="55"/>
      <c r="R75" s="66"/>
      <c r="S75" s="66"/>
      <c r="T75" s="66"/>
      <c r="U75" s="56"/>
      <c r="V75" s="5"/>
      <c r="W75" s="5"/>
      <c r="X75" s="5"/>
    </row>
    <row r="76" spans="1:24" x14ac:dyDescent="0.3">
      <c r="A76" s="33"/>
      <c r="B76" s="5"/>
      <c r="C76" s="5"/>
      <c r="D76" s="5"/>
      <c r="E76" s="5"/>
      <c r="F76" s="5"/>
      <c r="G76" s="33"/>
      <c r="H76" s="5"/>
      <c r="I76" s="5"/>
      <c r="J76" s="5"/>
      <c r="K76" s="37"/>
      <c r="L76" s="52"/>
      <c r="M76" s="30"/>
      <c r="N76" s="30"/>
      <c r="O76" s="5"/>
      <c r="P76" s="5"/>
      <c r="Q76" s="55"/>
      <c r="R76" s="66"/>
      <c r="S76" s="66"/>
      <c r="T76" s="66"/>
      <c r="U76" s="56"/>
      <c r="V76" s="5"/>
      <c r="W76" s="5"/>
      <c r="X76" s="5"/>
    </row>
    <row r="77" spans="1:24" x14ac:dyDescent="0.3">
      <c r="A77" s="33"/>
      <c r="B77" s="5"/>
      <c r="C77" s="5"/>
      <c r="D77" s="5"/>
      <c r="E77" s="5"/>
      <c r="F77" s="5"/>
      <c r="G77" s="33"/>
      <c r="H77" s="5"/>
      <c r="I77" s="5"/>
      <c r="J77" s="5"/>
      <c r="K77" s="37"/>
      <c r="L77" s="52"/>
      <c r="M77" s="30"/>
      <c r="N77" s="30"/>
      <c r="O77" s="5"/>
      <c r="P77" s="5"/>
      <c r="Q77" s="55"/>
      <c r="R77" s="66"/>
      <c r="S77" s="66"/>
      <c r="T77" s="66"/>
      <c r="U77" s="56"/>
      <c r="V77" s="5"/>
      <c r="W77" s="5"/>
      <c r="X77" s="5"/>
    </row>
    <row r="78" spans="1:24" x14ac:dyDescent="0.3">
      <c r="A78" s="33"/>
      <c r="B78" s="5"/>
      <c r="C78" s="5"/>
      <c r="D78" s="5"/>
      <c r="E78" s="5"/>
      <c r="F78" s="5"/>
      <c r="G78" s="33"/>
      <c r="H78" s="5"/>
      <c r="I78" s="5"/>
      <c r="J78" s="5"/>
      <c r="K78" s="37"/>
      <c r="L78" s="52"/>
      <c r="M78" s="30"/>
      <c r="N78" s="30"/>
      <c r="O78" s="5"/>
      <c r="P78" s="5"/>
      <c r="Q78" s="55"/>
      <c r="R78" s="66"/>
      <c r="S78" s="66"/>
      <c r="T78" s="66"/>
      <c r="U78" s="56"/>
      <c r="V78" s="5"/>
      <c r="W78" s="5"/>
      <c r="X78" s="5"/>
    </row>
    <row r="79" spans="1:24" x14ac:dyDescent="0.3">
      <c r="A79" s="33"/>
      <c r="B79" s="5"/>
      <c r="C79" s="5"/>
      <c r="D79" s="5"/>
      <c r="E79" s="5"/>
      <c r="F79" s="5"/>
      <c r="G79" s="33"/>
      <c r="H79" s="5"/>
      <c r="I79" s="5"/>
      <c r="J79" s="5"/>
      <c r="K79" s="37"/>
      <c r="L79" s="52"/>
      <c r="M79" s="30"/>
      <c r="N79" s="30"/>
      <c r="O79" s="5"/>
      <c r="P79" s="5"/>
      <c r="Q79" s="55"/>
      <c r="R79" s="66"/>
      <c r="S79" s="66"/>
      <c r="T79" s="66"/>
      <c r="U79" s="56"/>
      <c r="V79" s="5"/>
      <c r="W79" s="5"/>
      <c r="X79" s="5"/>
    </row>
    <row r="80" spans="1:24" x14ac:dyDescent="0.3">
      <c r="A80" s="33"/>
      <c r="B80" s="5"/>
      <c r="C80" s="5"/>
      <c r="D80" s="5"/>
      <c r="E80" s="5"/>
      <c r="F80" s="5"/>
      <c r="G80" s="33"/>
      <c r="H80" s="5"/>
      <c r="I80" s="5"/>
      <c r="J80" s="5"/>
      <c r="K80" s="37"/>
      <c r="L80" s="52"/>
      <c r="M80" s="30"/>
      <c r="N80" s="30"/>
      <c r="O80" s="5"/>
      <c r="P80" s="5"/>
      <c r="Q80" s="55"/>
      <c r="R80" s="66"/>
      <c r="S80" s="66"/>
      <c r="T80" s="66"/>
      <c r="U80" s="56"/>
      <c r="V80" s="5"/>
      <c r="W80" s="5"/>
      <c r="X80" s="5"/>
    </row>
    <row r="81" spans="1:24" x14ac:dyDescent="0.3">
      <c r="A81" s="33"/>
      <c r="B81" s="5"/>
      <c r="C81" s="5"/>
      <c r="D81" s="5"/>
      <c r="E81" s="5"/>
      <c r="F81" s="5"/>
      <c r="G81" s="33"/>
      <c r="H81" s="5"/>
      <c r="I81" s="5"/>
      <c r="J81" s="5"/>
      <c r="K81" s="37"/>
      <c r="L81" s="52"/>
      <c r="M81" s="30"/>
      <c r="N81" s="30"/>
      <c r="O81" s="5"/>
      <c r="P81" s="5"/>
      <c r="Q81" s="55"/>
      <c r="R81" s="66"/>
      <c r="S81" s="66"/>
      <c r="T81" s="66"/>
      <c r="U81" s="56"/>
      <c r="V81" s="5"/>
      <c r="W81" s="5"/>
      <c r="X81" s="5"/>
    </row>
    <row r="82" spans="1:24" x14ac:dyDescent="0.3">
      <c r="A82" s="33"/>
      <c r="B82" s="5"/>
      <c r="C82" s="5"/>
      <c r="D82" s="5"/>
      <c r="E82" s="5"/>
      <c r="F82" s="5"/>
      <c r="G82" s="33"/>
      <c r="H82" s="5"/>
      <c r="I82" s="5"/>
      <c r="J82" s="5"/>
      <c r="K82" s="37"/>
      <c r="L82" s="52"/>
      <c r="M82" s="30"/>
      <c r="N82" s="30"/>
      <c r="O82" s="5"/>
      <c r="P82" s="5"/>
      <c r="Q82" s="55"/>
      <c r="R82" s="66"/>
      <c r="S82" s="66"/>
      <c r="T82" s="66"/>
      <c r="U82" s="56"/>
      <c r="V82" s="5"/>
      <c r="W82" s="5"/>
      <c r="X82" s="5"/>
    </row>
    <row r="83" spans="1:24" x14ac:dyDescent="0.3">
      <c r="A83" s="33"/>
      <c r="B83" s="5"/>
      <c r="C83" s="5"/>
      <c r="D83" s="5"/>
      <c r="E83" s="5"/>
      <c r="F83" s="5"/>
      <c r="G83" s="33"/>
      <c r="H83" s="5"/>
      <c r="I83" s="5"/>
      <c r="J83" s="5"/>
      <c r="K83" s="37"/>
      <c r="L83" s="52"/>
      <c r="M83" s="30"/>
      <c r="N83" s="30"/>
      <c r="O83" s="5"/>
      <c r="P83" s="5"/>
      <c r="Q83" s="55"/>
      <c r="R83" s="66"/>
      <c r="S83" s="66"/>
      <c r="T83" s="66"/>
      <c r="U83" s="56"/>
      <c r="V83" s="5"/>
      <c r="W83" s="5"/>
      <c r="X83" s="5"/>
    </row>
    <row r="84" spans="1:24" x14ac:dyDescent="0.3">
      <c r="A84" s="33"/>
      <c r="B84" s="5"/>
      <c r="C84" s="5"/>
      <c r="D84" s="5"/>
      <c r="E84" s="5"/>
      <c r="F84" s="5"/>
      <c r="G84" s="33"/>
      <c r="H84" s="5"/>
      <c r="I84" s="5"/>
      <c r="J84" s="5"/>
      <c r="K84" s="37"/>
      <c r="L84" s="52"/>
      <c r="M84" s="30"/>
      <c r="N84" s="30"/>
      <c r="O84" s="5"/>
      <c r="P84" s="5"/>
      <c r="Q84" s="55"/>
      <c r="R84" s="66"/>
      <c r="S84" s="66"/>
      <c r="T84" s="66"/>
      <c r="U84" s="56"/>
      <c r="V84" s="5"/>
      <c r="W84" s="5"/>
      <c r="X84" s="5"/>
    </row>
    <row r="85" spans="1:24" x14ac:dyDescent="0.3">
      <c r="A85" s="33"/>
      <c r="B85" s="5"/>
      <c r="C85" s="5"/>
      <c r="D85" s="5"/>
      <c r="E85" s="5"/>
      <c r="F85" s="5"/>
      <c r="G85" s="33"/>
      <c r="H85" s="5"/>
      <c r="I85" s="5"/>
      <c r="J85" s="5"/>
      <c r="K85" s="37"/>
      <c r="L85" s="52"/>
      <c r="M85" s="30"/>
      <c r="N85" s="30"/>
      <c r="O85" s="5"/>
      <c r="P85" s="5"/>
      <c r="Q85" s="55"/>
      <c r="R85" s="66"/>
      <c r="S85" s="66"/>
      <c r="T85" s="66"/>
      <c r="U85" s="56"/>
      <c r="V85" s="5"/>
      <c r="W85" s="5"/>
      <c r="X85" s="5"/>
    </row>
    <row r="86" spans="1:24" x14ac:dyDescent="0.3">
      <c r="A86" s="33"/>
      <c r="B86" s="5"/>
      <c r="C86" s="5"/>
      <c r="D86" s="5"/>
      <c r="E86" s="5"/>
      <c r="F86" s="5"/>
      <c r="G86" s="33"/>
      <c r="H86" s="5"/>
      <c r="I86" s="5"/>
      <c r="J86" s="5"/>
      <c r="K86" s="37"/>
      <c r="L86" s="52"/>
      <c r="M86" s="30"/>
      <c r="N86" s="30"/>
      <c r="O86" s="5"/>
      <c r="P86" s="5"/>
      <c r="Q86" s="55"/>
      <c r="R86" s="66"/>
      <c r="S86" s="66"/>
      <c r="T86" s="66"/>
      <c r="U86" s="56"/>
      <c r="V86" s="5"/>
      <c r="W86" s="5"/>
      <c r="X86" s="5"/>
    </row>
    <row r="87" spans="1:24" x14ac:dyDescent="0.3">
      <c r="A87" s="33"/>
      <c r="B87" s="5"/>
      <c r="C87" s="5"/>
      <c r="D87" s="5"/>
      <c r="E87" s="5"/>
      <c r="F87" s="5"/>
      <c r="G87" s="33"/>
      <c r="H87" s="5"/>
      <c r="I87" s="5"/>
      <c r="J87" s="5"/>
      <c r="K87" s="37"/>
      <c r="L87" s="52"/>
      <c r="M87" s="30"/>
      <c r="N87" s="30"/>
      <c r="O87" s="5"/>
      <c r="P87" s="5"/>
      <c r="Q87" s="55"/>
      <c r="R87" s="66"/>
      <c r="S87" s="66"/>
      <c r="T87" s="66"/>
      <c r="U87" s="56"/>
      <c r="V87" s="5"/>
      <c r="W87" s="5"/>
      <c r="X87" s="5"/>
    </row>
    <row r="88" spans="1:24" x14ac:dyDescent="0.3">
      <c r="A88" s="33"/>
      <c r="B88" s="5"/>
      <c r="C88" s="5"/>
      <c r="D88" s="5"/>
      <c r="E88" s="5"/>
      <c r="F88" s="5"/>
      <c r="G88" s="33"/>
      <c r="H88" s="5"/>
      <c r="I88" s="5"/>
      <c r="J88" s="5"/>
      <c r="K88" s="37"/>
      <c r="L88" s="52"/>
      <c r="M88" s="30"/>
      <c r="N88" s="30"/>
      <c r="O88" s="5"/>
      <c r="P88" s="5"/>
      <c r="Q88" s="55"/>
      <c r="R88" s="66"/>
      <c r="S88" s="66"/>
      <c r="T88" s="66"/>
      <c r="U88" s="56"/>
      <c r="V88" s="5"/>
      <c r="W88" s="5"/>
      <c r="X88" s="5"/>
    </row>
    <row r="89" spans="1:24" x14ac:dyDescent="0.3">
      <c r="A89" s="33"/>
      <c r="B89" s="5"/>
      <c r="C89" s="5"/>
      <c r="D89" s="5"/>
      <c r="E89" s="5"/>
      <c r="F89" s="5"/>
      <c r="G89" s="33"/>
      <c r="H89" s="5"/>
      <c r="I89" s="5"/>
      <c r="J89" s="5"/>
      <c r="K89" s="37"/>
      <c r="L89" s="52"/>
      <c r="M89" s="30"/>
      <c r="N89" s="30"/>
      <c r="O89" s="5"/>
      <c r="P89" s="5"/>
      <c r="Q89" s="55"/>
      <c r="R89" s="66"/>
      <c r="S89" s="66"/>
      <c r="T89" s="66"/>
      <c r="U89" s="56"/>
      <c r="V89" s="5"/>
      <c r="W89" s="5"/>
      <c r="X89" s="5"/>
    </row>
    <row r="90" spans="1:24" x14ac:dyDescent="0.3">
      <c r="A90" s="33"/>
      <c r="B90" s="5"/>
      <c r="C90" s="5"/>
      <c r="D90" s="5"/>
      <c r="E90" s="5"/>
      <c r="F90" s="5"/>
      <c r="G90" s="33"/>
      <c r="H90" s="5"/>
      <c r="I90" s="5"/>
      <c r="J90" s="5"/>
      <c r="K90" s="37"/>
      <c r="L90" s="52"/>
      <c r="M90" s="30"/>
      <c r="N90" s="30"/>
      <c r="O90" s="5"/>
      <c r="P90" s="5"/>
      <c r="Q90" s="55"/>
      <c r="R90" s="66"/>
      <c r="S90" s="66"/>
      <c r="T90" s="66"/>
      <c r="U90" s="56"/>
      <c r="V90" s="5"/>
      <c r="W90" s="5"/>
      <c r="X90" s="5"/>
    </row>
    <row r="91" spans="1:24" x14ac:dyDescent="0.3">
      <c r="A91" s="33"/>
      <c r="B91" s="5"/>
      <c r="C91" s="5"/>
      <c r="D91" s="5"/>
      <c r="E91" s="5"/>
      <c r="F91" s="5"/>
      <c r="G91" s="33"/>
      <c r="H91" s="5"/>
      <c r="I91" s="5"/>
      <c r="J91" s="5"/>
      <c r="K91" s="37"/>
      <c r="L91" s="52"/>
      <c r="M91" s="30"/>
      <c r="N91" s="30"/>
      <c r="O91" s="5"/>
      <c r="P91" s="5"/>
      <c r="Q91" s="55"/>
      <c r="R91" s="66"/>
      <c r="S91" s="66"/>
      <c r="T91" s="66"/>
      <c r="U91" s="56"/>
      <c r="V91" s="5"/>
      <c r="W91" s="5"/>
      <c r="X91" s="5"/>
    </row>
    <row r="92" spans="1:24" x14ac:dyDescent="0.3">
      <c r="A92" s="33"/>
      <c r="B92" s="5"/>
      <c r="C92" s="5"/>
      <c r="D92" s="5"/>
      <c r="E92" s="5"/>
      <c r="F92" s="5"/>
      <c r="G92" s="33"/>
      <c r="H92" s="5"/>
      <c r="I92" s="5"/>
      <c r="J92" s="5"/>
      <c r="K92" s="37"/>
      <c r="L92" s="52"/>
      <c r="M92" s="30"/>
      <c r="N92" s="30"/>
      <c r="O92" s="5"/>
      <c r="P92" s="5"/>
      <c r="Q92" s="55"/>
      <c r="R92" s="66"/>
      <c r="S92" s="66"/>
      <c r="T92" s="66"/>
      <c r="U92" s="56"/>
      <c r="V92" s="5"/>
      <c r="W92" s="5"/>
      <c r="X92" s="5"/>
    </row>
    <row r="93" spans="1:24" x14ac:dyDescent="0.3">
      <c r="A93" s="33"/>
      <c r="B93" s="5"/>
      <c r="C93" s="5"/>
      <c r="D93" s="5"/>
      <c r="E93" s="5"/>
      <c r="F93" s="5"/>
      <c r="G93" s="33"/>
      <c r="H93" s="5"/>
      <c r="I93" s="5"/>
      <c r="J93" s="5"/>
      <c r="K93" s="37"/>
      <c r="L93" s="52"/>
      <c r="M93" s="30"/>
      <c r="N93" s="30"/>
      <c r="O93" s="5"/>
      <c r="P93" s="5"/>
      <c r="Q93" s="55"/>
      <c r="R93" s="66"/>
      <c r="S93" s="66"/>
      <c r="T93" s="66"/>
      <c r="U93" s="56"/>
      <c r="V93" s="5"/>
      <c r="W93" s="5"/>
      <c r="X93" s="5"/>
    </row>
    <row r="94" spans="1:24" x14ac:dyDescent="0.3">
      <c r="A94" s="33"/>
      <c r="B94" s="5"/>
      <c r="C94" s="5"/>
      <c r="D94" s="5"/>
      <c r="E94" s="5"/>
      <c r="F94" s="5"/>
      <c r="G94" s="33"/>
      <c r="H94" s="5"/>
      <c r="I94" s="5"/>
      <c r="J94" s="5"/>
      <c r="K94" s="37"/>
      <c r="L94" s="52"/>
      <c r="M94" s="48"/>
      <c r="N94" s="30"/>
      <c r="O94" s="5"/>
      <c r="P94" s="5"/>
      <c r="Q94" s="55"/>
      <c r="R94" s="66"/>
      <c r="S94" s="66"/>
      <c r="T94" s="66"/>
      <c r="U94" s="56"/>
      <c r="V94" s="5"/>
      <c r="W94" s="5"/>
      <c r="X94" s="5"/>
    </row>
    <row r="95" spans="1:24" x14ac:dyDescent="0.3">
      <c r="A95" s="33"/>
      <c r="B95" s="5"/>
      <c r="C95" s="5"/>
      <c r="D95" s="5"/>
      <c r="E95" s="5"/>
      <c r="F95" s="5"/>
      <c r="G95" s="33"/>
      <c r="H95" s="5"/>
      <c r="I95" s="5"/>
      <c r="J95" s="5"/>
      <c r="K95" s="37"/>
      <c r="L95" s="48"/>
      <c r="M95" s="48"/>
      <c r="N95" s="30"/>
      <c r="O95" s="5"/>
      <c r="P95" s="5"/>
      <c r="Q95" s="55"/>
      <c r="R95" s="66"/>
      <c r="S95" s="66"/>
      <c r="T95" s="66"/>
      <c r="U95" s="56"/>
      <c r="V95" s="5"/>
      <c r="W95" s="5"/>
      <c r="X95" s="5"/>
    </row>
    <row r="96" spans="1:24" x14ac:dyDescent="0.3">
      <c r="A96" s="33"/>
      <c r="B96" s="5"/>
      <c r="C96" s="5"/>
      <c r="D96" s="5"/>
      <c r="E96" s="5"/>
      <c r="F96" s="5"/>
      <c r="G96" s="33"/>
      <c r="H96" s="5"/>
      <c r="I96" s="5"/>
      <c r="J96" s="5"/>
      <c r="K96" s="37"/>
      <c r="L96" s="48"/>
      <c r="M96" s="48"/>
      <c r="N96" s="30"/>
      <c r="O96" s="5"/>
      <c r="P96" s="5"/>
      <c r="Q96" s="55"/>
      <c r="R96" s="66"/>
      <c r="S96" s="66"/>
      <c r="T96" s="66"/>
      <c r="U96" s="56"/>
      <c r="V96" s="5"/>
      <c r="W96" s="5"/>
      <c r="X96" s="5"/>
    </row>
    <row r="97" spans="1:24" x14ac:dyDescent="0.3">
      <c r="A97" s="33"/>
      <c r="B97" s="5"/>
      <c r="C97" s="5"/>
      <c r="D97" s="5"/>
      <c r="E97" s="5"/>
      <c r="F97" s="5"/>
      <c r="G97" s="33"/>
      <c r="H97" s="5"/>
      <c r="I97" s="5"/>
      <c r="J97" s="5"/>
      <c r="K97" s="37"/>
      <c r="L97" s="48"/>
      <c r="M97" s="48"/>
      <c r="N97" s="30"/>
      <c r="O97" s="5"/>
      <c r="P97" s="5"/>
      <c r="Q97" s="55"/>
      <c r="R97" s="66"/>
      <c r="S97" s="66"/>
      <c r="T97" s="66"/>
      <c r="U97" s="56"/>
      <c r="V97" s="5"/>
      <c r="W97" s="5"/>
      <c r="X97" s="5"/>
    </row>
    <row r="98" spans="1:24" x14ac:dyDescent="0.3">
      <c r="A98" s="33"/>
      <c r="B98" s="5"/>
      <c r="C98" s="5"/>
      <c r="D98" s="5"/>
      <c r="E98" s="5"/>
      <c r="F98" s="5"/>
      <c r="G98" s="33"/>
      <c r="H98" s="5"/>
      <c r="I98" s="5"/>
      <c r="J98" s="5"/>
      <c r="K98" s="37"/>
      <c r="L98" s="48"/>
      <c r="M98" s="48"/>
      <c r="N98" s="30"/>
      <c r="O98" s="5"/>
      <c r="P98" s="5"/>
      <c r="Q98" s="55"/>
      <c r="R98" s="66"/>
      <c r="S98" s="66"/>
      <c r="T98" s="66"/>
      <c r="U98" s="56"/>
      <c r="V98" s="5"/>
      <c r="W98" s="5"/>
      <c r="X98" s="5"/>
    </row>
    <row r="99" spans="1:24" x14ac:dyDescent="0.3">
      <c r="A99" s="33"/>
      <c r="B99" s="5"/>
      <c r="C99" s="5"/>
      <c r="D99" s="5"/>
      <c r="E99" s="5"/>
      <c r="F99" s="5"/>
      <c r="G99" s="33"/>
      <c r="H99" s="5"/>
      <c r="I99" s="5"/>
      <c r="J99" s="5"/>
      <c r="K99" s="37"/>
      <c r="L99" s="48"/>
      <c r="M99" s="48"/>
      <c r="N99" s="30"/>
      <c r="O99" s="5"/>
      <c r="P99" s="5"/>
      <c r="Q99" s="55"/>
      <c r="R99" s="66"/>
      <c r="S99" s="66"/>
      <c r="T99" s="66"/>
      <c r="U99" s="56"/>
      <c r="V99" s="5"/>
      <c r="W99" s="5"/>
      <c r="X99" s="5"/>
    </row>
    <row r="100" spans="1:24" x14ac:dyDescent="0.3">
      <c r="A100" s="33"/>
      <c r="B100" s="5"/>
      <c r="C100" s="5"/>
      <c r="D100" s="5"/>
      <c r="E100" s="5"/>
      <c r="F100" s="5"/>
      <c r="G100" s="33"/>
      <c r="H100" s="5"/>
      <c r="I100" s="5"/>
      <c r="J100" s="5"/>
      <c r="K100" s="37"/>
      <c r="L100" s="48"/>
      <c r="M100" s="48"/>
      <c r="N100" s="48"/>
      <c r="O100" s="5"/>
      <c r="P100" s="5"/>
      <c r="Q100" s="55"/>
      <c r="R100" s="66"/>
      <c r="S100" s="66"/>
      <c r="T100" s="66"/>
      <c r="U100" s="56"/>
      <c r="V100" s="5"/>
      <c r="W100" s="5"/>
      <c r="X100" s="5"/>
    </row>
  </sheetData>
  <mergeCells count="23">
    <mergeCell ref="C4:D4"/>
    <mergeCell ref="C3:D3"/>
    <mergeCell ref="A1:B7"/>
    <mergeCell ref="K8:K9"/>
    <mergeCell ref="L8:L9"/>
    <mergeCell ref="C2:D2"/>
    <mergeCell ref="M8:M9"/>
    <mergeCell ref="N8:N9"/>
    <mergeCell ref="G8:G9"/>
    <mergeCell ref="I8:I9"/>
    <mergeCell ref="A8:A9"/>
    <mergeCell ref="B8:B9"/>
    <mergeCell ref="C8:C9"/>
    <mergeCell ref="D8:D9"/>
    <mergeCell ref="H8:H9"/>
    <mergeCell ref="E8:E9"/>
    <mergeCell ref="W8:W9"/>
    <mergeCell ref="P8:P9"/>
    <mergeCell ref="Q8:Q9"/>
    <mergeCell ref="R8:R9"/>
    <mergeCell ref="S8:S9"/>
    <mergeCell ref="T8:T9"/>
    <mergeCell ref="U8:U9"/>
  </mergeCells>
  <conditionalFormatting sqref="L1:L9 L71:L1048576">
    <cfRule type="cellIs" dxfId="4" priority="62" operator="lessThan">
      <formula>0</formula>
    </cfRule>
  </conditionalFormatting>
  <conditionalFormatting sqref="W10:W41">
    <cfRule type="expression" dxfId="3" priority="1">
      <formula>$A10&gt;0</formula>
    </cfRule>
  </conditionalFormatting>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dimension ref="A1:AK1000"/>
  <sheetViews>
    <sheetView showGridLines="0" tabSelected="1" zoomScaleNormal="100" workbookViewId="0">
      <pane ySplit="14" topLeftCell="A15" activePane="bottomLeft" state="frozen"/>
      <selection pane="bottomLeft" sqref="A1:A2"/>
    </sheetView>
  </sheetViews>
  <sheetFormatPr baseColWidth="10" defaultRowHeight="11.4" x14ac:dyDescent="0.2"/>
  <cols>
    <col min="1" max="1" width="14.109375" style="5" customWidth="1"/>
    <col min="2" max="2" width="11.5546875" style="5"/>
    <col min="3" max="3" width="9.21875" style="5" bestFit="1" customWidth="1"/>
    <col min="4" max="4" width="10.5546875" style="5" customWidth="1"/>
    <col min="5" max="5" width="4.21875" style="5" customWidth="1"/>
    <col min="6" max="6" width="3.21875" style="5" customWidth="1"/>
    <col min="7" max="7" width="4.33203125" style="5" bestFit="1" customWidth="1"/>
    <col min="8" max="8" width="5" style="5" customWidth="1"/>
    <col min="9" max="9" width="4.109375" style="5" customWidth="1"/>
    <col min="10" max="10" width="4.77734375" style="5" bestFit="1" customWidth="1"/>
    <col min="11" max="11" width="5.6640625" style="5" customWidth="1"/>
    <col min="12" max="17" width="5.77734375" style="5" customWidth="1"/>
    <col min="18" max="18" width="4.6640625" style="5" bestFit="1" customWidth="1"/>
    <col min="19" max="19" width="10" style="5" customWidth="1"/>
    <col min="20" max="20" width="11.5546875" style="5"/>
    <col min="21" max="21" width="15.21875" style="5" customWidth="1"/>
    <col min="22" max="25" width="11.5546875" style="5"/>
    <col min="26" max="26" width="11.5546875" style="5" customWidth="1"/>
    <col min="27" max="27" width="11.33203125" style="4" hidden="1" customWidth="1"/>
    <col min="28" max="28" width="27" style="5" hidden="1" customWidth="1"/>
    <col min="29" max="29" width="5.6640625" style="5" hidden="1" customWidth="1"/>
    <col min="30" max="30" width="5.77734375" style="5" hidden="1" customWidth="1"/>
    <col min="31" max="31" width="16.5546875" style="5" hidden="1" customWidth="1"/>
    <col min="32" max="32" width="5.6640625" style="5" hidden="1" customWidth="1"/>
    <col min="33" max="37" width="11.5546875" style="5" hidden="1" customWidth="1"/>
    <col min="38" max="16384" width="11.5546875" style="5"/>
  </cols>
  <sheetData>
    <row r="1" spans="1:36" ht="11.4" customHeight="1" x14ac:dyDescent="0.2">
      <c r="A1" s="370" t="s">
        <v>139</v>
      </c>
      <c r="B1" s="372" t="s">
        <v>58</v>
      </c>
      <c r="C1" s="372" t="s">
        <v>59</v>
      </c>
      <c r="D1" s="374" t="s">
        <v>48</v>
      </c>
      <c r="E1" s="132"/>
      <c r="F1" s="133"/>
      <c r="G1" s="133"/>
      <c r="H1" s="376" t="s">
        <v>49</v>
      </c>
      <c r="I1" s="134"/>
      <c r="J1" s="384" t="s">
        <v>41</v>
      </c>
      <c r="K1" s="384" t="s">
        <v>8</v>
      </c>
      <c r="L1" s="384" t="s">
        <v>50</v>
      </c>
      <c r="M1" s="386" t="s">
        <v>51</v>
      </c>
      <c r="N1" s="353" t="s">
        <v>52</v>
      </c>
      <c r="O1" s="384" t="s">
        <v>11</v>
      </c>
      <c r="P1" s="384" t="s">
        <v>50</v>
      </c>
      <c r="Q1" s="386" t="s">
        <v>51</v>
      </c>
      <c r="R1" s="353" t="s">
        <v>52</v>
      </c>
      <c r="S1" s="353" t="s">
        <v>53</v>
      </c>
      <c r="T1" s="353" t="s">
        <v>54</v>
      </c>
      <c r="U1" s="353" t="s">
        <v>9</v>
      </c>
      <c r="V1" s="353" t="s">
        <v>38</v>
      </c>
      <c r="W1" s="353" t="s">
        <v>55</v>
      </c>
      <c r="X1" s="353" t="s">
        <v>23</v>
      </c>
      <c r="Y1" s="353" t="s">
        <v>109</v>
      </c>
      <c r="AA1" s="205" t="s">
        <v>10</v>
      </c>
      <c r="AB1" s="199" t="s">
        <v>1</v>
      </c>
      <c r="AC1" s="199" t="s">
        <v>40</v>
      </c>
      <c r="AD1" s="199"/>
      <c r="AE1" s="199" t="s">
        <v>4</v>
      </c>
      <c r="AF1" s="199" t="s">
        <v>40</v>
      </c>
      <c r="AG1" s="199"/>
      <c r="AH1" s="199" t="s">
        <v>55</v>
      </c>
      <c r="AI1" s="199" t="s">
        <v>115</v>
      </c>
      <c r="AJ1" s="199" t="s">
        <v>38</v>
      </c>
    </row>
    <row r="2" spans="1:36" ht="11.4" customHeight="1" x14ac:dyDescent="0.2">
      <c r="A2" s="371"/>
      <c r="B2" s="373"/>
      <c r="C2" s="373"/>
      <c r="D2" s="375"/>
      <c r="E2" s="137"/>
      <c r="F2" s="138"/>
      <c r="G2" s="138"/>
      <c r="H2" s="377"/>
      <c r="I2" s="139"/>
      <c r="J2" s="385"/>
      <c r="K2" s="385"/>
      <c r="L2" s="385"/>
      <c r="M2" s="387"/>
      <c r="N2" s="354"/>
      <c r="O2" s="385"/>
      <c r="P2" s="385"/>
      <c r="Q2" s="387"/>
      <c r="R2" s="354"/>
      <c r="S2" s="354"/>
      <c r="T2" s="354"/>
      <c r="U2" s="354"/>
      <c r="V2" s="354"/>
      <c r="W2" s="354"/>
      <c r="X2" s="354"/>
      <c r="Y2" s="354"/>
      <c r="AA2" s="205">
        <v>44195</v>
      </c>
      <c r="AB2" s="199" t="s">
        <v>179</v>
      </c>
      <c r="AC2" s="199">
        <v>17</v>
      </c>
      <c r="AD2" s="199"/>
      <c r="AE2" s="199" t="s">
        <v>445</v>
      </c>
      <c r="AF2" s="199">
        <v>4</v>
      </c>
      <c r="AG2" s="199"/>
      <c r="AH2" s="199">
        <v>112.14999999999999</v>
      </c>
      <c r="AI2" s="199">
        <v>608.35</v>
      </c>
      <c r="AJ2" s="203">
        <v>0.12149999999999991</v>
      </c>
    </row>
    <row r="3" spans="1:36" ht="12" customHeight="1" x14ac:dyDescent="0.3">
      <c r="A3" s="135" t="s">
        <v>483</v>
      </c>
      <c r="B3" s="140">
        <v>100</v>
      </c>
      <c r="C3" s="141">
        <v>44166</v>
      </c>
      <c r="D3" s="365">
        <v>44195</v>
      </c>
      <c r="E3" s="366"/>
      <c r="F3" s="367" t="s">
        <v>101</v>
      </c>
      <c r="G3" s="366"/>
      <c r="H3" s="368">
        <v>44209</v>
      </c>
      <c r="I3" s="369"/>
      <c r="J3" s="142">
        <v>15</v>
      </c>
      <c r="K3" s="142">
        <v>2030</v>
      </c>
      <c r="L3" s="142">
        <v>1093</v>
      </c>
      <c r="M3" s="142">
        <v>937</v>
      </c>
      <c r="N3" s="142">
        <v>0</v>
      </c>
      <c r="O3" s="142">
        <v>225</v>
      </c>
      <c r="P3" s="142">
        <v>210</v>
      </c>
      <c r="Q3" s="142">
        <v>15</v>
      </c>
      <c r="R3" s="142">
        <v>0</v>
      </c>
      <c r="S3" s="140">
        <v>30649.08</v>
      </c>
      <c r="T3" s="140">
        <v>-110.25</v>
      </c>
      <c r="U3" s="140">
        <v>413</v>
      </c>
      <c r="V3" s="143">
        <v>4.1300000000000008</v>
      </c>
      <c r="W3" s="140">
        <v>513</v>
      </c>
      <c r="X3" s="144">
        <v>1.3475118992152459E-2</v>
      </c>
      <c r="Y3" s="144">
        <v>4.1300000000000008</v>
      </c>
      <c r="AA3" s="205">
        <v>44196</v>
      </c>
      <c r="AB3" s="199" t="s">
        <v>160</v>
      </c>
      <c r="AC3" s="199">
        <v>87</v>
      </c>
      <c r="AD3" s="199"/>
      <c r="AE3" s="199" t="s">
        <v>185</v>
      </c>
      <c r="AF3" s="199">
        <v>2</v>
      </c>
      <c r="AG3" s="199"/>
      <c r="AH3" s="199">
        <v>142.46</v>
      </c>
      <c r="AI3" s="199">
        <v>1310.92</v>
      </c>
      <c r="AJ3" s="203">
        <v>0.27026304057066447</v>
      </c>
    </row>
    <row r="4" spans="1:36" ht="12" customHeight="1" x14ac:dyDescent="0.3">
      <c r="A4" s="135" t="s">
        <v>140</v>
      </c>
      <c r="B4" s="140"/>
      <c r="C4" s="141"/>
      <c r="D4" s="365"/>
      <c r="E4" s="366"/>
      <c r="F4" s="367"/>
      <c r="G4" s="366"/>
      <c r="H4" s="368"/>
      <c r="I4" s="369"/>
      <c r="J4" s="142"/>
      <c r="K4" s="142"/>
      <c r="L4" s="142"/>
      <c r="M4" s="142"/>
      <c r="N4" s="142"/>
      <c r="O4" s="142"/>
      <c r="P4" s="142"/>
      <c r="Q4" s="142"/>
      <c r="R4" s="142"/>
      <c r="S4" s="140"/>
      <c r="T4" s="140"/>
      <c r="U4" s="140"/>
      <c r="V4" s="143"/>
      <c r="W4" s="140"/>
      <c r="X4" s="144"/>
      <c r="Y4" s="144"/>
      <c r="AA4" s="205">
        <v>44197</v>
      </c>
      <c r="AB4" s="199" t="s">
        <v>186</v>
      </c>
      <c r="AC4" s="199">
        <v>36</v>
      </c>
      <c r="AD4" s="199"/>
      <c r="AE4" s="199" t="s">
        <v>57</v>
      </c>
      <c r="AF4" s="199">
        <v>56</v>
      </c>
      <c r="AG4" s="199"/>
      <c r="AH4" s="199">
        <v>174.01</v>
      </c>
      <c r="AI4" s="199">
        <v>982.45</v>
      </c>
      <c r="AJ4" s="203">
        <v>0.22146567457531927</v>
      </c>
    </row>
    <row r="5" spans="1:36" ht="14.4" customHeight="1" x14ac:dyDescent="0.3">
      <c r="A5" s="135" t="s">
        <v>178</v>
      </c>
      <c r="B5" s="140"/>
      <c r="C5" s="141"/>
      <c r="D5" s="365"/>
      <c r="E5" s="366"/>
      <c r="F5" s="367"/>
      <c r="G5" s="366"/>
      <c r="H5" s="368"/>
      <c r="I5" s="369"/>
      <c r="J5" s="142"/>
      <c r="K5" s="142"/>
      <c r="L5" s="142"/>
      <c r="M5" s="142"/>
      <c r="N5" s="142"/>
      <c r="O5" s="142"/>
      <c r="P5" s="142"/>
      <c r="Q5" s="142"/>
      <c r="R5" s="142"/>
      <c r="S5" s="140"/>
      <c r="T5" s="140"/>
      <c r="U5" s="140"/>
      <c r="V5" s="143"/>
      <c r="W5" s="140"/>
      <c r="X5" s="144"/>
      <c r="Y5" s="144"/>
      <c r="AA5" s="205">
        <v>44198</v>
      </c>
      <c r="AB5" s="199" t="s">
        <v>188</v>
      </c>
      <c r="AC5" s="199">
        <v>18</v>
      </c>
      <c r="AD5" s="199"/>
      <c r="AE5" s="199" t="s">
        <v>187</v>
      </c>
      <c r="AF5" s="199">
        <v>1</v>
      </c>
      <c r="AG5" s="199"/>
      <c r="AH5" s="199">
        <v>172.71</v>
      </c>
      <c r="AI5" s="199">
        <v>1317.02</v>
      </c>
      <c r="AJ5" s="203">
        <v>-7.4708350094821159E-3</v>
      </c>
    </row>
    <row r="6" spans="1:36" ht="14.4" customHeight="1" x14ac:dyDescent="0.3">
      <c r="A6" s="135" t="s">
        <v>484</v>
      </c>
      <c r="B6" s="140"/>
      <c r="C6" s="141"/>
      <c r="D6" s="365"/>
      <c r="E6" s="366"/>
      <c r="F6" s="367"/>
      <c r="G6" s="366"/>
      <c r="H6" s="368"/>
      <c r="I6" s="369"/>
      <c r="J6" s="142"/>
      <c r="K6" s="142"/>
      <c r="L6" s="142"/>
      <c r="M6" s="142"/>
      <c r="N6" s="142"/>
      <c r="O6" s="142"/>
      <c r="P6" s="142"/>
      <c r="Q6" s="142"/>
      <c r="R6" s="142"/>
      <c r="S6" s="140"/>
      <c r="T6" s="140"/>
      <c r="U6" s="140"/>
      <c r="V6" s="143"/>
      <c r="W6" s="140"/>
      <c r="X6" s="144"/>
      <c r="Y6" s="144"/>
      <c r="AA6" s="205">
        <v>44199</v>
      </c>
      <c r="AB6" s="199" t="s">
        <v>189</v>
      </c>
      <c r="AC6" s="199">
        <v>4</v>
      </c>
      <c r="AD6" s="199"/>
      <c r="AE6" s="199" t="s">
        <v>174</v>
      </c>
      <c r="AF6" s="199">
        <v>14</v>
      </c>
      <c r="AG6" s="199"/>
      <c r="AH6" s="199">
        <v>222.41</v>
      </c>
      <c r="AI6" s="199">
        <v>1723.2</v>
      </c>
      <c r="AJ6" s="203">
        <v>0.2877656186671298</v>
      </c>
    </row>
    <row r="7" spans="1:36" ht="27.6" customHeight="1" x14ac:dyDescent="0.2">
      <c r="B7" s="136" t="s">
        <v>56</v>
      </c>
      <c r="C7" s="131"/>
      <c r="AA7" s="205">
        <v>44200</v>
      </c>
      <c r="AB7" s="199" t="s">
        <v>190</v>
      </c>
      <c r="AC7" s="199">
        <v>37</v>
      </c>
      <c r="AD7" s="199"/>
      <c r="AE7" s="199" t="s">
        <v>142</v>
      </c>
      <c r="AF7" s="199">
        <v>271</v>
      </c>
      <c r="AG7" s="199"/>
      <c r="AH7" s="199">
        <v>327.33000000000004</v>
      </c>
      <c r="AI7" s="199">
        <v>2123.1999999999998</v>
      </c>
      <c r="AJ7" s="203">
        <v>0.47174137853513803</v>
      </c>
    </row>
    <row r="8" spans="1:36" ht="12" x14ac:dyDescent="0.2">
      <c r="B8" s="263" t="s">
        <v>58</v>
      </c>
      <c r="C8" s="263" t="s">
        <v>59</v>
      </c>
      <c r="D8" s="359" t="s">
        <v>48</v>
      </c>
      <c r="E8" s="94"/>
      <c r="F8" s="95"/>
      <c r="G8" s="95"/>
      <c r="H8" s="361" t="s">
        <v>49</v>
      </c>
      <c r="I8" s="96"/>
      <c r="J8" s="330" t="s">
        <v>41</v>
      </c>
      <c r="K8" s="330" t="s">
        <v>8</v>
      </c>
      <c r="L8" s="330" t="s">
        <v>50</v>
      </c>
      <c r="M8" s="326" t="s">
        <v>51</v>
      </c>
      <c r="N8" s="328" t="s">
        <v>52</v>
      </c>
      <c r="O8" s="330" t="s">
        <v>11</v>
      </c>
      <c r="P8" s="330" t="s">
        <v>50</v>
      </c>
      <c r="Q8" s="326" t="s">
        <v>51</v>
      </c>
      <c r="R8" s="328" t="s">
        <v>52</v>
      </c>
      <c r="S8" s="328" t="s">
        <v>53</v>
      </c>
      <c r="T8" s="328" t="s">
        <v>54</v>
      </c>
      <c r="U8" s="328" t="s">
        <v>9</v>
      </c>
      <c r="V8" s="328" t="s">
        <v>38</v>
      </c>
      <c r="W8" s="328" t="s">
        <v>55</v>
      </c>
      <c r="X8" s="328" t="s">
        <v>23</v>
      </c>
      <c r="Y8" s="328" t="s">
        <v>109</v>
      </c>
      <c r="AA8" s="205">
        <v>44201</v>
      </c>
      <c r="AB8" s="199" t="s">
        <v>537</v>
      </c>
      <c r="AC8" s="199">
        <v>15</v>
      </c>
      <c r="AD8" s="199"/>
      <c r="AE8" s="199" t="s">
        <v>60</v>
      </c>
      <c r="AF8" s="199">
        <v>298</v>
      </c>
      <c r="AG8" s="199"/>
      <c r="AH8" s="199">
        <v>463.16000000000008</v>
      </c>
      <c r="AI8" s="199">
        <v>1799.01</v>
      </c>
      <c r="AJ8" s="203">
        <v>0.4149634924999237</v>
      </c>
    </row>
    <row r="9" spans="1:36" ht="12" x14ac:dyDescent="0.2">
      <c r="B9" s="264"/>
      <c r="C9" s="264"/>
      <c r="D9" s="360"/>
      <c r="E9" s="93"/>
      <c r="F9" s="91"/>
      <c r="G9" s="91"/>
      <c r="H9" s="266"/>
      <c r="I9" s="92"/>
      <c r="J9" s="258"/>
      <c r="K9" s="258"/>
      <c r="L9" s="258"/>
      <c r="M9" s="327"/>
      <c r="N9" s="329"/>
      <c r="O9" s="258"/>
      <c r="P9" s="258"/>
      <c r="Q9" s="327"/>
      <c r="R9" s="329"/>
      <c r="S9" s="329"/>
      <c r="T9" s="329"/>
      <c r="U9" s="329"/>
      <c r="V9" s="329"/>
      <c r="W9" s="329"/>
      <c r="X9" s="329"/>
      <c r="Y9" s="329"/>
      <c r="AA9" s="205">
        <v>44202</v>
      </c>
      <c r="AB9" s="199" t="s">
        <v>191</v>
      </c>
      <c r="AC9" s="199">
        <v>24</v>
      </c>
      <c r="AD9" s="199"/>
      <c r="AE9" s="199" t="s">
        <v>156</v>
      </c>
      <c r="AF9" s="199">
        <v>7</v>
      </c>
      <c r="AG9" s="199"/>
      <c r="AH9" s="199">
        <v>404.11000000000013</v>
      </c>
      <c r="AI9" s="199">
        <v>1822</v>
      </c>
      <c r="AJ9" s="203">
        <v>-0.12749373866482414</v>
      </c>
    </row>
    <row r="10" spans="1:36" ht="14.4" x14ac:dyDescent="0.3">
      <c r="B10" s="201">
        <v>100</v>
      </c>
      <c r="C10" s="202">
        <v>44166</v>
      </c>
      <c r="D10" s="364">
        <v>44195</v>
      </c>
      <c r="E10" s="350"/>
      <c r="F10" s="349" t="s">
        <v>101</v>
      </c>
      <c r="G10" s="350"/>
      <c r="H10" s="351">
        <v>44209</v>
      </c>
      <c r="I10" s="352"/>
      <c r="J10" s="198">
        <v>15</v>
      </c>
      <c r="K10" s="198">
        <v>2030</v>
      </c>
      <c r="L10" s="198">
        <v>1093</v>
      </c>
      <c r="M10" s="198">
        <v>937</v>
      </c>
      <c r="N10" s="198">
        <v>0</v>
      </c>
      <c r="O10" s="198">
        <v>225</v>
      </c>
      <c r="P10" s="198">
        <v>210</v>
      </c>
      <c r="Q10" s="198">
        <v>15</v>
      </c>
      <c r="R10" s="198">
        <v>0</v>
      </c>
      <c r="S10" s="201">
        <v>30649.08</v>
      </c>
      <c r="T10" s="201">
        <v>-110.25</v>
      </c>
      <c r="U10" s="201">
        <v>413</v>
      </c>
      <c r="V10" s="203">
        <v>4.1300000000000008</v>
      </c>
      <c r="W10" s="201">
        <v>513</v>
      </c>
      <c r="X10" s="204">
        <v>1.3475118992152459E-2</v>
      </c>
      <c r="Y10" s="204">
        <v>4.1300000000000008</v>
      </c>
      <c r="AA10" s="205">
        <v>44203</v>
      </c>
      <c r="AB10" s="199" t="s">
        <v>412</v>
      </c>
      <c r="AC10" s="199">
        <v>37</v>
      </c>
      <c r="AD10" s="199"/>
      <c r="AE10" s="199" t="s">
        <v>193</v>
      </c>
      <c r="AF10" s="199">
        <v>1</v>
      </c>
      <c r="AG10" s="199"/>
      <c r="AH10" s="199">
        <v>612.9100000000002</v>
      </c>
      <c r="AI10" s="199">
        <v>2437.59</v>
      </c>
      <c r="AJ10" s="203">
        <v>0.51669099997525425</v>
      </c>
    </row>
    <row r="11" spans="1:36" x14ac:dyDescent="0.2">
      <c r="AA11" s="205">
        <v>44204</v>
      </c>
      <c r="AB11" s="199" t="s">
        <v>192</v>
      </c>
      <c r="AC11" s="199">
        <v>11</v>
      </c>
      <c r="AD11" s="199"/>
      <c r="AE11" s="199" t="s">
        <v>194</v>
      </c>
      <c r="AF11" s="199">
        <v>1</v>
      </c>
      <c r="AG11" s="199"/>
      <c r="AH11" s="199">
        <v>658.70000000000027</v>
      </c>
      <c r="AI11" s="199">
        <v>1921.16</v>
      </c>
      <c r="AJ11" s="203">
        <v>7.4709174267021367E-2</v>
      </c>
    </row>
    <row r="12" spans="1:36" x14ac:dyDescent="0.2">
      <c r="B12" s="324" t="s">
        <v>56</v>
      </c>
      <c r="C12" s="325"/>
      <c r="AA12" s="205">
        <v>44205</v>
      </c>
      <c r="AB12" s="199" t="s">
        <v>349</v>
      </c>
      <c r="AC12" s="199">
        <v>3</v>
      </c>
      <c r="AD12" s="199"/>
      <c r="AE12" s="199" t="s">
        <v>67</v>
      </c>
      <c r="AF12" s="199">
        <v>101</v>
      </c>
      <c r="AG12" s="199"/>
      <c r="AH12" s="199">
        <v>814.33000000000038</v>
      </c>
      <c r="AI12" s="199">
        <v>2483.5</v>
      </c>
      <c r="AJ12" s="203">
        <v>0.2362684074692577</v>
      </c>
    </row>
    <row r="13" spans="1:36" x14ac:dyDescent="0.2">
      <c r="B13" s="325"/>
      <c r="C13" s="325"/>
      <c r="AA13" s="205">
        <v>44206</v>
      </c>
      <c r="AB13" s="199" t="s">
        <v>309</v>
      </c>
      <c r="AC13" s="199">
        <v>2</v>
      </c>
      <c r="AD13" s="199"/>
      <c r="AE13" s="199" t="s">
        <v>350</v>
      </c>
      <c r="AF13" s="199">
        <v>17</v>
      </c>
      <c r="AG13" s="199"/>
      <c r="AH13" s="199">
        <v>1246.8400000000004</v>
      </c>
      <c r="AI13" s="199">
        <v>3999.61</v>
      </c>
      <c r="AJ13" s="203">
        <v>0.53112374590153844</v>
      </c>
    </row>
    <row r="14" spans="1:36" ht="1.95" customHeight="1" x14ac:dyDescent="0.2">
      <c r="B14" s="85"/>
      <c r="C14" s="85"/>
      <c r="D14" s="86"/>
      <c r="E14" s="86"/>
      <c r="F14" s="86"/>
      <c r="G14" s="86"/>
      <c r="H14" s="86"/>
      <c r="I14" s="86"/>
      <c r="J14" s="86"/>
      <c r="K14" s="86"/>
      <c r="L14" s="86"/>
      <c r="M14" s="86"/>
      <c r="N14" s="86"/>
      <c r="O14" s="86"/>
      <c r="P14" s="86"/>
      <c r="Q14" s="86"/>
      <c r="R14" s="86"/>
      <c r="S14" s="86"/>
      <c r="T14" s="86"/>
      <c r="U14" s="86"/>
      <c r="V14" s="86"/>
      <c r="W14" s="86"/>
      <c r="X14" s="86"/>
      <c r="Y14" s="86"/>
      <c r="AA14" s="205">
        <v>44207</v>
      </c>
      <c r="AB14" s="199" t="s">
        <v>310</v>
      </c>
      <c r="AC14" s="199">
        <v>14</v>
      </c>
      <c r="AD14" s="199"/>
      <c r="AE14" s="199" t="s">
        <v>73</v>
      </c>
      <c r="AF14" s="199">
        <v>73</v>
      </c>
      <c r="AG14" s="199"/>
      <c r="AH14" s="199">
        <v>318.61000000000035</v>
      </c>
      <c r="AI14" s="199">
        <v>3542.24</v>
      </c>
      <c r="AJ14" s="203">
        <v>-0.74446601007346547</v>
      </c>
    </row>
    <row r="15" spans="1:36" s="84" customFormat="1" ht="11.4" customHeight="1" x14ac:dyDescent="0.2">
      <c r="B15" s="5"/>
      <c r="C15" s="5"/>
      <c r="AA15" s="205">
        <v>44208</v>
      </c>
      <c r="AB15" s="199" t="s">
        <v>161</v>
      </c>
      <c r="AC15" s="199">
        <v>29</v>
      </c>
      <c r="AD15" s="199"/>
      <c r="AE15" s="199" t="s">
        <v>75</v>
      </c>
      <c r="AF15" s="199">
        <v>217</v>
      </c>
      <c r="AG15" s="199"/>
      <c r="AH15" s="199">
        <v>395.6700000000003</v>
      </c>
      <c r="AI15" s="199">
        <v>1785.66</v>
      </c>
      <c r="AJ15" s="203">
        <v>0.24186309280939036</v>
      </c>
    </row>
    <row r="16" spans="1:36" ht="14.4" customHeight="1" x14ac:dyDescent="0.25">
      <c r="B16" s="355" t="s">
        <v>116</v>
      </c>
      <c r="C16" s="356"/>
      <c r="D16" s="98" t="s">
        <v>117</v>
      </c>
      <c r="E16" s="357" t="s">
        <v>93</v>
      </c>
      <c r="F16" s="358"/>
      <c r="G16" s="358"/>
      <c r="H16" s="358"/>
      <c r="J16" s="355" t="s">
        <v>125</v>
      </c>
      <c r="K16" s="356"/>
      <c r="L16" s="356"/>
      <c r="M16" s="356"/>
      <c r="N16" s="356"/>
      <c r="O16" s="356"/>
      <c r="P16" s="356"/>
      <c r="Q16" s="356"/>
      <c r="R16" s="356"/>
      <c r="S16" s="356"/>
      <c r="AA16" s="205">
        <v>44209</v>
      </c>
      <c r="AB16" s="199" t="s">
        <v>413</v>
      </c>
      <c r="AC16" s="199">
        <v>75</v>
      </c>
      <c r="AD16" s="199"/>
      <c r="AE16" s="199" t="s">
        <v>77</v>
      </c>
      <c r="AF16" s="199">
        <v>364</v>
      </c>
      <c r="AG16" s="199"/>
      <c r="AH16" s="199">
        <v>513.00000000000034</v>
      </c>
      <c r="AI16" s="199">
        <v>2793.17</v>
      </c>
      <c r="AJ16" s="203">
        <v>0.2965349912806125</v>
      </c>
    </row>
    <row r="17" spans="2:36" ht="14.4" customHeight="1" x14ac:dyDescent="0.3">
      <c r="B17" s="38" t="s">
        <v>39</v>
      </c>
      <c r="C17" s="39" t="s">
        <v>8</v>
      </c>
      <c r="D17" s="40" t="s">
        <v>53</v>
      </c>
      <c r="E17" s="40" t="s">
        <v>50</v>
      </c>
      <c r="F17" s="40" t="s">
        <v>51</v>
      </c>
      <c r="G17" s="347" t="s">
        <v>9</v>
      </c>
      <c r="H17" s="348"/>
      <c r="J17" s="362" t="s">
        <v>39</v>
      </c>
      <c r="K17" s="363"/>
      <c r="L17" s="363"/>
      <c r="M17" s="39" t="s">
        <v>8</v>
      </c>
      <c r="N17" s="347" t="s">
        <v>53</v>
      </c>
      <c r="O17" s="321"/>
      <c r="P17" s="80" t="s">
        <v>50</v>
      </c>
      <c r="Q17" s="80" t="s">
        <v>51</v>
      </c>
      <c r="R17" s="347" t="s">
        <v>9</v>
      </c>
      <c r="S17" s="348"/>
      <c r="U17" s="81" t="s">
        <v>61</v>
      </c>
      <c r="V17" s="80" t="s">
        <v>62</v>
      </c>
      <c r="W17" s="82"/>
      <c r="Y17" s="82"/>
      <c r="AA17" s="205"/>
      <c r="AB17" s="199" t="s">
        <v>487</v>
      </c>
      <c r="AC17" s="199">
        <v>3</v>
      </c>
      <c r="AD17" s="199"/>
      <c r="AE17" s="199" t="s">
        <v>79</v>
      </c>
      <c r="AF17" s="199">
        <v>326</v>
      </c>
      <c r="AG17" s="199"/>
      <c r="AH17" s="199"/>
      <c r="AI17" s="199"/>
      <c r="AJ17" s="199"/>
    </row>
    <row r="18" spans="2:36" ht="11.4" customHeight="1" x14ac:dyDescent="0.3">
      <c r="B18" s="90" t="s">
        <v>63</v>
      </c>
      <c r="C18" s="198">
        <v>407</v>
      </c>
      <c r="D18" s="201">
        <v>3077.68</v>
      </c>
      <c r="E18" s="199">
        <v>182</v>
      </c>
      <c r="F18" s="199">
        <v>225</v>
      </c>
      <c r="G18" s="345">
        <v>-1.74</v>
      </c>
      <c r="H18" s="345"/>
      <c r="J18" s="341" t="s">
        <v>63</v>
      </c>
      <c r="K18" s="342"/>
      <c r="L18" s="342"/>
      <c r="M18" s="198">
        <v>184</v>
      </c>
      <c r="N18" s="343">
        <v>2858.57</v>
      </c>
      <c r="O18" s="344"/>
      <c r="P18" s="199">
        <v>179</v>
      </c>
      <c r="Q18" s="199">
        <v>5</v>
      </c>
      <c r="R18" s="199"/>
      <c r="S18" s="211">
        <v>55.08</v>
      </c>
      <c r="U18" s="109" t="s">
        <v>64</v>
      </c>
      <c r="V18" s="201">
        <v>0.01</v>
      </c>
      <c r="W18" s="83"/>
      <c r="Y18" s="83"/>
      <c r="AA18" s="205"/>
      <c r="AB18" s="199" t="s">
        <v>414</v>
      </c>
      <c r="AC18" s="199">
        <v>17</v>
      </c>
      <c r="AD18" s="199"/>
      <c r="AE18" s="199" t="s">
        <v>111</v>
      </c>
      <c r="AF18" s="199">
        <v>164</v>
      </c>
      <c r="AG18" s="199"/>
      <c r="AH18" s="199"/>
      <c r="AI18" s="199"/>
      <c r="AJ18" s="199"/>
    </row>
    <row r="19" spans="2:36" ht="11.4" customHeight="1" x14ac:dyDescent="0.3">
      <c r="B19" s="90" t="s">
        <v>65</v>
      </c>
      <c r="C19" s="198">
        <v>475</v>
      </c>
      <c r="D19" s="201">
        <v>5593.11</v>
      </c>
      <c r="E19" s="199">
        <v>257</v>
      </c>
      <c r="F19" s="199">
        <v>218</v>
      </c>
      <c r="G19" s="345">
        <v>-148.83000000000001</v>
      </c>
      <c r="H19" s="345"/>
      <c r="J19" s="341" t="s">
        <v>65</v>
      </c>
      <c r="K19" s="342"/>
      <c r="L19" s="342"/>
      <c r="M19" s="198">
        <v>257</v>
      </c>
      <c r="N19" s="343">
        <v>5439.73</v>
      </c>
      <c r="O19" s="344"/>
      <c r="P19" s="199">
        <v>251</v>
      </c>
      <c r="Q19" s="199">
        <v>6</v>
      </c>
      <c r="R19" s="199"/>
      <c r="S19" s="211">
        <v>164.45</v>
      </c>
      <c r="U19" s="109" t="s">
        <v>66</v>
      </c>
      <c r="V19" s="201">
        <v>1.84</v>
      </c>
      <c r="W19" s="83"/>
      <c r="Y19" s="83"/>
      <c r="AA19" s="205"/>
      <c r="AB19" s="199" t="s">
        <v>391</v>
      </c>
      <c r="AC19" s="199">
        <v>2</v>
      </c>
      <c r="AD19" s="199"/>
      <c r="AE19" s="199" t="s">
        <v>124</v>
      </c>
      <c r="AF19" s="199">
        <v>93</v>
      </c>
      <c r="AG19" s="199"/>
      <c r="AH19" s="199"/>
      <c r="AI19" s="199"/>
      <c r="AJ19" s="199"/>
    </row>
    <row r="20" spans="2:36" ht="11.4" customHeight="1" x14ac:dyDescent="0.3">
      <c r="B20" s="90" t="s">
        <v>68</v>
      </c>
      <c r="C20" s="198">
        <v>685</v>
      </c>
      <c r="D20" s="201">
        <v>10422.66</v>
      </c>
      <c r="E20" s="199">
        <v>396</v>
      </c>
      <c r="F20" s="199">
        <v>289</v>
      </c>
      <c r="G20" s="345">
        <v>11.23</v>
      </c>
      <c r="H20" s="345"/>
      <c r="J20" s="341" t="s">
        <v>68</v>
      </c>
      <c r="K20" s="342"/>
      <c r="L20" s="342"/>
      <c r="M20" s="198">
        <v>428</v>
      </c>
      <c r="N20" s="343">
        <v>10494.64</v>
      </c>
      <c r="O20" s="344"/>
      <c r="P20" s="199">
        <v>382</v>
      </c>
      <c r="Q20" s="199">
        <v>46</v>
      </c>
      <c r="R20" s="199"/>
      <c r="S20" s="211">
        <v>902.89</v>
      </c>
      <c r="U20" s="109" t="s">
        <v>69</v>
      </c>
      <c r="V20" s="201">
        <v>27.53</v>
      </c>
      <c r="W20" s="83"/>
      <c r="Y20" s="83"/>
      <c r="AA20" s="205"/>
      <c r="AB20" s="199" t="s">
        <v>180</v>
      </c>
      <c r="AC20" s="199">
        <v>46</v>
      </c>
      <c r="AD20" s="199"/>
      <c r="AE20" s="199" t="s">
        <v>351</v>
      </c>
      <c r="AF20" s="199">
        <v>18</v>
      </c>
      <c r="AG20" s="199"/>
      <c r="AH20" s="199"/>
      <c r="AI20" s="199"/>
      <c r="AJ20" s="199"/>
    </row>
    <row r="21" spans="2:36" ht="11.4" customHeight="1" x14ac:dyDescent="0.3">
      <c r="B21" s="90" t="s">
        <v>70</v>
      </c>
      <c r="C21" s="198">
        <v>228</v>
      </c>
      <c r="D21" s="201">
        <v>3436.19</v>
      </c>
      <c r="E21" s="199">
        <v>139</v>
      </c>
      <c r="F21" s="199">
        <v>89</v>
      </c>
      <c r="G21" s="345">
        <v>230.48</v>
      </c>
      <c r="H21" s="345"/>
      <c r="J21" s="341" t="s">
        <v>70</v>
      </c>
      <c r="K21" s="342"/>
      <c r="L21" s="342"/>
      <c r="M21" s="198">
        <v>197</v>
      </c>
      <c r="N21" s="343">
        <v>5524.97</v>
      </c>
      <c r="O21" s="344"/>
      <c r="P21" s="199">
        <v>146</v>
      </c>
      <c r="Q21" s="199">
        <v>51</v>
      </c>
      <c r="R21" s="199"/>
      <c r="S21" s="211">
        <v>400.92</v>
      </c>
      <c r="U21" s="110" t="s">
        <v>121</v>
      </c>
      <c r="V21" s="201">
        <v>-7.35</v>
      </c>
      <c r="W21" s="102"/>
      <c r="X21" s="102"/>
      <c r="Y21" s="102"/>
      <c r="AA21" s="205"/>
      <c r="AB21" s="199" t="s">
        <v>182</v>
      </c>
      <c r="AC21" s="199">
        <v>38</v>
      </c>
      <c r="AD21" s="199"/>
      <c r="AE21" s="199" t="s">
        <v>446</v>
      </c>
      <c r="AF21" s="199">
        <v>2</v>
      </c>
      <c r="AG21" s="199"/>
      <c r="AH21" s="199"/>
      <c r="AI21" s="199"/>
      <c r="AJ21" s="199"/>
    </row>
    <row r="22" spans="2:36" ht="11.4" customHeight="1" x14ac:dyDescent="0.3">
      <c r="B22" s="90" t="s">
        <v>71</v>
      </c>
      <c r="C22" s="198">
        <v>74</v>
      </c>
      <c r="D22" s="201">
        <v>1312.98</v>
      </c>
      <c r="E22" s="199">
        <v>47</v>
      </c>
      <c r="F22" s="199">
        <v>27</v>
      </c>
      <c r="G22" s="345">
        <v>99.18</v>
      </c>
      <c r="H22" s="345"/>
      <c r="J22" s="341" t="s">
        <v>71</v>
      </c>
      <c r="K22" s="342"/>
      <c r="L22" s="342"/>
      <c r="M22" s="198">
        <v>71</v>
      </c>
      <c r="N22" s="343">
        <v>2129.4699999999998</v>
      </c>
      <c r="O22" s="344"/>
      <c r="P22" s="199">
        <v>44</v>
      </c>
      <c r="Q22" s="199">
        <v>27</v>
      </c>
      <c r="R22" s="199"/>
      <c r="S22" s="211">
        <v>293.51</v>
      </c>
      <c r="U22" s="107"/>
      <c r="V22" s="99"/>
      <c r="W22" s="99"/>
      <c r="X22" s="99"/>
      <c r="Y22" s="100"/>
      <c r="AA22" s="205"/>
      <c r="AB22" s="199" t="s">
        <v>311</v>
      </c>
      <c r="AC22" s="199">
        <v>4</v>
      </c>
      <c r="AD22" s="199"/>
      <c r="AE22" s="199"/>
      <c r="AF22" s="199"/>
      <c r="AG22" s="199"/>
      <c r="AH22" s="199"/>
      <c r="AI22" s="199"/>
      <c r="AJ22" s="199"/>
    </row>
    <row r="23" spans="2:36" ht="11.4" customHeight="1" x14ac:dyDescent="0.3">
      <c r="B23" s="90" t="s">
        <v>72</v>
      </c>
      <c r="C23" s="198">
        <v>67</v>
      </c>
      <c r="D23" s="201">
        <v>2274.89</v>
      </c>
      <c r="E23" s="199">
        <v>33</v>
      </c>
      <c r="F23" s="199">
        <v>34</v>
      </c>
      <c r="G23" s="345">
        <v>489.69</v>
      </c>
      <c r="H23" s="345"/>
      <c r="J23" s="341" t="s">
        <v>72</v>
      </c>
      <c r="K23" s="342"/>
      <c r="L23" s="342"/>
      <c r="M23" s="198">
        <v>80</v>
      </c>
      <c r="N23" s="343">
        <v>1181.95</v>
      </c>
      <c r="O23" s="344"/>
      <c r="P23" s="199">
        <v>34</v>
      </c>
      <c r="Q23" s="199">
        <v>46</v>
      </c>
      <c r="R23" s="199"/>
      <c r="S23" s="211">
        <v>64.989999999999995</v>
      </c>
      <c r="U23" s="101"/>
      <c r="V23" s="102"/>
      <c r="W23" s="102"/>
      <c r="X23" s="102"/>
      <c r="Y23" s="103"/>
      <c r="AA23" s="205"/>
      <c r="AB23" s="199" t="s">
        <v>312</v>
      </c>
      <c r="AC23" s="199">
        <v>3</v>
      </c>
      <c r="AD23" s="199"/>
      <c r="AE23" s="199"/>
      <c r="AF23" s="199"/>
      <c r="AG23" s="199"/>
      <c r="AH23" s="199"/>
      <c r="AI23" s="199"/>
      <c r="AJ23" s="199"/>
    </row>
    <row r="24" spans="2:36" ht="11.4" customHeight="1" x14ac:dyDescent="0.3">
      <c r="B24" s="90" t="s">
        <v>74</v>
      </c>
      <c r="C24" s="198">
        <v>57</v>
      </c>
      <c r="D24" s="201">
        <v>3337.03</v>
      </c>
      <c r="E24" s="199">
        <v>31</v>
      </c>
      <c r="F24" s="199">
        <v>26</v>
      </c>
      <c r="G24" s="345">
        <v>-94.65</v>
      </c>
      <c r="H24" s="345"/>
      <c r="J24" s="341" t="s">
        <v>74</v>
      </c>
      <c r="K24" s="342"/>
      <c r="L24" s="342"/>
      <c r="M24" s="198">
        <v>113</v>
      </c>
      <c r="N24" s="343">
        <v>1006.57</v>
      </c>
      <c r="O24" s="344"/>
      <c r="P24" s="199">
        <v>28</v>
      </c>
      <c r="Q24" s="199">
        <v>85</v>
      </c>
      <c r="R24" s="199"/>
      <c r="S24" s="211">
        <v>-291.17</v>
      </c>
      <c r="U24" s="101"/>
      <c r="V24" s="97"/>
      <c r="W24" s="102"/>
      <c r="X24" s="102"/>
      <c r="Y24" s="103"/>
      <c r="AA24" s="205"/>
      <c r="AB24" s="199" t="s">
        <v>183</v>
      </c>
      <c r="AC24" s="199">
        <v>75</v>
      </c>
      <c r="AD24" s="199"/>
      <c r="AE24" s="199"/>
      <c r="AF24" s="199"/>
      <c r="AG24" s="199"/>
      <c r="AH24" s="199"/>
      <c r="AI24" s="199"/>
      <c r="AJ24" s="199"/>
    </row>
    <row r="25" spans="2:36" ht="11.4" customHeight="1" x14ac:dyDescent="0.3">
      <c r="B25" s="90" t="s">
        <v>76</v>
      </c>
      <c r="C25" s="198">
        <v>24</v>
      </c>
      <c r="D25" s="201">
        <v>800.91</v>
      </c>
      <c r="E25" s="199">
        <v>6</v>
      </c>
      <c r="F25" s="199">
        <v>18</v>
      </c>
      <c r="G25" s="345">
        <v>-162.12</v>
      </c>
      <c r="H25" s="345"/>
      <c r="J25" s="341" t="s">
        <v>76</v>
      </c>
      <c r="K25" s="342"/>
      <c r="L25" s="342"/>
      <c r="M25" s="198">
        <v>216</v>
      </c>
      <c r="N25" s="343">
        <v>1149.9000000000001</v>
      </c>
      <c r="O25" s="344"/>
      <c r="P25" s="199">
        <v>18</v>
      </c>
      <c r="Q25" s="199">
        <v>198</v>
      </c>
      <c r="R25" s="199"/>
      <c r="S25" s="211">
        <v>-699.41</v>
      </c>
      <c r="U25" s="101"/>
      <c r="V25" s="97"/>
      <c r="W25" s="102"/>
      <c r="X25" s="102"/>
      <c r="Y25" s="103"/>
      <c r="AA25" s="205"/>
      <c r="AB25" s="199" t="s">
        <v>488</v>
      </c>
      <c r="AC25" s="199">
        <v>32</v>
      </c>
      <c r="AD25" s="199"/>
      <c r="AE25" s="199"/>
      <c r="AF25" s="199"/>
      <c r="AG25" s="199"/>
      <c r="AH25" s="199"/>
      <c r="AI25" s="199"/>
      <c r="AJ25" s="199"/>
    </row>
    <row r="26" spans="2:36" ht="11.4" customHeight="1" x14ac:dyDescent="0.3">
      <c r="B26" s="90" t="s">
        <v>78</v>
      </c>
      <c r="C26" s="198">
        <v>10</v>
      </c>
      <c r="D26" s="201">
        <v>367.47</v>
      </c>
      <c r="E26" s="199">
        <v>2</v>
      </c>
      <c r="F26" s="199">
        <v>8</v>
      </c>
      <c r="G26" s="345">
        <v>17.28</v>
      </c>
      <c r="H26" s="345"/>
      <c r="J26" s="341" t="s">
        <v>78</v>
      </c>
      <c r="K26" s="342"/>
      <c r="L26" s="342"/>
      <c r="M26" s="198">
        <v>258</v>
      </c>
      <c r="N26" s="343">
        <v>618.01</v>
      </c>
      <c r="O26" s="344"/>
      <c r="P26" s="199">
        <v>8</v>
      </c>
      <c r="Q26" s="199">
        <v>250</v>
      </c>
      <c r="R26" s="199"/>
      <c r="S26" s="211">
        <v>-393.92</v>
      </c>
      <c r="U26" s="108" t="s">
        <v>118</v>
      </c>
      <c r="V26" s="102"/>
      <c r="W26" s="102"/>
      <c r="X26" s="102"/>
      <c r="Y26" s="103"/>
      <c r="AA26" s="205"/>
      <c r="AB26" s="199" t="s">
        <v>328</v>
      </c>
      <c r="AC26" s="199">
        <v>10</v>
      </c>
      <c r="AD26" s="199"/>
      <c r="AE26" s="199"/>
      <c r="AF26" s="199"/>
      <c r="AG26" s="199"/>
      <c r="AH26" s="199"/>
      <c r="AI26" s="199"/>
      <c r="AJ26" s="199"/>
    </row>
    <row r="27" spans="2:36" ht="11.4" customHeight="1" x14ac:dyDescent="0.3">
      <c r="B27" s="90" t="s">
        <v>80</v>
      </c>
      <c r="C27" s="198">
        <v>3</v>
      </c>
      <c r="D27" s="201">
        <v>26.16</v>
      </c>
      <c r="E27" s="199">
        <v>0</v>
      </c>
      <c r="F27" s="199">
        <v>3</v>
      </c>
      <c r="G27" s="345">
        <v>-27.52</v>
      </c>
      <c r="H27" s="345"/>
      <c r="J27" s="341" t="s">
        <v>80</v>
      </c>
      <c r="K27" s="342"/>
      <c r="L27" s="342"/>
      <c r="M27" s="198">
        <v>156</v>
      </c>
      <c r="N27" s="343">
        <v>204.27</v>
      </c>
      <c r="O27" s="344"/>
      <c r="P27" s="199">
        <v>3</v>
      </c>
      <c r="Q27" s="199">
        <v>153</v>
      </c>
      <c r="R27" s="199"/>
      <c r="S27" s="211">
        <v>-40.869999999999997</v>
      </c>
      <c r="U27" s="101"/>
      <c r="V27" s="87"/>
      <c r="W27" s="97"/>
      <c r="X27" s="97"/>
      <c r="Y27" s="88"/>
      <c r="Z27" s="68"/>
      <c r="AA27" s="205"/>
      <c r="AB27" s="199" t="s">
        <v>392</v>
      </c>
      <c r="AC27" s="199">
        <v>12</v>
      </c>
      <c r="AD27" s="199"/>
      <c r="AE27" s="199"/>
      <c r="AF27" s="199"/>
      <c r="AG27" s="199"/>
      <c r="AH27" s="199"/>
      <c r="AI27" s="199"/>
      <c r="AJ27" s="199"/>
    </row>
    <row r="28" spans="2:36" ht="11.4" customHeight="1" x14ac:dyDescent="0.3">
      <c r="B28" s="90" t="s">
        <v>81</v>
      </c>
      <c r="C28" s="198">
        <v>0</v>
      </c>
      <c r="D28" s="201">
        <v>0</v>
      </c>
      <c r="E28" s="199">
        <v>0</v>
      </c>
      <c r="F28" s="199">
        <v>0</v>
      </c>
      <c r="G28" s="345">
        <v>0</v>
      </c>
      <c r="H28" s="345"/>
      <c r="J28" s="341" t="s">
        <v>81</v>
      </c>
      <c r="K28" s="342"/>
      <c r="L28" s="342"/>
      <c r="M28" s="198">
        <v>70</v>
      </c>
      <c r="N28" s="343">
        <v>41</v>
      </c>
      <c r="O28" s="344"/>
      <c r="P28" s="199">
        <v>0</v>
      </c>
      <c r="Q28" s="199">
        <v>70</v>
      </c>
      <c r="R28" s="199"/>
      <c r="S28" s="211">
        <v>-43.47</v>
      </c>
      <c r="U28" s="101"/>
      <c r="V28" s="97"/>
      <c r="W28" s="97"/>
      <c r="X28" s="97"/>
      <c r="Y28" s="88"/>
      <c r="Z28" s="68"/>
      <c r="AA28" s="205"/>
      <c r="AB28" s="199" t="s">
        <v>393</v>
      </c>
      <c r="AC28" s="199">
        <v>17</v>
      </c>
      <c r="AD28" s="199"/>
      <c r="AE28" s="199"/>
      <c r="AF28" s="199"/>
      <c r="AG28" s="199"/>
      <c r="AH28" s="199"/>
      <c r="AI28" s="199"/>
      <c r="AJ28" s="199"/>
    </row>
    <row r="29" spans="2:36" ht="11.4" customHeight="1" thickBot="1" x14ac:dyDescent="0.25">
      <c r="C29" s="199"/>
      <c r="D29" s="199"/>
      <c r="E29" s="199"/>
      <c r="F29" s="199"/>
      <c r="G29" s="199"/>
      <c r="H29" s="199"/>
      <c r="U29" s="101"/>
      <c r="V29" s="102"/>
      <c r="W29" s="102"/>
      <c r="X29" s="102"/>
      <c r="Y29" s="103"/>
      <c r="AA29" s="205"/>
      <c r="AB29" s="199" t="s">
        <v>538</v>
      </c>
      <c r="AC29" s="199">
        <v>2</v>
      </c>
      <c r="AD29" s="199"/>
      <c r="AE29" s="199"/>
      <c r="AF29" s="199"/>
      <c r="AG29" s="199"/>
      <c r="AH29" s="199"/>
      <c r="AI29" s="199"/>
      <c r="AJ29" s="199"/>
    </row>
    <row r="30" spans="2:36" ht="14.4" customHeight="1" thickBot="1" x14ac:dyDescent="0.35">
      <c r="B30" s="42" t="s">
        <v>82</v>
      </c>
      <c r="C30" s="39" t="s">
        <v>8</v>
      </c>
      <c r="D30" s="40" t="s">
        <v>53</v>
      </c>
      <c r="E30" s="40" t="s">
        <v>50</v>
      </c>
      <c r="F30" s="40" t="s">
        <v>51</v>
      </c>
      <c r="G30" s="347" t="s">
        <v>9</v>
      </c>
      <c r="H30" s="348"/>
      <c r="J30" s="337" t="s">
        <v>102</v>
      </c>
      <c r="K30" s="338"/>
      <c r="L30" s="338"/>
      <c r="M30" s="338"/>
      <c r="N30" s="338"/>
      <c r="P30" s="69" t="s">
        <v>8</v>
      </c>
      <c r="Q30" s="335" t="s">
        <v>53</v>
      </c>
      <c r="R30" s="336"/>
      <c r="S30" s="70" t="s">
        <v>9</v>
      </c>
      <c r="U30" s="101"/>
      <c r="V30" s="102"/>
      <c r="W30" s="102"/>
      <c r="X30" s="102"/>
      <c r="Y30" s="103"/>
      <c r="AA30" s="205"/>
      <c r="AB30" s="199" t="s">
        <v>352</v>
      </c>
      <c r="AC30" s="199">
        <v>2</v>
      </c>
      <c r="AD30" s="199"/>
      <c r="AE30" s="199"/>
      <c r="AF30" s="199"/>
      <c r="AG30" s="199"/>
      <c r="AH30" s="199"/>
      <c r="AI30" s="199"/>
      <c r="AJ30" s="199"/>
    </row>
    <row r="31" spans="2:36" ht="14.4" x14ac:dyDescent="0.3">
      <c r="B31" s="43" t="s">
        <v>83</v>
      </c>
      <c r="C31" s="198">
        <v>1179</v>
      </c>
      <c r="D31" s="201">
        <v>23438.32</v>
      </c>
      <c r="E31" s="199">
        <v>993</v>
      </c>
      <c r="F31" s="199">
        <v>186</v>
      </c>
      <c r="G31" s="345">
        <v>869.65</v>
      </c>
      <c r="H31" s="346"/>
      <c r="J31" s="333" t="s">
        <v>511</v>
      </c>
      <c r="K31" s="334"/>
      <c r="L31" s="334"/>
      <c r="M31" s="334"/>
      <c r="N31" s="334"/>
      <c r="P31" s="5">
        <f>COUNTIF(bets!C10:C30000,J31)</f>
        <v>52</v>
      </c>
      <c r="Q31" s="339">
        <f>SUMIFS(bets!I:I,bets!C:C,J31)</f>
        <v>559.21999999999991</v>
      </c>
      <c r="R31" s="340"/>
      <c r="S31" s="111">
        <f>SUMIFS(bets!J:J,bets!C:C,J31)</f>
        <v>27.199999999999996</v>
      </c>
      <c r="U31" s="101"/>
      <c r="V31" s="102"/>
      <c r="W31" s="102"/>
      <c r="X31" s="102"/>
      <c r="Y31" s="103"/>
      <c r="AA31" s="205"/>
      <c r="AB31" s="199" t="s">
        <v>195</v>
      </c>
      <c r="AC31" s="199">
        <v>79</v>
      </c>
      <c r="AD31" s="199"/>
      <c r="AE31" s="199"/>
      <c r="AF31" s="199"/>
      <c r="AG31" s="199"/>
      <c r="AH31" s="199"/>
      <c r="AI31" s="199"/>
      <c r="AJ31" s="199"/>
    </row>
    <row r="32" spans="2:36" ht="15.6" x14ac:dyDescent="0.3">
      <c r="B32" s="42" t="s">
        <v>84</v>
      </c>
      <c r="C32" s="198">
        <v>851</v>
      </c>
      <c r="D32" s="201">
        <v>7210.76</v>
      </c>
      <c r="E32" s="199">
        <v>100</v>
      </c>
      <c r="F32" s="199">
        <v>751</v>
      </c>
      <c r="G32" s="345">
        <v>-456.65</v>
      </c>
      <c r="H32" s="346"/>
      <c r="J32" s="337" t="s">
        <v>103</v>
      </c>
      <c r="K32" s="338"/>
      <c r="L32" s="338"/>
      <c r="M32" s="338"/>
      <c r="N32" s="338"/>
      <c r="U32" s="108" t="s">
        <v>11</v>
      </c>
      <c r="V32" s="97"/>
      <c r="W32" s="102"/>
      <c r="X32" s="102"/>
      <c r="Y32" s="103"/>
      <c r="AA32" s="205"/>
      <c r="AB32" s="199" t="s">
        <v>415</v>
      </c>
      <c r="AC32" s="199">
        <v>27</v>
      </c>
      <c r="AD32" s="199"/>
      <c r="AE32" s="199"/>
      <c r="AF32" s="199"/>
      <c r="AG32" s="199"/>
      <c r="AH32" s="199"/>
      <c r="AI32" s="199"/>
      <c r="AJ32" s="199"/>
    </row>
    <row r="33" spans="2:36" ht="15.6" x14ac:dyDescent="0.3">
      <c r="J33" s="333" t="s">
        <v>142</v>
      </c>
      <c r="K33" s="334"/>
      <c r="L33" s="334"/>
      <c r="M33" s="334"/>
      <c r="N33" s="334"/>
      <c r="P33" s="5">
        <f>COUNTIF(bets!L:L,J33)</f>
        <v>271</v>
      </c>
      <c r="Q33" s="339">
        <f>SUMIFS(bets!I:I,bets!L:L,J33)</f>
        <v>3381.8900000000003</v>
      </c>
      <c r="R33" s="340"/>
      <c r="S33" s="111">
        <f>SUMIFS(bets!J:J,bets!L:L,J33)</f>
        <v>80.999999999999986</v>
      </c>
      <c r="U33" s="101"/>
      <c r="V33" s="97"/>
      <c r="W33" s="102"/>
      <c r="X33" s="102"/>
      <c r="Y33" s="103"/>
      <c r="AA33" s="205"/>
      <c r="AB33" s="199" t="s">
        <v>162</v>
      </c>
      <c r="AC33" s="199">
        <v>111</v>
      </c>
      <c r="AD33" s="199"/>
      <c r="AE33" s="199"/>
      <c r="AF33" s="199"/>
      <c r="AG33" s="199"/>
      <c r="AH33" s="199"/>
      <c r="AI33" s="199"/>
      <c r="AJ33" s="199"/>
    </row>
    <row r="34" spans="2:36" ht="14.4" x14ac:dyDescent="0.3">
      <c r="J34" s="331"/>
      <c r="K34" s="332"/>
      <c r="L34" s="332"/>
      <c r="M34" s="332"/>
      <c r="U34" s="101"/>
      <c r="V34" s="102"/>
      <c r="W34" s="102"/>
      <c r="X34" s="102"/>
      <c r="Y34" s="103"/>
      <c r="AA34" s="205"/>
      <c r="AB34" s="199" t="s">
        <v>163</v>
      </c>
      <c r="AC34" s="199">
        <v>50</v>
      </c>
      <c r="AD34" s="199"/>
      <c r="AE34" s="199"/>
      <c r="AF34" s="199"/>
      <c r="AG34" s="199"/>
      <c r="AH34" s="199"/>
      <c r="AI34" s="199"/>
      <c r="AJ34" s="199"/>
    </row>
    <row r="35" spans="2:36" ht="14.4" x14ac:dyDescent="0.3">
      <c r="B35" s="151"/>
      <c r="C35" s="152" t="s">
        <v>12</v>
      </c>
      <c r="D35" s="152" t="s">
        <v>327</v>
      </c>
      <c r="E35" s="382" t="s">
        <v>13</v>
      </c>
      <c r="F35" s="383"/>
      <c r="G35" s="382" t="s">
        <v>327</v>
      </c>
      <c r="H35" s="383"/>
      <c r="U35" s="104"/>
      <c r="V35" s="105"/>
      <c r="W35" s="105"/>
      <c r="X35" s="105"/>
      <c r="Y35" s="106"/>
      <c r="AA35" s="205"/>
      <c r="AB35" s="199" t="s">
        <v>511</v>
      </c>
      <c r="AC35" s="199">
        <v>52</v>
      </c>
      <c r="AD35" s="199"/>
      <c r="AE35" s="199"/>
      <c r="AF35" s="199"/>
      <c r="AG35" s="199"/>
      <c r="AH35" s="199"/>
      <c r="AI35" s="199"/>
      <c r="AJ35" s="199"/>
    </row>
    <row r="36" spans="2:36" ht="14.4" x14ac:dyDescent="0.3">
      <c r="B36" s="151" t="s">
        <v>118</v>
      </c>
      <c r="C36" s="153">
        <v>1093</v>
      </c>
      <c r="D36" s="157">
        <f>C36/(C36+E36)</f>
        <v>0.53842364532019704</v>
      </c>
      <c r="E36" s="378">
        <v>937</v>
      </c>
      <c r="F36" s="379"/>
      <c r="G36" s="380">
        <f>E36/(C36+E36)</f>
        <v>0.46157635467980296</v>
      </c>
      <c r="H36" s="381"/>
      <c r="U36" s="102"/>
      <c r="V36" s="102"/>
      <c r="W36" s="102"/>
      <c r="X36" s="102"/>
      <c r="Y36" s="102"/>
      <c r="AA36" s="205"/>
      <c r="AB36" s="199" t="s">
        <v>281</v>
      </c>
      <c r="AC36" s="199">
        <v>40</v>
      </c>
      <c r="AD36" s="199"/>
      <c r="AE36" s="199"/>
      <c r="AF36" s="199"/>
      <c r="AG36" s="199"/>
      <c r="AH36" s="199"/>
      <c r="AI36" s="199"/>
      <c r="AJ36" s="199"/>
    </row>
    <row r="37" spans="2:36" ht="14.4" x14ac:dyDescent="0.3">
      <c r="B37" s="151" t="s">
        <v>11</v>
      </c>
      <c r="C37" s="153">
        <v>210</v>
      </c>
      <c r="D37" s="157">
        <f t="shared" ref="D37:D38" si="0">C37/(C37+E37)</f>
        <v>0.93333333333333335</v>
      </c>
      <c r="E37" s="378">
        <v>15</v>
      </c>
      <c r="F37" s="379"/>
      <c r="G37" s="380">
        <f t="shared" ref="G37:G38" si="1">E37/(C37+E37)</f>
        <v>6.6666666666666666E-2</v>
      </c>
      <c r="H37" s="381"/>
      <c r="AA37" s="205"/>
      <c r="AB37" s="199" t="s">
        <v>196</v>
      </c>
      <c r="AC37" s="199">
        <v>22</v>
      </c>
      <c r="AD37" s="199"/>
      <c r="AE37" s="199"/>
      <c r="AF37" s="199"/>
      <c r="AG37" s="199"/>
      <c r="AH37" s="199"/>
      <c r="AI37" s="199"/>
      <c r="AJ37" s="199"/>
    </row>
    <row r="38" spans="2:36" ht="14.4" x14ac:dyDescent="0.3">
      <c r="B38" s="151" t="s">
        <v>184</v>
      </c>
      <c r="C38" s="153">
        <v>14</v>
      </c>
      <c r="D38" s="157">
        <f t="shared" si="0"/>
        <v>0.7</v>
      </c>
      <c r="E38" s="378">
        <v>6</v>
      </c>
      <c r="F38" s="379"/>
      <c r="G38" s="380">
        <f t="shared" si="1"/>
        <v>0.3</v>
      </c>
      <c r="H38" s="381"/>
      <c r="AA38" s="205"/>
      <c r="AB38" s="199" t="s">
        <v>447</v>
      </c>
      <c r="AC38" s="199">
        <v>11</v>
      </c>
      <c r="AD38" s="199"/>
      <c r="AE38" s="199"/>
      <c r="AF38" s="199"/>
      <c r="AG38" s="199"/>
      <c r="AH38" s="199"/>
      <c r="AI38" s="199"/>
      <c r="AJ38" s="199"/>
    </row>
    <row r="39" spans="2:36" x14ac:dyDescent="0.2">
      <c r="AA39" s="205"/>
      <c r="AB39" s="199" t="s">
        <v>416</v>
      </c>
      <c r="AC39" s="199">
        <v>2</v>
      </c>
      <c r="AD39" s="199"/>
      <c r="AE39" s="199"/>
      <c r="AF39" s="199"/>
      <c r="AG39" s="199"/>
      <c r="AH39" s="199"/>
      <c r="AI39" s="199"/>
      <c r="AJ39" s="199"/>
    </row>
    <row r="40" spans="2:36" x14ac:dyDescent="0.2">
      <c r="AA40" s="205"/>
      <c r="AB40" s="199" t="s">
        <v>353</v>
      </c>
      <c r="AC40" s="199">
        <v>24</v>
      </c>
      <c r="AD40" s="199"/>
      <c r="AE40" s="199"/>
      <c r="AF40" s="199"/>
      <c r="AG40" s="199"/>
      <c r="AH40" s="199"/>
      <c r="AI40" s="199"/>
      <c r="AJ40" s="199"/>
    </row>
    <row r="41" spans="2:36" x14ac:dyDescent="0.2">
      <c r="AA41" s="205"/>
      <c r="AB41" s="199" t="s">
        <v>282</v>
      </c>
      <c r="AC41" s="199">
        <v>6</v>
      </c>
      <c r="AD41" s="199"/>
      <c r="AE41" s="199"/>
      <c r="AF41" s="199"/>
      <c r="AG41" s="199"/>
      <c r="AH41" s="199"/>
      <c r="AI41" s="199"/>
      <c r="AJ41" s="199"/>
    </row>
    <row r="42" spans="2:36" x14ac:dyDescent="0.2">
      <c r="AA42" s="205"/>
      <c r="AB42" s="199" t="s">
        <v>354</v>
      </c>
      <c r="AC42" s="199">
        <v>30</v>
      </c>
      <c r="AD42" s="199"/>
      <c r="AE42" s="199"/>
      <c r="AF42" s="199"/>
      <c r="AG42" s="199"/>
      <c r="AH42" s="199"/>
      <c r="AI42" s="199"/>
      <c r="AJ42" s="199"/>
    </row>
    <row r="43" spans="2:36" x14ac:dyDescent="0.2">
      <c r="AA43" s="205"/>
      <c r="AB43" s="199" t="s">
        <v>164</v>
      </c>
      <c r="AC43" s="199">
        <v>47</v>
      </c>
      <c r="AD43" s="199"/>
      <c r="AE43" s="199"/>
      <c r="AF43" s="199"/>
      <c r="AG43" s="199"/>
      <c r="AH43" s="199"/>
      <c r="AI43" s="199"/>
      <c r="AJ43" s="199"/>
    </row>
    <row r="44" spans="2:36" x14ac:dyDescent="0.2">
      <c r="AA44" s="205"/>
      <c r="AB44" s="199" t="s">
        <v>181</v>
      </c>
      <c r="AC44" s="199">
        <v>26</v>
      </c>
      <c r="AD44" s="199"/>
      <c r="AE44" s="199"/>
      <c r="AF44" s="199"/>
      <c r="AG44" s="199"/>
      <c r="AH44" s="199"/>
      <c r="AI44" s="199"/>
      <c r="AJ44" s="199"/>
    </row>
    <row r="45" spans="2:36" x14ac:dyDescent="0.2">
      <c r="AA45" s="205"/>
      <c r="AB45" s="199" t="s">
        <v>283</v>
      </c>
      <c r="AC45" s="199">
        <v>13</v>
      </c>
      <c r="AD45" s="199"/>
      <c r="AE45" s="199"/>
      <c r="AF45" s="199"/>
      <c r="AG45" s="199"/>
      <c r="AH45" s="199"/>
      <c r="AI45" s="199"/>
      <c r="AJ45" s="199"/>
    </row>
    <row r="46" spans="2:36" x14ac:dyDescent="0.2">
      <c r="AA46" s="205"/>
      <c r="AB46" s="199" t="s">
        <v>197</v>
      </c>
      <c r="AC46" s="199">
        <v>14</v>
      </c>
      <c r="AD46" s="199"/>
      <c r="AE46" s="199"/>
      <c r="AF46" s="199"/>
      <c r="AG46" s="199"/>
      <c r="AH46" s="199"/>
      <c r="AI46" s="199"/>
      <c r="AJ46" s="199"/>
    </row>
    <row r="47" spans="2:36" x14ac:dyDescent="0.2">
      <c r="AA47" s="205"/>
      <c r="AB47" s="199" t="s">
        <v>539</v>
      </c>
      <c r="AC47" s="199">
        <v>19</v>
      </c>
      <c r="AD47" s="199"/>
      <c r="AE47" s="199"/>
      <c r="AF47" s="199"/>
      <c r="AG47" s="199"/>
      <c r="AH47" s="199"/>
      <c r="AI47" s="199"/>
      <c r="AJ47" s="199"/>
    </row>
    <row r="48" spans="2:36" x14ac:dyDescent="0.2">
      <c r="AA48" s="205"/>
      <c r="AB48" s="199" t="s">
        <v>329</v>
      </c>
      <c r="AC48" s="199">
        <v>25</v>
      </c>
      <c r="AD48" s="199"/>
      <c r="AE48" s="199"/>
      <c r="AF48" s="199"/>
      <c r="AG48" s="199"/>
      <c r="AH48" s="199"/>
      <c r="AI48" s="199"/>
      <c r="AJ48" s="199"/>
    </row>
    <row r="49" spans="27:36" x14ac:dyDescent="0.2">
      <c r="AA49" s="205"/>
      <c r="AB49" s="199" t="s">
        <v>165</v>
      </c>
      <c r="AC49" s="199">
        <v>41</v>
      </c>
      <c r="AD49" s="199"/>
      <c r="AE49" s="199"/>
      <c r="AF49" s="199"/>
      <c r="AG49" s="199"/>
      <c r="AH49" s="199"/>
      <c r="AI49" s="199"/>
      <c r="AJ49" s="199"/>
    </row>
    <row r="50" spans="27:36" x14ac:dyDescent="0.2">
      <c r="AA50" s="205"/>
      <c r="AB50" s="199" t="s">
        <v>284</v>
      </c>
      <c r="AC50" s="199">
        <v>10</v>
      </c>
      <c r="AD50" s="199"/>
      <c r="AE50" s="199"/>
      <c r="AF50" s="199"/>
      <c r="AG50" s="199"/>
      <c r="AH50" s="199"/>
      <c r="AI50" s="199"/>
      <c r="AJ50" s="199"/>
    </row>
    <row r="51" spans="27:36" x14ac:dyDescent="0.2">
      <c r="AA51" s="205"/>
      <c r="AB51" s="199" t="s">
        <v>157</v>
      </c>
      <c r="AC51" s="199">
        <v>65</v>
      </c>
      <c r="AD51" s="199"/>
      <c r="AE51" s="199"/>
      <c r="AF51" s="199"/>
      <c r="AG51" s="199"/>
      <c r="AH51" s="199"/>
      <c r="AI51" s="199"/>
      <c r="AJ51" s="199"/>
    </row>
    <row r="52" spans="27:36" x14ac:dyDescent="0.2">
      <c r="AA52" s="205"/>
      <c r="AB52" s="199" t="s">
        <v>285</v>
      </c>
      <c r="AC52" s="199">
        <v>20</v>
      </c>
      <c r="AD52" s="199"/>
      <c r="AE52" s="199"/>
      <c r="AF52" s="199"/>
      <c r="AG52" s="199"/>
      <c r="AH52" s="199"/>
      <c r="AI52" s="199"/>
      <c r="AJ52" s="199"/>
    </row>
    <row r="53" spans="27:36" x14ac:dyDescent="0.2">
      <c r="AA53" s="205"/>
      <c r="AB53" s="199" t="s">
        <v>394</v>
      </c>
      <c r="AC53" s="199">
        <v>9</v>
      </c>
      <c r="AD53" s="199"/>
      <c r="AE53" s="199"/>
      <c r="AF53" s="199"/>
      <c r="AG53" s="199"/>
      <c r="AH53" s="199"/>
      <c r="AI53" s="199"/>
      <c r="AJ53" s="199"/>
    </row>
    <row r="54" spans="27:36" x14ac:dyDescent="0.2">
      <c r="AA54" s="205"/>
      <c r="AB54" s="199" t="s">
        <v>166</v>
      </c>
      <c r="AC54" s="199">
        <v>22</v>
      </c>
      <c r="AD54" s="199"/>
      <c r="AE54" s="199"/>
      <c r="AF54" s="199"/>
      <c r="AG54" s="199"/>
      <c r="AH54" s="199"/>
      <c r="AI54" s="199"/>
      <c r="AJ54" s="199"/>
    </row>
    <row r="55" spans="27:36" x14ac:dyDescent="0.2">
      <c r="AA55" s="205"/>
      <c r="AB55" s="199" t="s">
        <v>512</v>
      </c>
      <c r="AC55" s="199">
        <v>23</v>
      </c>
      <c r="AD55" s="199"/>
      <c r="AE55" s="199"/>
      <c r="AF55" s="199"/>
      <c r="AG55" s="199"/>
      <c r="AH55" s="199"/>
      <c r="AI55" s="199"/>
      <c r="AJ55" s="199"/>
    </row>
    <row r="56" spans="27:36" x14ac:dyDescent="0.2">
      <c r="AA56" s="205"/>
      <c r="AB56" s="199" t="s">
        <v>167</v>
      </c>
      <c r="AC56" s="199">
        <v>21</v>
      </c>
      <c r="AD56" s="199"/>
      <c r="AE56" s="199"/>
      <c r="AF56" s="199"/>
      <c r="AG56" s="199"/>
      <c r="AH56" s="199"/>
      <c r="AI56" s="199"/>
      <c r="AJ56" s="199"/>
    </row>
    <row r="57" spans="27:36" x14ac:dyDescent="0.2">
      <c r="AA57" s="205"/>
      <c r="AB57" s="199" t="s">
        <v>313</v>
      </c>
      <c r="AC57" s="199">
        <v>14</v>
      </c>
      <c r="AD57" s="199"/>
      <c r="AE57" s="199"/>
      <c r="AF57" s="199"/>
      <c r="AG57" s="199"/>
      <c r="AH57" s="199"/>
      <c r="AI57" s="199"/>
      <c r="AJ57" s="199"/>
    </row>
    <row r="58" spans="27:36" x14ac:dyDescent="0.2">
      <c r="AA58" s="205"/>
      <c r="AB58" s="199" t="s">
        <v>175</v>
      </c>
      <c r="AC58" s="199">
        <v>31</v>
      </c>
      <c r="AD58" s="199"/>
      <c r="AE58" s="199"/>
      <c r="AF58" s="199"/>
      <c r="AG58" s="199"/>
      <c r="AH58" s="199"/>
      <c r="AI58" s="199"/>
      <c r="AJ58" s="199"/>
    </row>
    <row r="59" spans="27:36" x14ac:dyDescent="0.2">
      <c r="AA59" s="205"/>
      <c r="AB59" s="199" t="s">
        <v>198</v>
      </c>
      <c r="AC59" s="199">
        <v>22</v>
      </c>
      <c r="AD59" s="199"/>
      <c r="AE59" s="199"/>
      <c r="AF59" s="199"/>
      <c r="AG59" s="199"/>
      <c r="AH59" s="199"/>
      <c r="AI59" s="199"/>
      <c r="AJ59" s="199"/>
    </row>
    <row r="60" spans="27:36" x14ac:dyDescent="0.2">
      <c r="AA60" s="205"/>
      <c r="AB60" s="199" t="s">
        <v>513</v>
      </c>
      <c r="AC60" s="199">
        <v>13</v>
      </c>
      <c r="AD60" s="199"/>
      <c r="AE60" s="199"/>
      <c r="AF60" s="199"/>
      <c r="AG60" s="199"/>
      <c r="AH60" s="199"/>
      <c r="AI60" s="199"/>
      <c r="AJ60" s="199"/>
    </row>
    <row r="61" spans="27:36" x14ac:dyDescent="0.2">
      <c r="AA61" s="205"/>
      <c r="AB61" s="199" t="s">
        <v>514</v>
      </c>
      <c r="AC61" s="199">
        <v>2</v>
      </c>
      <c r="AD61" s="199"/>
      <c r="AE61" s="199"/>
      <c r="AF61" s="199"/>
      <c r="AG61" s="199"/>
      <c r="AH61" s="199"/>
      <c r="AI61" s="199"/>
      <c r="AJ61" s="199"/>
    </row>
    <row r="62" spans="27:36" x14ac:dyDescent="0.2">
      <c r="AA62" s="205"/>
      <c r="AB62" s="199" t="s">
        <v>286</v>
      </c>
      <c r="AC62" s="199">
        <v>2</v>
      </c>
      <c r="AD62" s="199"/>
      <c r="AE62" s="199"/>
      <c r="AF62" s="199"/>
      <c r="AG62" s="199"/>
      <c r="AH62" s="199"/>
      <c r="AI62" s="199"/>
      <c r="AJ62" s="199"/>
    </row>
    <row r="63" spans="27:36" x14ac:dyDescent="0.2">
      <c r="AA63" s="205"/>
      <c r="AB63" s="199" t="s">
        <v>199</v>
      </c>
      <c r="AC63" s="199">
        <v>6</v>
      </c>
      <c r="AD63" s="199"/>
      <c r="AE63" s="199"/>
      <c r="AF63" s="199"/>
      <c r="AG63" s="199"/>
      <c r="AH63" s="199"/>
      <c r="AI63" s="199"/>
      <c r="AJ63" s="199"/>
    </row>
    <row r="64" spans="27:36" x14ac:dyDescent="0.2">
      <c r="AA64" s="205"/>
      <c r="AB64" s="199" t="s">
        <v>330</v>
      </c>
      <c r="AC64" s="199">
        <v>38</v>
      </c>
      <c r="AD64" s="199"/>
      <c r="AE64" s="199"/>
      <c r="AF64" s="199"/>
      <c r="AG64" s="199"/>
      <c r="AH64" s="199"/>
      <c r="AI64" s="199"/>
      <c r="AJ64" s="199"/>
    </row>
    <row r="65" spans="27:36" x14ac:dyDescent="0.2">
      <c r="AA65" s="205"/>
      <c r="AB65" s="199" t="s">
        <v>168</v>
      </c>
      <c r="AC65" s="199">
        <v>130</v>
      </c>
      <c r="AD65" s="199"/>
      <c r="AE65" s="199"/>
      <c r="AF65" s="199"/>
      <c r="AG65" s="199"/>
      <c r="AH65" s="199"/>
      <c r="AI65" s="199"/>
      <c r="AJ65" s="199"/>
    </row>
    <row r="66" spans="27:36" x14ac:dyDescent="0.2">
      <c r="AA66" s="205"/>
      <c r="AB66" s="199" t="s">
        <v>169</v>
      </c>
      <c r="AC66" s="199">
        <v>10</v>
      </c>
      <c r="AD66" s="199"/>
      <c r="AE66" s="199"/>
      <c r="AF66" s="199"/>
      <c r="AG66" s="199"/>
      <c r="AH66" s="199"/>
      <c r="AI66" s="199"/>
      <c r="AJ66" s="199"/>
    </row>
    <row r="67" spans="27:36" x14ac:dyDescent="0.2">
      <c r="AA67" s="205"/>
      <c r="AB67" s="199" t="s">
        <v>200</v>
      </c>
      <c r="AC67" s="199">
        <v>2</v>
      </c>
      <c r="AD67" s="199"/>
      <c r="AE67" s="199"/>
      <c r="AF67" s="199"/>
      <c r="AG67" s="199"/>
      <c r="AH67" s="199"/>
      <c r="AI67" s="199"/>
      <c r="AJ67" s="199"/>
    </row>
    <row r="68" spans="27:36" x14ac:dyDescent="0.2">
      <c r="AA68" s="205"/>
      <c r="AB68" s="199" t="s">
        <v>153</v>
      </c>
      <c r="AC68" s="199">
        <v>20</v>
      </c>
      <c r="AD68" s="199"/>
      <c r="AE68" s="199"/>
      <c r="AF68" s="199"/>
      <c r="AG68" s="199"/>
      <c r="AH68" s="199"/>
      <c r="AI68" s="199"/>
      <c r="AJ68" s="199"/>
    </row>
    <row r="69" spans="27:36" x14ac:dyDescent="0.2">
      <c r="AA69" s="205"/>
      <c r="AB69" s="199" t="s">
        <v>314</v>
      </c>
      <c r="AC69" s="199">
        <v>15</v>
      </c>
      <c r="AD69" s="199"/>
      <c r="AE69" s="199"/>
      <c r="AF69" s="199"/>
      <c r="AG69" s="199"/>
      <c r="AH69" s="199"/>
      <c r="AI69" s="199"/>
      <c r="AJ69" s="199"/>
    </row>
    <row r="70" spans="27:36" x14ac:dyDescent="0.2">
      <c r="AA70" s="205"/>
      <c r="AB70" s="199" t="s">
        <v>395</v>
      </c>
      <c r="AC70" s="199">
        <v>22</v>
      </c>
      <c r="AD70" s="199"/>
      <c r="AE70" s="199"/>
      <c r="AF70" s="199"/>
      <c r="AG70" s="199"/>
      <c r="AH70" s="199"/>
      <c r="AI70" s="199"/>
      <c r="AJ70" s="199"/>
    </row>
    <row r="71" spans="27:36" x14ac:dyDescent="0.2">
      <c r="AA71" s="205"/>
      <c r="AB71" s="199" t="s">
        <v>201</v>
      </c>
      <c r="AC71" s="199">
        <v>33</v>
      </c>
      <c r="AD71" s="199"/>
      <c r="AE71" s="199"/>
      <c r="AF71" s="199"/>
      <c r="AG71" s="199"/>
      <c r="AH71" s="199"/>
      <c r="AI71" s="199"/>
      <c r="AJ71" s="199"/>
    </row>
    <row r="72" spans="27:36" x14ac:dyDescent="0.2">
      <c r="AA72" s="205"/>
      <c r="AB72" s="199" t="s">
        <v>154</v>
      </c>
      <c r="AC72" s="199">
        <v>33</v>
      </c>
      <c r="AD72" s="199"/>
      <c r="AE72" s="199"/>
      <c r="AF72" s="199"/>
      <c r="AG72" s="199"/>
      <c r="AH72" s="199"/>
      <c r="AI72" s="199"/>
      <c r="AJ72" s="199"/>
    </row>
    <row r="73" spans="27:36" x14ac:dyDescent="0.2">
      <c r="AA73" s="205"/>
      <c r="AB73" s="199" t="s">
        <v>331</v>
      </c>
      <c r="AC73" s="199">
        <v>2</v>
      </c>
      <c r="AD73" s="199"/>
      <c r="AE73" s="199"/>
      <c r="AF73" s="199"/>
      <c r="AG73" s="199"/>
      <c r="AH73" s="199"/>
      <c r="AI73" s="199"/>
      <c r="AJ73" s="199"/>
    </row>
    <row r="74" spans="27:36" x14ac:dyDescent="0.2">
      <c r="AA74" s="205"/>
      <c r="AB74" s="199" t="s">
        <v>332</v>
      </c>
      <c r="AC74" s="199">
        <v>9</v>
      </c>
      <c r="AD74" s="199"/>
      <c r="AE74" s="199"/>
      <c r="AF74" s="199"/>
      <c r="AG74" s="199"/>
      <c r="AH74" s="199"/>
      <c r="AI74" s="199"/>
      <c r="AJ74" s="199"/>
    </row>
    <row r="75" spans="27:36" x14ac:dyDescent="0.2">
      <c r="AA75" s="205"/>
      <c r="AB75" s="199" t="s">
        <v>515</v>
      </c>
      <c r="AC75" s="199">
        <v>51</v>
      </c>
      <c r="AD75" s="199"/>
      <c r="AE75" s="199"/>
      <c r="AF75" s="199"/>
      <c r="AG75" s="199"/>
      <c r="AH75" s="199"/>
      <c r="AI75" s="199"/>
      <c r="AJ75" s="199"/>
    </row>
    <row r="76" spans="27:36" x14ac:dyDescent="0.2">
      <c r="AA76" s="205"/>
      <c r="AB76" s="199" t="s">
        <v>170</v>
      </c>
      <c r="AC76" s="199">
        <v>76</v>
      </c>
      <c r="AD76" s="199"/>
      <c r="AE76" s="199"/>
      <c r="AF76" s="199"/>
      <c r="AG76" s="199"/>
      <c r="AH76" s="199"/>
      <c r="AI76" s="199"/>
      <c r="AJ76" s="199"/>
    </row>
    <row r="77" spans="27:36" x14ac:dyDescent="0.2">
      <c r="AA77" s="205"/>
      <c r="AB77" s="199" t="s">
        <v>417</v>
      </c>
      <c r="AC77" s="199">
        <v>9</v>
      </c>
      <c r="AD77" s="199"/>
      <c r="AE77" s="199"/>
      <c r="AF77" s="199"/>
      <c r="AG77" s="199"/>
      <c r="AH77" s="199"/>
      <c r="AI77" s="199"/>
      <c r="AJ77" s="199"/>
    </row>
    <row r="78" spans="27:36" x14ac:dyDescent="0.2">
      <c r="AA78" s="205"/>
      <c r="AB78" s="199" t="s">
        <v>516</v>
      </c>
      <c r="AC78" s="199">
        <v>9</v>
      </c>
      <c r="AD78" s="199"/>
      <c r="AE78" s="199"/>
      <c r="AF78" s="199"/>
      <c r="AG78" s="199"/>
      <c r="AH78" s="199"/>
      <c r="AI78" s="199"/>
      <c r="AJ78" s="199"/>
    </row>
    <row r="79" spans="27:36" x14ac:dyDescent="0.2">
      <c r="AA79" s="205"/>
      <c r="AB79" s="199"/>
      <c r="AC79" s="199"/>
      <c r="AD79" s="199"/>
      <c r="AE79" s="199"/>
      <c r="AF79" s="199"/>
      <c r="AG79" s="199"/>
      <c r="AH79" s="199"/>
      <c r="AI79" s="199"/>
      <c r="AJ79" s="199"/>
    </row>
    <row r="80" spans="27:36" x14ac:dyDescent="0.2">
      <c r="AA80" s="205"/>
      <c r="AB80" s="199"/>
      <c r="AC80" s="199"/>
      <c r="AD80" s="199"/>
      <c r="AE80" s="199"/>
      <c r="AF80" s="199"/>
      <c r="AG80" s="199"/>
      <c r="AH80" s="199"/>
      <c r="AI80" s="199"/>
      <c r="AJ80" s="199"/>
    </row>
    <row r="81" spans="27:36" x14ac:dyDescent="0.2">
      <c r="AA81" s="205"/>
      <c r="AB81" s="199"/>
      <c r="AC81" s="199"/>
      <c r="AD81" s="199"/>
      <c r="AE81" s="199"/>
      <c r="AF81" s="199"/>
      <c r="AG81" s="199"/>
      <c r="AH81" s="199"/>
      <c r="AI81" s="199"/>
      <c r="AJ81" s="199"/>
    </row>
    <row r="82" spans="27:36" x14ac:dyDescent="0.2">
      <c r="AA82" s="205"/>
      <c r="AB82" s="199"/>
      <c r="AC82" s="199"/>
      <c r="AD82" s="199"/>
      <c r="AE82" s="199"/>
      <c r="AF82" s="199"/>
      <c r="AG82" s="199"/>
      <c r="AH82" s="199"/>
      <c r="AI82" s="199"/>
      <c r="AJ82" s="199"/>
    </row>
    <row r="83" spans="27:36" x14ac:dyDescent="0.2">
      <c r="AA83" s="205"/>
      <c r="AB83" s="199"/>
      <c r="AC83" s="199"/>
      <c r="AD83" s="199"/>
      <c r="AE83" s="199"/>
      <c r="AF83" s="199"/>
      <c r="AG83" s="199"/>
      <c r="AH83" s="199"/>
      <c r="AI83" s="199"/>
      <c r="AJ83" s="199"/>
    </row>
    <row r="84" spans="27:36" x14ac:dyDescent="0.2">
      <c r="AA84" s="205"/>
      <c r="AB84" s="199"/>
      <c r="AC84" s="199"/>
      <c r="AD84" s="199"/>
      <c r="AE84" s="199"/>
      <c r="AF84" s="199"/>
      <c r="AG84" s="199"/>
      <c r="AH84" s="199"/>
      <c r="AI84" s="199"/>
      <c r="AJ84" s="199"/>
    </row>
    <row r="85" spans="27:36" x14ac:dyDescent="0.2">
      <c r="AA85" s="205"/>
      <c r="AB85" s="199"/>
      <c r="AC85" s="199"/>
      <c r="AD85" s="199"/>
      <c r="AE85" s="199"/>
      <c r="AF85" s="199"/>
      <c r="AG85" s="199"/>
      <c r="AH85" s="199"/>
      <c r="AI85" s="199"/>
      <c r="AJ85" s="199"/>
    </row>
    <row r="86" spans="27:36" x14ac:dyDescent="0.2">
      <c r="AA86" s="205"/>
      <c r="AB86" s="199"/>
      <c r="AC86" s="199"/>
      <c r="AD86" s="199"/>
      <c r="AE86" s="199"/>
      <c r="AF86" s="199"/>
      <c r="AG86" s="199"/>
      <c r="AH86" s="199"/>
      <c r="AI86" s="199"/>
      <c r="AJ86" s="199"/>
    </row>
    <row r="87" spans="27:36" x14ac:dyDescent="0.2">
      <c r="AA87" s="205"/>
      <c r="AB87" s="199"/>
      <c r="AC87" s="199"/>
      <c r="AD87" s="199"/>
      <c r="AE87" s="199"/>
      <c r="AF87" s="199"/>
      <c r="AG87" s="199"/>
      <c r="AH87" s="199"/>
      <c r="AI87" s="199"/>
      <c r="AJ87" s="199"/>
    </row>
    <row r="88" spans="27:36" x14ac:dyDescent="0.2">
      <c r="AA88" s="205"/>
      <c r="AB88" s="199"/>
      <c r="AC88" s="199"/>
      <c r="AD88" s="199"/>
      <c r="AE88" s="199"/>
      <c r="AF88" s="199"/>
      <c r="AG88" s="199"/>
      <c r="AH88" s="199"/>
      <c r="AI88" s="199"/>
      <c r="AJ88" s="199"/>
    </row>
    <row r="89" spans="27:36" x14ac:dyDescent="0.2">
      <c r="AA89" s="205"/>
      <c r="AB89" s="199"/>
      <c r="AC89" s="199"/>
      <c r="AD89" s="199"/>
      <c r="AE89" s="199"/>
      <c r="AF89" s="199"/>
      <c r="AG89" s="199"/>
      <c r="AH89" s="199"/>
      <c r="AI89" s="199"/>
      <c r="AJ89" s="199"/>
    </row>
    <row r="90" spans="27:36" x14ac:dyDescent="0.2">
      <c r="AA90" s="205"/>
      <c r="AB90" s="199"/>
      <c r="AC90" s="199"/>
      <c r="AD90" s="199"/>
      <c r="AE90" s="199"/>
      <c r="AF90" s="199"/>
      <c r="AG90" s="199"/>
      <c r="AH90" s="199"/>
      <c r="AI90" s="199"/>
      <c r="AJ90" s="199"/>
    </row>
    <row r="91" spans="27:36" x14ac:dyDescent="0.2">
      <c r="AA91" s="205"/>
      <c r="AB91" s="199"/>
      <c r="AC91" s="199"/>
      <c r="AD91" s="199"/>
      <c r="AE91" s="199"/>
      <c r="AF91" s="199"/>
      <c r="AG91" s="199"/>
      <c r="AH91" s="199"/>
      <c r="AI91" s="199"/>
      <c r="AJ91" s="199"/>
    </row>
    <row r="92" spans="27:36" x14ac:dyDescent="0.2">
      <c r="AA92" s="205"/>
      <c r="AB92" s="199"/>
      <c r="AC92" s="199"/>
      <c r="AD92" s="199"/>
      <c r="AE92" s="199"/>
      <c r="AF92" s="199"/>
      <c r="AG92" s="199"/>
      <c r="AH92" s="199"/>
      <c r="AI92" s="199"/>
      <c r="AJ92" s="199"/>
    </row>
    <row r="93" spans="27:36" x14ac:dyDescent="0.2">
      <c r="AA93" s="205"/>
      <c r="AB93" s="199"/>
      <c r="AC93" s="199"/>
      <c r="AD93" s="199"/>
      <c r="AE93" s="199"/>
      <c r="AF93" s="199"/>
      <c r="AG93" s="199"/>
      <c r="AH93" s="199"/>
      <c r="AI93" s="199"/>
      <c r="AJ93" s="199"/>
    </row>
    <row r="94" spans="27:36" x14ac:dyDescent="0.2">
      <c r="AA94" s="205"/>
      <c r="AB94" s="199"/>
      <c r="AC94" s="199"/>
      <c r="AD94" s="199"/>
      <c r="AE94" s="199"/>
      <c r="AF94" s="199"/>
      <c r="AG94" s="199"/>
      <c r="AH94" s="199"/>
      <c r="AI94" s="199"/>
      <c r="AJ94" s="199"/>
    </row>
    <row r="95" spans="27:36" x14ac:dyDescent="0.2">
      <c r="AA95" s="205"/>
      <c r="AB95" s="199"/>
      <c r="AC95" s="199"/>
      <c r="AD95" s="199"/>
      <c r="AE95" s="199"/>
      <c r="AF95" s="199"/>
      <c r="AG95" s="199"/>
      <c r="AH95" s="199"/>
      <c r="AI95" s="199"/>
      <c r="AJ95" s="199"/>
    </row>
    <row r="96" spans="27:36" x14ac:dyDescent="0.2">
      <c r="AA96" s="205"/>
      <c r="AB96" s="199"/>
      <c r="AC96" s="199"/>
      <c r="AD96" s="199"/>
      <c r="AE96" s="199"/>
      <c r="AF96" s="199"/>
      <c r="AG96" s="199"/>
      <c r="AH96" s="199"/>
      <c r="AI96" s="199"/>
      <c r="AJ96" s="199"/>
    </row>
    <row r="97" spans="27:36" x14ac:dyDescent="0.2">
      <c r="AA97" s="205"/>
      <c r="AB97" s="199"/>
      <c r="AC97" s="199"/>
      <c r="AD97" s="199"/>
      <c r="AE97" s="199"/>
      <c r="AF97" s="199"/>
      <c r="AG97" s="199"/>
      <c r="AH97" s="199"/>
      <c r="AI97" s="199"/>
      <c r="AJ97" s="199"/>
    </row>
    <row r="98" spans="27:36" x14ac:dyDescent="0.2">
      <c r="AA98" s="205"/>
      <c r="AB98" s="199"/>
      <c r="AC98" s="199"/>
      <c r="AD98" s="199"/>
      <c r="AE98" s="199"/>
      <c r="AF98" s="199"/>
      <c r="AG98" s="199"/>
      <c r="AH98" s="199"/>
      <c r="AI98" s="199"/>
      <c r="AJ98" s="199"/>
    </row>
    <row r="99" spans="27:36" x14ac:dyDescent="0.2">
      <c r="AA99" s="205"/>
      <c r="AB99" s="199"/>
      <c r="AC99" s="199"/>
      <c r="AD99" s="199"/>
      <c r="AE99" s="199"/>
      <c r="AF99" s="199"/>
      <c r="AG99" s="199"/>
      <c r="AH99" s="199"/>
      <c r="AI99" s="199"/>
      <c r="AJ99" s="199"/>
    </row>
    <row r="100" spans="27:36" x14ac:dyDescent="0.2">
      <c r="AA100" s="205"/>
      <c r="AB100" s="199"/>
      <c r="AC100" s="199"/>
      <c r="AD100" s="199"/>
      <c r="AE100" s="199"/>
      <c r="AF100" s="199"/>
      <c r="AG100" s="199"/>
      <c r="AH100" s="199"/>
      <c r="AI100" s="199"/>
      <c r="AJ100" s="199"/>
    </row>
    <row r="101" spans="27:36" x14ac:dyDescent="0.2">
      <c r="AA101" s="205"/>
      <c r="AB101" s="199"/>
      <c r="AC101" s="199"/>
      <c r="AD101" s="199"/>
      <c r="AE101" s="199"/>
      <c r="AF101" s="199"/>
      <c r="AG101" s="199"/>
      <c r="AH101" s="199"/>
      <c r="AI101" s="199"/>
      <c r="AJ101" s="199"/>
    </row>
    <row r="102" spans="27:36" x14ac:dyDescent="0.2">
      <c r="AA102" s="205"/>
      <c r="AB102" s="199"/>
      <c r="AC102" s="199"/>
      <c r="AD102" s="199"/>
      <c r="AE102" s="199"/>
      <c r="AF102" s="199"/>
      <c r="AG102" s="199"/>
      <c r="AH102" s="199"/>
      <c r="AI102" s="199"/>
      <c r="AJ102" s="199"/>
    </row>
    <row r="103" spans="27:36" x14ac:dyDescent="0.2">
      <c r="AA103" s="205"/>
      <c r="AB103" s="199"/>
      <c r="AC103" s="199"/>
      <c r="AD103" s="199"/>
      <c r="AE103" s="199"/>
      <c r="AF103" s="199"/>
      <c r="AG103" s="199"/>
      <c r="AH103" s="199"/>
      <c r="AI103" s="199"/>
      <c r="AJ103" s="199"/>
    </row>
    <row r="104" spans="27:36" x14ac:dyDescent="0.2">
      <c r="AA104" s="205"/>
      <c r="AB104" s="199"/>
      <c r="AC104" s="199"/>
      <c r="AD104" s="199"/>
      <c r="AE104" s="199"/>
      <c r="AF104" s="199"/>
      <c r="AG104" s="199"/>
      <c r="AH104" s="199"/>
      <c r="AI104" s="199"/>
      <c r="AJ104" s="199"/>
    </row>
    <row r="105" spans="27:36" x14ac:dyDescent="0.2">
      <c r="AA105" s="205"/>
      <c r="AB105" s="199"/>
      <c r="AC105" s="199"/>
      <c r="AD105" s="199"/>
      <c r="AE105" s="199"/>
      <c r="AF105" s="199"/>
      <c r="AG105" s="199"/>
      <c r="AH105" s="199"/>
      <c r="AI105" s="199"/>
      <c r="AJ105" s="199"/>
    </row>
    <row r="106" spans="27:36" x14ac:dyDescent="0.2">
      <c r="AA106" s="205"/>
      <c r="AB106" s="199"/>
      <c r="AC106" s="199"/>
      <c r="AD106" s="199"/>
      <c r="AE106" s="199"/>
      <c r="AF106" s="199"/>
      <c r="AG106" s="199"/>
      <c r="AH106" s="199"/>
      <c r="AI106" s="199"/>
      <c r="AJ106" s="199"/>
    </row>
    <row r="107" spans="27:36" x14ac:dyDescent="0.2">
      <c r="AA107" s="205"/>
      <c r="AB107" s="199"/>
      <c r="AC107" s="199"/>
      <c r="AD107" s="199"/>
      <c r="AE107" s="199"/>
      <c r="AF107" s="199"/>
      <c r="AG107" s="199"/>
      <c r="AH107" s="199"/>
      <c r="AI107" s="199"/>
      <c r="AJ107" s="199"/>
    </row>
    <row r="108" spans="27:36" x14ac:dyDescent="0.2">
      <c r="AA108" s="205"/>
      <c r="AB108" s="199"/>
      <c r="AC108" s="199"/>
      <c r="AD108" s="199"/>
      <c r="AE108" s="199"/>
      <c r="AF108" s="199"/>
      <c r="AG108" s="199"/>
      <c r="AH108" s="199"/>
      <c r="AI108" s="199"/>
      <c r="AJ108" s="199"/>
    </row>
    <row r="109" spans="27:36" x14ac:dyDescent="0.2">
      <c r="AA109" s="205"/>
      <c r="AB109" s="199"/>
      <c r="AC109" s="199"/>
      <c r="AD109" s="199"/>
      <c r="AE109" s="199"/>
      <c r="AF109" s="199"/>
      <c r="AG109" s="199"/>
      <c r="AH109" s="199"/>
      <c r="AI109" s="199"/>
      <c r="AJ109" s="199"/>
    </row>
    <row r="110" spans="27:36" x14ac:dyDescent="0.2">
      <c r="AA110" s="205"/>
      <c r="AB110" s="199"/>
      <c r="AC110" s="199"/>
      <c r="AD110" s="199"/>
      <c r="AE110" s="199"/>
      <c r="AF110" s="199"/>
      <c r="AG110" s="199"/>
      <c r="AH110" s="199"/>
      <c r="AI110" s="199"/>
      <c r="AJ110" s="199"/>
    </row>
    <row r="111" spans="27:36" x14ac:dyDescent="0.2">
      <c r="AA111" s="205"/>
      <c r="AB111" s="199"/>
      <c r="AC111" s="199"/>
      <c r="AD111" s="199"/>
      <c r="AE111" s="199"/>
      <c r="AF111" s="199"/>
      <c r="AG111" s="199"/>
      <c r="AH111" s="199"/>
      <c r="AI111" s="199"/>
      <c r="AJ111" s="199"/>
    </row>
    <row r="112" spans="27:36" x14ac:dyDescent="0.2">
      <c r="AA112" s="205"/>
      <c r="AB112" s="199"/>
      <c r="AC112" s="199"/>
      <c r="AD112" s="199"/>
      <c r="AE112" s="199"/>
      <c r="AF112" s="199"/>
      <c r="AG112" s="199"/>
      <c r="AH112" s="199"/>
      <c r="AI112" s="199"/>
      <c r="AJ112" s="199"/>
    </row>
    <row r="113" spans="27:36" x14ac:dyDescent="0.2">
      <c r="AA113" s="205"/>
      <c r="AB113" s="199"/>
      <c r="AC113" s="199"/>
      <c r="AD113" s="199"/>
      <c r="AE113" s="199"/>
      <c r="AF113" s="199"/>
      <c r="AG113" s="199"/>
      <c r="AH113" s="199"/>
      <c r="AI113" s="199"/>
      <c r="AJ113" s="199"/>
    </row>
    <row r="114" spans="27:36" x14ac:dyDescent="0.2">
      <c r="AA114" s="205"/>
      <c r="AB114" s="199"/>
      <c r="AC114" s="199"/>
      <c r="AD114" s="199"/>
      <c r="AE114" s="199"/>
      <c r="AF114" s="199"/>
      <c r="AG114" s="199"/>
      <c r="AH114" s="199"/>
      <c r="AI114" s="199"/>
      <c r="AJ114" s="199"/>
    </row>
    <row r="115" spans="27:36" x14ac:dyDescent="0.2">
      <c r="AA115" s="205"/>
      <c r="AB115" s="199"/>
      <c r="AC115" s="199"/>
      <c r="AD115" s="199"/>
      <c r="AE115" s="199"/>
      <c r="AF115" s="199"/>
      <c r="AG115" s="199"/>
      <c r="AH115" s="199"/>
      <c r="AI115" s="199"/>
      <c r="AJ115" s="199"/>
    </row>
    <row r="116" spans="27:36" x14ac:dyDescent="0.2">
      <c r="AA116" s="205"/>
      <c r="AB116" s="199"/>
      <c r="AC116" s="199"/>
      <c r="AD116" s="199"/>
      <c r="AE116" s="199"/>
      <c r="AF116" s="199"/>
      <c r="AG116" s="199"/>
      <c r="AH116" s="199"/>
      <c r="AI116" s="199"/>
      <c r="AJ116" s="199"/>
    </row>
    <row r="117" spans="27:36" x14ac:dyDescent="0.2">
      <c r="AA117" s="205"/>
      <c r="AB117" s="199"/>
      <c r="AC117" s="199"/>
      <c r="AD117" s="199"/>
      <c r="AE117" s="199"/>
      <c r="AF117" s="199"/>
      <c r="AG117" s="199"/>
      <c r="AH117" s="199"/>
      <c r="AI117" s="199"/>
      <c r="AJ117" s="199"/>
    </row>
    <row r="118" spans="27:36" x14ac:dyDescent="0.2">
      <c r="AA118" s="205"/>
      <c r="AB118" s="199"/>
      <c r="AC118" s="199"/>
      <c r="AD118" s="199"/>
      <c r="AE118" s="199"/>
      <c r="AF118" s="199"/>
      <c r="AG118" s="199"/>
      <c r="AH118" s="199"/>
      <c r="AI118" s="199"/>
      <c r="AJ118" s="199"/>
    </row>
    <row r="119" spans="27:36" x14ac:dyDescent="0.2">
      <c r="AA119" s="205"/>
      <c r="AB119" s="199"/>
      <c r="AC119" s="199"/>
      <c r="AD119" s="199"/>
      <c r="AE119" s="199"/>
      <c r="AF119" s="199"/>
      <c r="AG119" s="199"/>
      <c r="AH119" s="199"/>
      <c r="AI119" s="199"/>
      <c r="AJ119" s="199"/>
    </row>
    <row r="120" spans="27:36" x14ac:dyDescent="0.2">
      <c r="AA120" s="205"/>
      <c r="AB120" s="199"/>
      <c r="AC120" s="199"/>
      <c r="AD120" s="199"/>
      <c r="AE120" s="199"/>
      <c r="AF120" s="199"/>
      <c r="AG120" s="199"/>
      <c r="AH120" s="199"/>
      <c r="AI120" s="199"/>
      <c r="AJ120" s="199"/>
    </row>
    <row r="121" spans="27:36" x14ac:dyDescent="0.2">
      <c r="AA121" s="205"/>
      <c r="AB121" s="199"/>
      <c r="AC121" s="199"/>
      <c r="AD121" s="199"/>
      <c r="AE121" s="199"/>
      <c r="AF121" s="199"/>
      <c r="AG121" s="199"/>
      <c r="AH121" s="199"/>
      <c r="AI121" s="199"/>
      <c r="AJ121" s="199"/>
    </row>
    <row r="122" spans="27:36" x14ac:dyDescent="0.2">
      <c r="AA122" s="205"/>
      <c r="AB122" s="199"/>
      <c r="AC122" s="199"/>
      <c r="AD122" s="199"/>
      <c r="AE122" s="199"/>
      <c r="AF122" s="199"/>
      <c r="AG122" s="199"/>
      <c r="AH122" s="199"/>
      <c r="AI122" s="199"/>
      <c r="AJ122" s="199"/>
    </row>
    <row r="123" spans="27:36" x14ac:dyDescent="0.2">
      <c r="AA123" s="205"/>
      <c r="AB123" s="199"/>
      <c r="AC123" s="199"/>
      <c r="AD123" s="199"/>
      <c r="AE123" s="199"/>
      <c r="AF123" s="199"/>
      <c r="AG123" s="199"/>
      <c r="AH123" s="199"/>
      <c r="AI123" s="199"/>
      <c r="AJ123" s="199"/>
    </row>
    <row r="124" spans="27:36" x14ac:dyDescent="0.2">
      <c r="AA124" s="205"/>
      <c r="AB124" s="199"/>
      <c r="AC124" s="199"/>
      <c r="AD124" s="199"/>
      <c r="AE124" s="199"/>
      <c r="AF124" s="199"/>
      <c r="AG124" s="199"/>
      <c r="AH124" s="199"/>
      <c r="AI124" s="199"/>
      <c r="AJ124" s="199"/>
    </row>
    <row r="125" spans="27:36" x14ac:dyDescent="0.2">
      <c r="AA125" s="205"/>
      <c r="AB125" s="199"/>
      <c r="AC125" s="199"/>
      <c r="AD125" s="199"/>
      <c r="AE125" s="199"/>
      <c r="AF125" s="199"/>
      <c r="AG125" s="199"/>
      <c r="AH125" s="199"/>
      <c r="AI125" s="199"/>
      <c r="AJ125" s="199"/>
    </row>
    <row r="126" spans="27:36" x14ac:dyDescent="0.2">
      <c r="AA126" s="205"/>
      <c r="AB126" s="199"/>
      <c r="AC126" s="199"/>
      <c r="AD126" s="199"/>
      <c r="AE126" s="199"/>
      <c r="AF126" s="199"/>
      <c r="AG126" s="199"/>
      <c r="AH126" s="199"/>
      <c r="AI126" s="199"/>
      <c r="AJ126" s="199"/>
    </row>
    <row r="127" spans="27:36" x14ac:dyDescent="0.2">
      <c r="AA127" s="205"/>
      <c r="AB127" s="199"/>
      <c r="AC127" s="199"/>
      <c r="AD127" s="199"/>
      <c r="AE127" s="199"/>
      <c r="AF127" s="199"/>
      <c r="AG127" s="199"/>
      <c r="AH127" s="199"/>
      <c r="AI127" s="199"/>
      <c r="AJ127" s="199"/>
    </row>
    <row r="128" spans="27:36" x14ac:dyDescent="0.2">
      <c r="AA128" s="205"/>
      <c r="AB128" s="199"/>
      <c r="AC128" s="199"/>
      <c r="AD128" s="199"/>
      <c r="AE128" s="199"/>
      <c r="AF128" s="199"/>
      <c r="AG128" s="199"/>
      <c r="AH128" s="199"/>
      <c r="AI128" s="199"/>
      <c r="AJ128" s="199"/>
    </row>
    <row r="129" spans="27:36" x14ac:dyDescent="0.2">
      <c r="AA129" s="205"/>
      <c r="AB129" s="199"/>
      <c r="AC129" s="199"/>
      <c r="AD129" s="199"/>
      <c r="AE129" s="199"/>
      <c r="AF129" s="199"/>
      <c r="AG129" s="199"/>
      <c r="AH129" s="199"/>
      <c r="AI129" s="199"/>
      <c r="AJ129" s="199"/>
    </row>
    <row r="130" spans="27:36" x14ac:dyDescent="0.2">
      <c r="AA130" s="205"/>
      <c r="AB130" s="199"/>
      <c r="AC130" s="199"/>
      <c r="AD130" s="199"/>
      <c r="AE130" s="199"/>
      <c r="AF130" s="199"/>
      <c r="AG130" s="199"/>
      <c r="AH130" s="199"/>
      <c r="AI130" s="199"/>
      <c r="AJ130" s="199"/>
    </row>
    <row r="131" spans="27:36" x14ac:dyDescent="0.2">
      <c r="AA131" s="205"/>
      <c r="AB131" s="199"/>
      <c r="AC131" s="199"/>
      <c r="AD131" s="199"/>
      <c r="AE131" s="199"/>
      <c r="AF131" s="199"/>
      <c r="AG131" s="199"/>
      <c r="AH131" s="199"/>
      <c r="AI131" s="199"/>
      <c r="AJ131" s="199"/>
    </row>
    <row r="132" spans="27:36" x14ac:dyDescent="0.2">
      <c r="AA132" s="205"/>
      <c r="AB132" s="199"/>
      <c r="AC132" s="199"/>
      <c r="AD132" s="199"/>
      <c r="AE132" s="199"/>
      <c r="AF132" s="199"/>
      <c r="AG132" s="199"/>
      <c r="AH132" s="199"/>
      <c r="AI132" s="199"/>
      <c r="AJ132" s="199"/>
    </row>
    <row r="133" spans="27:36" x14ac:dyDescent="0.2">
      <c r="AA133" s="205"/>
      <c r="AB133" s="199"/>
      <c r="AC133" s="199"/>
      <c r="AD133" s="199"/>
      <c r="AE133" s="199"/>
      <c r="AF133" s="199"/>
      <c r="AG133" s="199"/>
      <c r="AH133" s="199"/>
      <c r="AI133" s="199"/>
      <c r="AJ133" s="199"/>
    </row>
    <row r="134" spans="27:36" x14ac:dyDescent="0.2">
      <c r="AA134" s="205"/>
      <c r="AB134" s="199"/>
      <c r="AC134" s="199"/>
      <c r="AD134" s="199"/>
      <c r="AE134" s="199"/>
      <c r="AF134" s="199"/>
      <c r="AG134" s="199"/>
      <c r="AH134" s="199"/>
      <c r="AI134" s="199"/>
      <c r="AJ134" s="199"/>
    </row>
    <row r="135" spans="27:36" x14ac:dyDescent="0.2">
      <c r="AA135" s="205"/>
      <c r="AB135" s="199"/>
      <c r="AC135" s="199"/>
      <c r="AD135" s="199"/>
      <c r="AE135" s="199"/>
      <c r="AF135" s="199"/>
      <c r="AG135" s="199"/>
      <c r="AH135" s="199"/>
      <c r="AI135" s="199"/>
      <c r="AJ135" s="199"/>
    </row>
    <row r="136" spans="27:36" x14ac:dyDescent="0.2">
      <c r="AA136" s="205"/>
      <c r="AB136" s="199"/>
      <c r="AC136" s="199"/>
      <c r="AD136" s="199"/>
      <c r="AE136" s="199"/>
      <c r="AF136" s="199"/>
      <c r="AG136" s="199"/>
      <c r="AH136" s="199"/>
      <c r="AI136" s="199"/>
      <c r="AJ136" s="199"/>
    </row>
    <row r="137" spans="27:36" x14ac:dyDescent="0.2">
      <c r="AA137" s="205"/>
      <c r="AB137" s="199"/>
      <c r="AC137" s="199"/>
      <c r="AD137" s="199"/>
      <c r="AE137" s="199"/>
      <c r="AF137" s="199"/>
      <c r="AG137" s="199"/>
      <c r="AH137" s="199"/>
      <c r="AI137" s="199"/>
      <c r="AJ137" s="199"/>
    </row>
    <row r="138" spans="27:36" x14ac:dyDescent="0.2">
      <c r="AA138" s="205"/>
      <c r="AB138" s="199"/>
      <c r="AC138" s="199"/>
      <c r="AD138" s="199"/>
      <c r="AE138" s="199"/>
      <c r="AF138" s="199"/>
      <c r="AG138" s="199"/>
      <c r="AH138" s="199"/>
      <c r="AI138" s="199"/>
      <c r="AJ138" s="199"/>
    </row>
    <row r="139" spans="27:36" x14ac:dyDescent="0.2">
      <c r="AA139" s="205"/>
      <c r="AB139" s="199"/>
      <c r="AC139" s="199"/>
      <c r="AD139" s="199"/>
      <c r="AE139" s="199"/>
      <c r="AF139" s="199"/>
      <c r="AG139" s="199"/>
      <c r="AH139" s="199"/>
      <c r="AI139" s="199"/>
      <c r="AJ139" s="199"/>
    </row>
    <row r="140" spans="27:36" x14ac:dyDescent="0.2">
      <c r="AA140" s="205"/>
      <c r="AB140" s="199"/>
      <c r="AC140" s="199"/>
      <c r="AD140" s="199"/>
      <c r="AE140" s="199"/>
      <c r="AF140" s="199"/>
      <c r="AG140" s="199"/>
      <c r="AH140" s="199"/>
      <c r="AI140" s="199"/>
      <c r="AJ140" s="199"/>
    </row>
    <row r="141" spans="27:36" x14ac:dyDescent="0.2">
      <c r="AA141" s="205"/>
      <c r="AB141" s="199"/>
      <c r="AC141" s="199"/>
      <c r="AD141" s="199"/>
      <c r="AE141" s="199"/>
      <c r="AF141" s="199"/>
      <c r="AG141" s="199"/>
      <c r="AH141" s="199"/>
      <c r="AI141" s="199"/>
      <c r="AJ141" s="199"/>
    </row>
    <row r="142" spans="27:36" x14ac:dyDescent="0.2">
      <c r="AA142" s="205"/>
      <c r="AB142" s="199"/>
      <c r="AC142" s="199"/>
      <c r="AD142" s="199"/>
      <c r="AE142" s="199"/>
      <c r="AF142" s="199"/>
      <c r="AG142" s="199"/>
      <c r="AH142" s="199"/>
      <c r="AI142" s="199"/>
      <c r="AJ142" s="199"/>
    </row>
    <row r="143" spans="27:36" x14ac:dyDescent="0.2">
      <c r="AA143" s="205"/>
      <c r="AB143" s="199"/>
      <c r="AC143" s="199"/>
      <c r="AD143" s="199"/>
      <c r="AE143" s="199"/>
      <c r="AF143" s="199"/>
      <c r="AG143" s="199"/>
      <c r="AH143" s="199"/>
      <c r="AI143" s="199"/>
      <c r="AJ143" s="199"/>
    </row>
    <row r="144" spans="27:36" x14ac:dyDescent="0.2">
      <c r="AA144" s="205"/>
      <c r="AB144" s="199"/>
      <c r="AC144" s="199"/>
      <c r="AD144" s="199"/>
      <c r="AE144" s="199"/>
      <c r="AF144" s="199"/>
      <c r="AG144" s="199"/>
      <c r="AH144" s="199"/>
      <c r="AI144" s="199"/>
      <c r="AJ144" s="199"/>
    </row>
    <row r="145" spans="27:36" x14ac:dyDescent="0.2">
      <c r="AA145" s="205"/>
      <c r="AB145" s="199"/>
      <c r="AC145" s="199"/>
      <c r="AD145" s="199"/>
      <c r="AE145" s="199"/>
      <c r="AF145" s="199"/>
      <c r="AG145" s="199"/>
      <c r="AH145" s="199"/>
      <c r="AI145" s="199"/>
      <c r="AJ145" s="199"/>
    </row>
    <row r="146" spans="27:36" x14ac:dyDescent="0.2">
      <c r="AA146" s="205"/>
      <c r="AB146" s="199"/>
      <c r="AC146" s="199"/>
      <c r="AD146" s="199"/>
      <c r="AE146" s="199"/>
      <c r="AF146" s="199"/>
      <c r="AG146" s="199"/>
      <c r="AH146" s="199"/>
      <c r="AI146" s="199"/>
      <c r="AJ146" s="199"/>
    </row>
    <row r="147" spans="27:36" x14ac:dyDescent="0.2">
      <c r="AA147" s="205"/>
      <c r="AB147" s="199"/>
      <c r="AC147" s="199"/>
      <c r="AD147" s="199"/>
      <c r="AE147" s="199"/>
      <c r="AF147" s="199"/>
      <c r="AG147" s="199"/>
      <c r="AH147" s="199"/>
      <c r="AI147" s="199"/>
      <c r="AJ147" s="199"/>
    </row>
    <row r="148" spans="27:36" x14ac:dyDescent="0.2">
      <c r="AA148" s="205"/>
      <c r="AB148" s="199"/>
      <c r="AC148" s="199"/>
      <c r="AD148" s="199"/>
      <c r="AE148" s="199"/>
      <c r="AF148" s="199"/>
      <c r="AG148" s="199"/>
      <c r="AH148" s="199"/>
      <c r="AI148" s="199"/>
      <c r="AJ148" s="199"/>
    </row>
    <row r="149" spans="27:36" x14ac:dyDescent="0.2">
      <c r="AA149" s="205"/>
      <c r="AB149" s="199"/>
      <c r="AC149" s="199"/>
      <c r="AD149" s="199"/>
      <c r="AE149" s="199"/>
      <c r="AF149" s="199"/>
      <c r="AG149" s="199"/>
      <c r="AH149" s="199"/>
      <c r="AI149" s="199"/>
      <c r="AJ149" s="199"/>
    </row>
    <row r="150" spans="27:36" x14ac:dyDescent="0.2">
      <c r="AA150" s="205"/>
      <c r="AB150" s="199"/>
      <c r="AC150" s="199"/>
      <c r="AD150" s="199"/>
      <c r="AE150" s="199"/>
      <c r="AF150" s="199"/>
      <c r="AG150" s="199"/>
      <c r="AH150" s="199"/>
      <c r="AI150" s="199"/>
      <c r="AJ150" s="199"/>
    </row>
    <row r="151" spans="27:36" x14ac:dyDescent="0.2">
      <c r="AA151" s="205"/>
      <c r="AB151" s="199"/>
      <c r="AC151" s="199"/>
      <c r="AD151" s="199"/>
      <c r="AE151" s="199"/>
      <c r="AF151" s="199"/>
      <c r="AG151" s="199"/>
      <c r="AH151" s="199"/>
      <c r="AI151" s="199"/>
      <c r="AJ151" s="199"/>
    </row>
    <row r="152" spans="27:36" x14ac:dyDescent="0.2">
      <c r="AA152" s="205"/>
      <c r="AB152" s="199"/>
      <c r="AC152" s="199"/>
      <c r="AD152" s="199"/>
      <c r="AE152" s="199"/>
      <c r="AF152" s="199"/>
      <c r="AG152" s="199"/>
      <c r="AH152" s="199"/>
      <c r="AI152" s="199"/>
      <c r="AJ152" s="199"/>
    </row>
    <row r="153" spans="27:36" x14ac:dyDescent="0.2">
      <c r="AA153" s="205"/>
      <c r="AB153" s="199"/>
      <c r="AC153" s="199"/>
      <c r="AD153" s="199"/>
      <c r="AE153" s="199"/>
      <c r="AF153" s="199"/>
      <c r="AG153" s="199"/>
      <c r="AH153" s="199"/>
      <c r="AI153" s="199"/>
      <c r="AJ153" s="199"/>
    </row>
    <row r="154" spans="27:36" x14ac:dyDescent="0.2">
      <c r="AA154" s="205"/>
      <c r="AB154" s="199"/>
      <c r="AC154" s="199"/>
      <c r="AD154" s="199"/>
      <c r="AE154" s="199"/>
      <c r="AF154" s="199"/>
      <c r="AG154" s="199"/>
      <c r="AH154" s="199"/>
      <c r="AI154" s="199"/>
      <c r="AJ154" s="199"/>
    </row>
    <row r="155" spans="27:36" x14ac:dyDescent="0.2">
      <c r="AA155" s="205"/>
      <c r="AB155" s="199"/>
      <c r="AC155" s="199"/>
      <c r="AD155" s="199"/>
      <c r="AE155" s="199"/>
      <c r="AF155" s="199"/>
      <c r="AG155" s="199"/>
      <c r="AH155" s="199"/>
      <c r="AI155" s="199"/>
      <c r="AJ155" s="199"/>
    </row>
    <row r="156" spans="27:36" x14ac:dyDescent="0.2">
      <c r="AA156" s="205"/>
      <c r="AB156" s="199"/>
      <c r="AC156" s="199"/>
      <c r="AD156" s="199"/>
      <c r="AE156" s="199"/>
      <c r="AF156" s="199"/>
      <c r="AG156" s="199"/>
      <c r="AH156" s="199"/>
      <c r="AI156" s="199"/>
      <c r="AJ156" s="199"/>
    </row>
    <row r="157" spans="27:36" x14ac:dyDescent="0.2">
      <c r="AA157" s="205"/>
      <c r="AB157" s="199"/>
      <c r="AC157" s="199"/>
      <c r="AD157" s="199"/>
      <c r="AE157" s="199"/>
      <c r="AF157" s="199"/>
      <c r="AG157" s="199"/>
      <c r="AH157" s="199"/>
      <c r="AI157" s="199"/>
      <c r="AJ157" s="199"/>
    </row>
    <row r="158" spans="27:36" x14ac:dyDescent="0.2">
      <c r="AA158" s="205"/>
      <c r="AB158" s="199"/>
      <c r="AC158" s="199"/>
      <c r="AD158" s="199"/>
      <c r="AE158" s="199"/>
      <c r="AF158" s="199"/>
      <c r="AG158" s="199"/>
      <c r="AH158" s="199"/>
      <c r="AI158" s="199"/>
      <c r="AJ158" s="199"/>
    </row>
    <row r="159" spans="27:36" x14ac:dyDescent="0.2">
      <c r="AA159" s="205"/>
      <c r="AB159" s="199"/>
      <c r="AC159" s="199"/>
      <c r="AD159" s="199"/>
      <c r="AE159" s="199"/>
      <c r="AF159" s="199"/>
      <c r="AG159" s="199"/>
      <c r="AH159" s="199"/>
      <c r="AI159" s="199"/>
      <c r="AJ159" s="199"/>
    </row>
    <row r="160" spans="27:36" x14ac:dyDescent="0.2">
      <c r="AA160" s="205"/>
      <c r="AB160" s="199"/>
      <c r="AC160" s="199"/>
      <c r="AD160" s="199"/>
      <c r="AE160" s="199"/>
      <c r="AF160" s="199"/>
      <c r="AG160" s="199"/>
      <c r="AH160" s="199"/>
      <c r="AI160" s="199"/>
      <c r="AJ160" s="199"/>
    </row>
    <row r="161" spans="27:36" x14ac:dyDescent="0.2">
      <c r="AA161" s="205"/>
      <c r="AB161" s="199"/>
      <c r="AC161" s="199"/>
      <c r="AD161" s="199"/>
      <c r="AE161" s="199"/>
      <c r="AF161" s="199"/>
      <c r="AG161" s="199"/>
      <c r="AH161" s="199"/>
      <c r="AI161" s="199"/>
      <c r="AJ161" s="199"/>
    </row>
    <row r="162" spans="27:36" x14ac:dyDescent="0.2">
      <c r="AA162" s="205"/>
      <c r="AB162" s="199"/>
      <c r="AC162" s="199"/>
      <c r="AD162" s="199"/>
      <c r="AE162" s="199"/>
      <c r="AF162" s="199"/>
      <c r="AG162" s="199"/>
      <c r="AH162" s="199"/>
      <c r="AI162" s="199"/>
      <c r="AJ162" s="199"/>
    </row>
    <row r="163" spans="27:36" x14ac:dyDescent="0.2">
      <c r="AA163" s="205"/>
      <c r="AB163" s="199"/>
      <c r="AC163" s="199"/>
      <c r="AD163" s="199"/>
      <c r="AE163" s="199"/>
      <c r="AF163" s="199"/>
      <c r="AG163" s="199"/>
      <c r="AH163" s="199"/>
      <c r="AI163" s="199"/>
      <c r="AJ163" s="199"/>
    </row>
    <row r="164" spans="27:36" x14ac:dyDescent="0.2">
      <c r="AA164" s="205"/>
      <c r="AB164" s="199"/>
      <c r="AC164" s="199"/>
      <c r="AD164" s="199"/>
      <c r="AE164" s="199"/>
      <c r="AF164" s="199"/>
      <c r="AG164" s="199"/>
      <c r="AH164" s="199"/>
      <c r="AI164" s="199"/>
      <c r="AJ164" s="199"/>
    </row>
    <row r="165" spans="27:36" x14ac:dyDescent="0.2">
      <c r="AA165" s="205"/>
      <c r="AB165" s="199"/>
      <c r="AC165" s="199"/>
      <c r="AD165" s="199"/>
      <c r="AE165" s="199"/>
      <c r="AF165" s="199"/>
      <c r="AG165" s="199"/>
      <c r="AH165" s="199"/>
      <c r="AI165" s="199"/>
      <c r="AJ165" s="199"/>
    </row>
    <row r="166" spans="27:36" x14ac:dyDescent="0.2">
      <c r="AA166" s="205"/>
      <c r="AB166" s="199"/>
      <c r="AC166" s="199"/>
      <c r="AD166" s="199"/>
      <c r="AE166" s="199"/>
      <c r="AF166" s="199"/>
      <c r="AG166" s="199"/>
      <c r="AH166" s="199"/>
      <c r="AI166" s="199"/>
      <c r="AJ166" s="199"/>
    </row>
    <row r="167" spans="27:36" x14ac:dyDescent="0.2">
      <c r="AA167" s="205"/>
      <c r="AB167" s="199"/>
      <c r="AC167" s="199"/>
      <c r="AD167" s="199"/>
      <c r="AE167" s="199"/>
      <c r="AF167" s="199"/>
      <c r="AG167" s="199"/>
      <c r="AH167" s="199"/>
      <c r="AI167" s="199"/>
      <c r="AJ167" s="199"/>
    </row>
    <row r="168" spans="27:36" x14ac:dyDescent="0.2">
      <c r="AA168" s="205"/>
      <c r="AB168" s="199"/>
      <c r="AC168" s="199"/>
      <c r="AD168" s="199"/>
      <c r="AE168" s="199"/>
      <c r="AF168" s="199"/>
      <c r="AG168" s="199"/>
      <c r="AH168" s="199"/>
      <c r="AI168" s="199"/>
      <c r="AJ168" s="199"/>
    </row>
    <row r="169" spans="27:36" x14ac:dyDescent="0.2">
      <c r="AA169" s="205"/>
      <c r="AB169" s="199"/>
      <c r="AC169" s="199"/>
      <c r="AD169" s="199"/>
      <c r="AE169" s="199"/>
      <c r="AF169" s="199"/>
      <c r="AG169" s="199"/>
      <c r="AH169" s="199"/>
      <c r="AI169" s="199"/>
      <c r="AJ169" s="199"/>
    </row>
    <row r="170" spans="27:36" x14ac:dyDescent="0.2">
      <c r="AA170" s="205"/>
      <c r="AB170" s="199"/>
      <c r="AC170" s="199"/>
      <c r="AD170" s="199"/>
      <c r="AE170" s="199"/>
      <c r="AF170" s="199"/>
      <c r="AG170" s="199"/>
      <c r="AH170" s="199"/>
      <c r="AI170" s="199"/>
      <c r="AJ170" s="199"/>
    </row>
    <row r="171" spans="27:36" x14ac:dyDescent="0.2">
      <c r="AA171" s="205"/>
      <c r="AB171" s="199"/>
      <c r="AC171" s="199"/>
      <c r="AD171" s="199"/>
      <c r="AE171" s="199"/>
      <c r="AF171" s="199"/>
      <c r="AG171" s="199"/>
      <c r="AH171" s="199"/>
      <c r="AI171" s="199"/>
      <c r="AJ171" s="199"/>
    </row>
    <row r="172" spans="27:36" x14ac:dyDescent="0.2">
      <c r="AA172" s="205"/>
      <c r="AB172" s="199"/>
      <c r="AC172" s="199"/>
      <c r="AD172" s="199"/>
      <c r="AE172" s="199"/>
      <c r="AF172" s="199"/>
      <c r="AG172" s="199"/>
      <c r="AH172" s="199"/>
      <c r="AI172" s="199"/>
      <c r="AJ172" s="199"/>
    </row>
    <row r="173" spans="27:36" x14ac:dyDescent="0.2">
      <c r="AA173" s="205"/>
      <c r="AB173" s="199"/>
      <c r="AC173" s="199"/>
      <c r="AD173" s="199"/>
      <c r="AE173" s="199"/>
      <c r="AF173" s="199"/>
      <c r="AG173" s="199"/>
      <c r="AH173" s="199"/>
      <c r="AI173" s="199"/>
      <c r="AJ173" s="199"/>
    </row>
    <row r="174" spans="27:36" x14ac:dyDescent="0.2">
      <c r="AA174" s="205"/>
      <c r="AB174" s="199"/>
      <c r="AC174" s="199"/>
      <c r="AD174" s="199"/>
      <c r="AE174" s="199"/>
      <c r="AF174" s="199"/>
      <c r="AG174" s="199"/>
      <c r="AH174" s="199"/>
      <c r="AI174" s="199"/>
      <c r="AJ174" s="199"/>
    </row>
    <row r="175" spans="27:36" x14ac:dyDescent="0.2">
      <c r="AA175" s="205"/>
      <c r="AB175" s="199"/>
      <c r="AC175" s="199"/>
      <c r="AD175" s="199"/>
      <c r="AE175" s="199"/>
      <c r="AF175" s="199"/>
      <c r="AG175" s="199"/>
      <c r="AH175" s="199"/>
      <c r="AI175" s="199"/>
      <c r="AJ175" s="199"/>
    </row>
    <row r="176" spans="27:36" x14ac:dyDescent="0.2">
      <c r="AA176" s="205"/>
      <c r="AB176" s="199"/>
      <c r="AC176" s="199"/>
      <c r="AD176" s="199"/>
      <c r="AE176" s="199"/>
      <c r="AF176" s="199"/>
      <c r="AG176" s="199"/>
      <c r="AH176" s="199"/>
      <c r="AI176" s="199"/>
      <c r="AJ176" s="199"/>
    </row>
    <row r="177" spans="27:36" x14ac:dyDescent="0.2">
      <c r="AA177" s="205"/>
      <c r="AB177" s="199"/>
      <c r="AC177" s="199"/>
      <c r="AD177" s="199"/>
      <c r="AE177" s="199"/>
      <c r="AF177" s="199"/>
      <c r="AG177" s="199"/>
      <c r="AH177" s="199"/>
      <c r="AI177" s="199"/>
      <c r="AJ177" s="199"/>
    </row>
    <row r="178" spans="27:36" x14ac:dyDescent="0.2">
      <c r="AA178" s="205"/>
      <c r="AB178" s="199"/>
      <c r="AC178" s="199"/>
      <c r="AD178" s="199"/>
      <c r="AE178" s="199"/>
      <c r="AF178" s="199"/>
      <c r="AG178" s="199"/>
      <c r="AH178" s="199"/>
      <c r="AI178" s="199"/>
      <c r="AJ178" s="199"/>
    </row>
    <row r="179" spans="27:36" x14ac:dyDescent="0.2">
      <c r="AA179" s="205"/>
      <c r="AB179" s="199"/>
      <c r="AC179" s="199"/>
      <c r="AD179" s="199"/>
      <c r="AE179" s="199"/>
      <c r="AF179" s="199"/>
      <c r="AG179" s="199"/>
      <c r="AH179" s="199"/>
      <c r="AI179" s="199"/>
      <c r="AJ179" s="199"/>
    </row>
    <row r="180" spans="27:36" x14ac:dyDescent="0.2">
      <c r="AA180" s="205"/>
      <c r="AB180" s="199"/>
      <c r="AC180" s="199"/>
      <c r="AD180" s="199"/>
      <c r="AE180" s="199"/>
      <c r="AF180" s="199"/>
      <c r="AG180" s="199"/>
      <c r="AH180" s="199"/>
      <c r="AI180" s="199"/>
      <c r="AJ180" s="199"/>
    </row>
    <row r="181" spans="27:36" x14ac:dyDescent="0.2">
      <c r="AA181" s="205"/>
      <c r="AB181" s="199"/>
      <c r="AC181" s="199"/>
      <c r="AD181" s="199"/>
      <c r="AE181" s="199"/>
      <c r="AF181" s="199"/>
      <c r="AG181" s="199"/>
      <c r="AH181" s="199"/>
      <c r="AI181" s="199"/>
      <c r="AJ181" s="199"/>
    </row>
    <row r="182" spans="27:36" x14ac:dyDescent="0.2">
      <c r="AA182" s="205"/>
      <c r="AB182" s="199"/>
      <c r="AC182" s="199"/>
      <c r="AD182" s="199"/>
      <c r="AE182" s="199"/>
      <c r="AF182" s="199"/>
      <c r="AG182" s="199"/>
      <c r="AH182" s="199"/>
      <c r="AI182" s="199"/>
      <c r="AJ182" s="199"/>
    </row>
    <row r="183" spans="27:36" x14ac:dyDescent="0.2">
      <c r="AA183" s="205"/>
      <c r="AB183" s="199"/>
      <c r="AC183" s="199"/>
      <c r="AD183" s="199"/>
      <c r="AE183" s="199"/>
      <c r="AF183" s="199"/>
      <c r="AG183" s="199"/>
      <c r="AH183" s="199"/>
      <c r="AI183" s="199"/>
      <c r="AJ183" s="199"/>
    </row>
    <row r="184" spans="27:36" x14ac:dyDescent="0.2">
      <c r="AA184" s="205"/>
      <c r="AB184" s="199"/>
      <c r="AC184" s="199"/>
      <c r="AD184" s="199"/>
      <c r="AE184" s="199"/>
      <c r="AF184" s="199"/>
      <c r="AG184" s="199"/>
      <c r="AH184" s="199"/>
      <c r="AI184" s="199"/>
      <c r="AJ184" s="199"/>
    </row>
    <row r="185" spans="27:36" x14ac:dyDescent="0.2">
      <c r="AA185" s="205"/>
      <c r="AB185" s="199"/>
      <c r="AC185" s="199"/>
      <c r="AD185" s="199"/>
      <c r="AE185" s="199"/>
      <c r="AF185" s="199"/>
      <c r="AG185" s="199"/>
      <c r="AH185" s="199"/>
      <c r="AI185" s="199"/>
      <c r="AJ185" s="199"/>
    </row>
    <row r="186" spans="27:36" x14ac:dyDescent="0.2">
      <c r="AA186" s="205"/>
      <c r="AB186" s="199"/>
      <c r="AC186" s="199"/>
      <c r="AD186" s="199"/>
      <c r="AE186" s="199"/>
      <c r="AF186" s="199"/>
      <c r="AG186" s="199"/>
      <c r="AH186" s="199"/>
      <c r="AI186" s="199"/>
      <c r="AJ186" s="199"/>
    </row>
    <row r="187" spans="27:36" x14ac:dyDescent="0.2">
      <c r="AA187" s="205"/>
      <c r="AB187" s="199"/>
      <c r="AC187" s="199"/>
      <c r="AD187" s="199"/>
      <c r="AE187" s="199"/>
      <c r="AF187" s="199"/>
      <c r="AG187" s="199"/>
      <c r="AH187" s="199"/>
      <c r="AI187" s="199"/>
      <c r="AJ187" s="199"/>
    </row>
    <row r="188" spans="27:36" x14ac:dyDescent="0.2">
      <c r="AA188" s="205"/>
      <c r="AB188" s="199"/>
      <c r="AC188" s="199"/>
      <c r="AD188" s="199"/>
      <c r="AE188" s="199"/>
      <c r="AF188" s="199"/>
      <c r="AG188" s="199"/>
      <c r="AH188" s="199"/>
      <c r="AI188" s="199"/>
      <c r="AJ188" s="199"/>
    </row>
    <row r="189" spans="27:36" x14ac:dyDescent="0.2">
      <c r="AA189" s="205"/>
      <c r="AB189" s="199"/>
      <c r="AC189" s="199"/>
      <c r="AD189" s="199"/>
      <c r="AE189" s="199"/>
      <c r="AF189" s="199"/>
      <c r="AG189" s="199"/>
      <c r="AH189" s="199"/>
      <c r="AI189" s="199"/>
      <c r="AJ189" s="199"/>
    </row>
    <row r="190" spans="27:36" x14ac:dyDescent="0.2">
      <c r="AA190" s="205"/>
      <c r="AB190" s="199"/>
      <c r="AC190" s="199"/>
      <c r="AD190" s="199"/>
      <c r="AE190" s="199"/>
      <c r="AF190" s="199"/>
      <c r="AG190" s="199"/>
      <c r="AH190" s="199"/>
      <c r="AI190" s="199"/>
      <c r="AJ190" s="199"/>
    </row>
    <row r="191" spans="27:36" x14ac:dyDescent="0.2">
      <c r="AA191" s="205"/>
      <c r="AB191" s="199"/>
      <c r="AC191" s="199"/>
      <c r="AD191" s="199"/>
      <c r="AE191" s="199"/>
      <c r="AF191" s="199"/>
      <c r="AG191" s="199"/>
      <c r="AH191" s="199"/>
      <c r="AI191" s="199"/>
      <c r="AJ191" s="199"/>
    </row>
    <row r="192" spans="27:36" x14ac:dyDescent="0.2">
      <c r="AA192" s="205"/>
      <c r="AB192" s="199"/>
      <c r="AC192" s="199"/>
      <c r="AD192" s="199"/>
      <c r="AE192" s="199"/>
      <c r="AF192" s="199"/>
      <c r="AG192" s="199"/>
      <c r="AH192" s="199"/>
      <c r="AI192" s="199"/>
      <c r="AJ192" s="199"/>
    </row>
    <row r="193" spans="27:36" x14ac:dyDescent="0.2">
      <c r="AA193" s="205"/>
      <c r="AB193" s="199"/>
      <c r="AC193" s="199"/>
      <c r="AD193" s="199"/>
      <c r="AE193" s="199"/>
      <c r="AF193" s="199"/>
      <c r="AG193" s="199"/>
      <c r="AH193" s="199"/>
      <c r="AI193" s="199"/>
      <c r="AJ193" s="199"/>
    </row>
    <row r="194" spans="27:36" x14ac:dyDescent="0.2">
      <c r="AA194" s="205"/>
      <c r="AB194" s="199"/>
      <c r="AC194" s="199"/>
      <c r="AD194" s="199"/>
      <c r="AE194" s="199"/>
      <c r="AF194" s="199"/>
      <c r="AG194" s="199"/>
      <c r="AH194" s="199"/>
      <c r="AI194" s="199"/>
      <c r="AJ194" s="199"/>
    </row>
    <row r="195" spans="27:36" x14ac:dyDescent="0.2">
      <c r="AA195" s="205"/>
      <c r="AB195" s="199"/>
      <c r="AC195" s="199"/>
      <c r="AD195" s="199"/>
      <c r="AE195" s="199"/>
      <c r="AF195" s="199"/>
      <c r="AG195" s="199"/>
      <c r="AH195" s="199"/>
      <c r="AI195" s="199"/>
      <c r="AJ195" s="199"/>
    </row>
    <row r="196" spans="27:36" x14ac:dyDescent="0.2">
      <c r="AA196" s="205"/>
      <c r="AB196" s="199"/>
      <c r="AC196" s="199"/>
      <c r="AD196" s="199"/>
      <c r="AE196" s="199"/>
      <c r="AF196" s="199"/>
      <c r="AG196" s="199"/>
      <c r="AH196" s="199"/>
      <c r="AI196" s="199"/>
      <c r="AJ196" s="199"/>
    </row>
    <row r="197" spans="27:36" x14ac:dyDescent="0.2">
      <c r="AA197" s="205"/>
      <c r="AB197" s="199"/>
      <c r="AC197" s="199"/>
      <c r="AD197" s="199"/>
      <c r="AE197" s="199"/>
      <c r="AF197" s="199"/>
      <c r="AG197" s="199"/>
      <c r="AH197" s="199"/>
      <c r="AI197" s="199"/>
      <c r="AJ197" s="199"/>
    </row>
    <row r="198" spans="27:36" x14ac:dyDescent="0.2">
      <c r="AA198" s="205"/>
      <c r="AB198" s="199"/>
      <c r="AC198" s="199"/>
      <c r="AD198" s="199"/>
      <c r="AE198" s="199"/>
      <c r="AF198" s="199"/>
      <c r="AG198" s="199"/>
      <c r="AH198" s="199"/>
      <c r="AI198" s="199"/>
      <c r="AJ198" s="199"/>
    </row>
    <row r="199" spans="27:36" x14ac:dyDescent="0.2">
      <c r="AA199" s="205"/>
      <c r="AB199" s="199"/>
      <c r="AC199" s="199"/>
      <c r="AD199" s="199"/>
      <c r="AE199" s="199"/>
      <c r="AF199" s="199"/>
      <c r="AG199" s="199"/>
      <c r="AH199" s="199"/>
      <c r="AI199" s="199"/>
      <c r="AJ199" s="199"/>
    </row>
    <row r="200" spans="27:36" x14ac:dyDescent="0.2">
      <c r="AA200" s="205"/>
      <c r="AB200" s="199"/>
      <c r="AC200" s="199"/>
      <c r="AD200" s="199"/>
      <c r="AE200" s="199"/>
      <c r="AF200" s="199"/>
      <c r="AG200" s="199"/>
      <c r="AH200" s="199"/>
      <c r="AI200" s="199"/>
      <c r="AJ200" s="199"/>
    </row>
    <row r="201" spans="27:36" x14ac:dyDescent="0.2">
      <c r="AA201" s="205"/>
      <c r="AB201" s="199"/>
      <c r="AC201" s="199"/>
      <c r="AD201" s="199"/>
      <c r="AE201" s="199"/>
      <c r="AF201" s="199"/>
      <c r="AG201" s="199"/>
      <c r="AH201" s="199"/>
      <c r="AI201" s="199"/>
      <c r="AJ201" s="199"/>
    </row>
    <row r="202" spans="27:36" x14ac:dyDescent="0.2">
      <c r="AA202" s="205"/>
      <c r="AB202" s="199"/>
      <c r="AC202" s="199"/>
      <c r="AD202" s="199"/>
      <c r="AE202" s="199"/>
      <c r="AF202" s="199"/>
      <c r="AG202" s="199"/>
      <c r="AH202" s="199"/>
      <c r="AI202" s="199"/>
      <c r="AJ202" s="199"/>
    </row>
    <row r="203" spans="27:36" x14ac:dyDescent="0.2">
      <c r="AA203" s="205"/>
      <c r="AB203" s="199"/>
      <c r="AC203" s="199"/>
      <c r="AD203" s="199"/>
      <c r="AE203" s="199"/>
      <c r="AF203" s="199"/>
      <c r="AG203" s="199"/>
      <c r="AH203" s="199"/>
      <c r="AI203" s="199"/>
      <c r="AJ203" s="199"/>
    </row>
    <row r="204" spans="27:36" x14ac:dyDescent="0.2">
      <c r="AA204" s="205"/>
      <c r="AB204" s="199"/>
      <c r="AC204" s="199"/>
      <c r="AD204" s="199"/>
      <c r="AE204" s="199"/>
      <c r="AF204" s="199"/>
      <c r="AG204" s="199"/>
      <c r="AH204" s="199"/>
      <c r="AI204" s="199"/>
      <c r="AJ204" s="199"/>
    </row>
    <row r="205" spans="27:36" x14ac:dyDescent="0.2">
      <c r="AA205" s="205"/>
      <c r="AB205" s="199"/>
      <c r="AC205" s="199"/>
      <c r="AD205" s="199"/>
      <c r="AE205" s="199"/>
      <c r="AF205" s="199"/>
      <c r="AG205" s="199"/>
      <c r="AH205" s="199"/>
      <c r="AI205" s="199"/>
      <c r="AJ205" s="199"/>
    </row>
    <row r="206" spans="27:36" x14ac:dyDescent="0.2">
      <c r="AA206" s="205"/>
      <c r="AB206" s="199"/>
      <c r="AC206" s="199"/>
      <c r="AD206" s="199"/>
      <c r="AE206" s="199"/>
      <c r="AF206" s="199"/>
      <c r="AG206" s="199"/>
      <c r="AH206" s="199"/>
      <c r="AI206" s="199"/>
      <c r="AJ206" s="199"/>
    </row>
    <row r="207" spans="27:36" x14ac:dyDescent="0.2">
      <c r="AA207" s="205"/>
      <c r="AB207" s="199"/>
      <c r="AC207" s="199"/>
      <c r="AD207" s="199"/>
      <c r="AE207" s="199"/>
      <c r="AF207" s="199"/>
      <c r="AG207" s="199"/>
      <c r="AH207" s="199"/>
      <c r="AI207" s="199"/>
      <c r="AJ207" s="199"/>
    </row>
    <row r="208" spans="27:36" x14ac:dyDescent="0.2">
      <c r="AA208" s="205"/>
      <c r="AB208" s="199"/>
      <c r="AC208" s="199"/>
      <c r="AD208" s="199"/>
      <c r="AE208" s="199"/>
      <c r="AF208" s="199"/>
      <c r="AG208" s="199"/>
      <c r="AH208" s="199"/>
      <c r="AI208" s="199"/>
      <c r="AJ208" s="199"/>
    </row>
    <row r="209" spans="27:36" x14ac:dyDescent="0.2">
      <c r="AA209" s="205"/>
      <c r="AB209" s="199"/>
      <c r="AC209" s="199"/>
      <c r="AD209" s="199"/>
      <c r="AE209" s="199"/>
      <c r="AF209" s="199"/>
      <c r="AG209" s="199"/>
      <c r="AH209" s="199"/>
      <c r="AI209" s="199"/>
      <c r="AJ209" s="199"/>
    </row>
    <row r="210" spans="27:36" x14ac:dyDescent="0.2">
      <c r="AA210" s="205"/>
      <c r="AB210" s="199"/>
      <c r="AC210" s="199"/>
      <c r="AD210" s="199"/>
      <c r="AE210" s="199"/>
      <c r="AF210" s="199"/>
      <c r="AG210" s="199"/>
      <c r="AH210" s="199"/>
      <c r="AI210" s="199"/>
      <c r="AJ210" s="199"/>
    </row>
    <row r="211" spans="27:36" x14ac:dyDescent="0.2">
      <c r="AA211" s="205"/>
      <c r="AB211" s="199"/>
      <c r="AC211" s="199"/>
      <c r="AD211" s="199"/>
      <c r="AE211" s="199"/>
      <c r="AF211" s="199"/>
      <c r="AG211" s="199"/>
      <c r="AH211" s="199"/>
      <c r="AI211" s="199"/>
      <c r="AJ211" s="199"/>
    </row>
    <row r="212" spans="27:36" x14ac:dyDescent="0.2">
      <c r="AA212" s="205"/>
      <c r="AB212" s="199"/>
      <c r="AC212" s="199"/>
      <c r="AD212" s="199"/>
      <c r="AE212" s="199"/>
      <c r="AF212" s="199"/>
      <c r="AG212" s="199"/>
      <c r="AH212" s="199"/>
      <c r="AI212" s="199"/>
      <c r="AJ212" s="199"/>
    </row>
    <row r="213" spans="27:36" x14ac:dyDescent="0.2">
      <c r="AA213" s="205"/>
      <c r="AB213" s="199"/>
      <c r="AC213" s="199"/>
      <c r="AD213" s="199"/>
      <c r="AE213" s="199"/>
      <c r="AF213" s="199"/>
      <c r="AG213" s="199"/>
      <c r="AH213" s="199"/>
      <c r="AI213" s="199"/>
      <c r="AJ213" s="199"/>
    </row>
    <row r="214" spans="27:36" x14ac:dyDescent="0.2">
      <c r="AA214" s="205"/>
      <c r="AB214" s="199"/>
      <c r="AC214" s="199"/>
      <c r="AD214" s="199"/>
      <c r="AE214" s="199"/>
      <c r="AF214" s="199"/>
      <c r="AG214" s="199"/>
      <c r="AH214" s="199"/>
      <c r="AI214" s="199"/>
      <c r="AJ214" s="199"/>
    </row>
    <row r="215" spans="27:36" x14ac:dyDescent="0.2">
      <c r="AA215" s="205"/>
      <c r="AB215" s="199"/>
      <c r="AC215" s="199"/>
      <c r="AD215" s="199"/>
      <c r="AE215" s="199"/>
      <c r="AF215" s="199"/>
      <c r="AG215" s="199"/>
      <c r="AH215" s="199"/>
      <c r="AI215" s="199"/>
      <c r="AJ215" s="199"/>
    </row>
    <row r="216" spans="27:36" x14ac:dyDescent="0.2">
      <c r="AA216" s="205"/>
      <c r="AB216" s="199"/>
      <c r="AC216" s="199"/>
      <c r="AD216" s="199"/>
      <c r="AE216" s="199"/>
      <c r="AF216" s="199"/>
      <c r="AG216" s="199"/>
      <c r="AH216" s="199"/>
      <c r="AI216" s="199"/>
      <c r="AJ216" s="199"/>
    </row>
    <row r="217" spans="27:36" x14ac:dyDescent="0.2">
      <c r="AA217" s="205"/>
      <c r="AB217" s="199"/>
      <c r="AC217" s="199"/>
      <c r="AD217" s="199"/>
      <c r="AE217" s="199"/>
      <c r="AF217" s="199"/>
      <c r="AG217" s="199"/>
      <c r="AH217" s="199"/>
      <c r="AI217" s="199"/>
      <c r="AJ217" s="199"/>
    </row>
    <row r="218" spans="27:36" x14ac:dyDescent="0.2">
      <c r="AA218" s="205"/>
      <c r="AB218" s="199"/>
      <c r="AC218" s="199"/>
      <c r="AD218" s="199"/>
      <c r="AE218" s="199"/>
      <c r="AF218" s="199"/>
      <c r="AG218" s="199"/>
      <c r="AH218" s="199"/>
      <c r="AI218" s="199"/>
      <c r="AJ218" s="199"/>
    </row>
    <row r="219" spans="27:36" x14ac:dyDescent="0.2">
      <c r="AA219" s="205"/>
      <c r="AB219" s="199"/>
      <c r="AC219" s="199"/>
      <c r="AD219" s="199"/>
      <c r="AE219" s="199"/>
      <c r="AF219" s="199"/>
      <c r="AG219" s="199"/>
      <c r="AH219" s="199"/>
      <c r="AI219" s="199"/>
      <c r="AJ219" s="199"/>
    </row>
    <row r="220" spans="27:36" x14ac:dyDescent="0.2">
      <c r="AA220" s="205"/>
      <c r="AB220" s="199"/>
      <c r="AC220" s="199"/>
      <c r="AD220" s="199"/>
      <c r="AE220" s="199"/>
      <c r="AF220" s="199"/>
      <c r="AG220" s="199"/>
      <c r="AH220" s="199"/>
      <c r="AI220" s="199"/>
      <c r="AJ220" s="199"/>
    </row>
    <row r="221" spans="27:36" x14ac:dyDescent="0.2">
      <c r="AA221" s="205"/>
      <c r="AB221" s="199"/>
      <c r="AC221" s="199"/>
      <c r="AD221" s="199"/>
      <c r="AE221" s="199"/>
      <c r="AF221" s="199"/>
      <c r="AG221" s="199"/>
      <c r="AH221" s="199"/>
      <c r="AI221" s="199"/>
      <c r="AJ221" s="199"/>
    </row>
    <row r="222" spans="27:36" x14ac:dyDescent="0.2">
      <c r="AA222" s="205"/>
      <c r="AB222" s="199"/>
      <c r="AC222" s="199"/>
      <c r="AD222" s="199"/>
      <c r="AE222" s="199"/>
      <c r="AF222" s="199"/>
      <c r="AG222" s="199"/>
      <c r="AH222" s="199"/>
      <c r="AI222" s="199"/>
      <c r="AJ222" s="199"/>
    </row>
    <row r="223" spans="27:36" x14ac:dyDescent="0.2">
      <c r="AA223" s="205"/>
      <c r="AB223" s="199"/>
      <c r="AC223" s="199"/>
      <c r="AD223" s="199"/>
      <c r="AE223" s="199"/>
      <c r="AF223" s="199"/>
      <c r="AG223" s="199"/>
      <c r="AH223" s="199"/>
      <c r="AI223" s="199"/>
      <c r="AJ223" s="199"/>
    </row>
    <row r="224" spans="27:36" x14ac:dyDescent="0.2">
      <c r="AA224" s="205"/>
      <c r="AB224" s="199"/>
      <c r="AC224" s="199"/>
      <c r="AD224" s="199"/>
      <c r="AE224" s="199"/>
      <c r="AF224" s="199"/>
      <c r="AG224" s="199"/>
      <c r="AH224" s="199"/>
      <c r="AI224" s="199"/>
      <c r="AJ224" s="199"/>
    </row>
    <row r="225" spans="27:36" x14ac:dyDescent="0.2">
      <c r="AA225" s="205"/>
      <c r="AB225" s="199"/>
      <c r="AC225" s="199"/>
      <c r="AD225" s="199"/>
      <c r="AE225" s="199"/>
      <c r="AF225" s="199"/>
      <c r="AG225" s="199"/>
      <c r="AH225" s="199"/>
      <c r="AI225" s="199"/>
      <c r="AJ225" s="199"/>
    </row>
    <row r="226" spans="27:36" x14ac:dyDescent="0.2">
      <c r="AA226" s="205"/>
      <c r="AB226" s="199"/>
      <c r="AC226" s="199"/>
      <c r="AD226" s="199"/>
      <c r="AE226" s="199"/>
      <c r="AF226" s="199"/>
      <c r="AG226" s="199"/>
      <c r="AH226" s="199"/>
      <c r="AI226" s="199"/>
      <c r="AJ226" s="199"/>
    </row>
    <row r="227" spans="27:36" x14ac:dyDescent="0.2">
      <c r="AA227" s="205"/>
      <c r="AB227" s="199"/>
      <c r="AC227" s="199"/>
      <c r="AD227" s="199"/>
      <c r="AE227" s="199"/>
      <c r="AF227" s="199"/>
      <c r="AG227" s="199"/>
      <c r="AH227" s="199"/>
      <c r="AI227" s="199"/>
      <c r="AJ227" s="199"/>
    </row>
    <row r="228" spans="27:36" x14ac:dyDescent="0.2">
      <c r="AA228" s="205"/>
      <c r="AB228" s="199"/>
      <c r="AC228" s="199"/>
      <c r="AD228" s="199"/>
      <c r="AE228" s="199"/>
      <c r="AF228" s="199"/>
      <c r="AG228" s="199"/>
      <c r="AH228" s="199"/>
      <c r="AI228" s="199"/>
      <c r="AJ228" s="199"/>
    </row>
    <row r="229" spans="27:36" x14ac:dyDescent="0.2">
      <c r="AA229" s="205"/>
      <c r="AB229" s="199"/>
      <c r="AC229" s="199"/>
      <c r="AD229" s="199"/>
      <c r="AE229" s="199"/>
      <c r="AF229" s="199"/>
      <c r="AG229" s="199"/>
      <c r="AH229" s="199"/>
      <c r="AI229" s="199"/>
      <c r="AJ229" s="199"/>
    </row>
    <row r="230" spans="27:36" x14ac:dyDescent="0.2">
      <c r="AA230" s="205"/>
      <c r="AB230" s="199"/>
      <c r="AC230" s="199"/>
      <c r="AD230" s="199"/>
      <c r="AE230" s="199"/>
      <c r="AF230" s="199"/>
      <c r="AG230" s="199"/>
      <c r="AH230" s="199"/>
      <c r="AI230" s="199"/>
      <c r="AJ230" s="199"/>
    </row>
    <row r="231" spans="27:36" x14ac:dyDescent="0.2">
      <c r="AA231" s="205"/>
      <c r="AB231" s="199"/>
      <c r="AC231" s="199"/>
      <c r="AD231" s="199"/>
      <c r="AE231" s="199"/>
      <c r="AF231" s="199"/>
      <c r="AG231" s="199"/>
      <c r="AH231" s="199"/>
      <c r="AI231" s="199"/>
      <c r="AJ231" s="199"/>
    </row>
    <row r="232" spans="27:36" x14ac:dyDescent="0.2">
      <c r="AA232" s="205"/>
      <c r="AB232" s="199"/>
      <c r="AC232" s="199"/>
      <c r="AD232" s="199"/>
      <c r="AE232" s="199"/>
      <c r="AF232" s="199"/>
      <c r="AG232" s="199"/>
      <c r="AH232" s="199"/>
      <c r="AI232" s="199"/>
      <c r="AJ232" s="199"/>
    </row>
    <row r="233" spans="27:36" x14ac:dyDescent="0.2">
      <c r="AA233" s="205"/>
      <c r="AB233" s="199"/>
      <c r="AC233" s="199"/>
      <c r="AD233" s="199"/>
      <c r="AE233" s="199"/>
      <c r="AF233" s="199"/>
      <c r="AG233" s="199"/>
      <c r="AH233" s="199"/>
      <c r="AI233" s="199"/>
      <c r="AJ233" s="199"/>
    </row>
    <row r="234" spans="27:36" x14ac:dyDescent="0.2">
      <c r="AA234" s="205"/>
      <c r="AB234" s="199"/>
      <c r="AC234" s="199"/>
      <c r="AD234" s="199"/>
      <c r="AE234" s="199"/>
      <c r="AF234" s="199"/>
      <c r="AG234" s="199"/>
      <c r="AH234" s="199"/>
      <c r="AI234" s="199"/>
      <c r="AJ234" s="199"/>
    </row>
    <row r="235" spans="27:36" x14ac:dyDescent="0.2">
      <c r="AA235" s="205"/>
      <c r="AB235" s="199"/>
      <c r="AC235" s="199"/>
      <c r="AD235" s="199"/>
      <c r="AE235" s="199"/>
      <c r="AF235" s="199"/>
      <c r="AG235" s="199"/>
      <c r="AH235" s="199"/>
      <c r="AI235" s="199"/>
      <c r="AJ235" s="199"/>
    </row>
    <row r="236" spans="27:36" x14ac:dyDescent="0.2">
      <c r="AA236" s="205"/>
      <c r="AB236" s="199"/>
      <c r="AC236" s="199"/>
      <c r="AD236" s="199"/>
      <c r="AE236" s="199"/>
      <c r="AF236" s="199"/>
      <c r="AG236" s="199"/>
      <c r="AH236" s="199"/>
      <c r="AI236" s="199"/>
      <c r="AJ236" s="199"/>
    </row>
    <row r="237" spans="27:36" x14ac:dyDescent="0.2">
      <c r="AA237" s="205"/>
      <c r="AB237" s="199"/>
      <c r="AC237" s="199"/>
      <c r="AD237" s="199"/>
      <c r="AE237" s="199"/>
      <c r="AF237" s="199"/>
      <c r="AG237" s="199"/>
      <c r="AH237" s="199"/>
      <c r="AI237" s="199"/>
      <c r="AJ237" s="199"/>
    </row>
    <row r="238" spans="27:36" x14ac:dyDescent="0.2">
      <c r="AA238" s="205"/>
      <c r="AB238" s="199"/>
      <c r="AC238" s="199"/>
      <c r="AD238" s="199"/>
      <c r="AE238" s="199"/>
      <c r="AF238" s="199"/>
      <c r="AG238" s="199"/>
      <c r="AH238" s="199"/>
      <c r="AI238" s="199"/>
      <c r="AJ238" s="199"/>
    </row>
    <row r="239" spans="27:36" x14ac:dyDescent="0.2">
      <c r="AA239" s="205"/>
      <c r="AB239" s="199"/>
      <c r="AC239" s="199"/>
      <c r="AD239" s="199"/>
      <c r="AE239" s="199"/>
      <c r="AF239" s="199"/>
      <c r="AG239" s="199"/>
      <c r="AH239" s="199"/>
      <c r="AI239" s="199"/>
      <c r="AJ239" s="199"/>
    </row>
    <row r="240" spans="27:36" x14ac:dyDescent="0.2">
      <c r="AA240" s="205"/>
      <c r="AB240" s="199"/>
      <c r="AC240" s="199"/>
      <c r="AD240" s="199"/>
      <c r="AE240" s="199"/>
      <c r="AF240" s="199"/>
      <c r="AG240" s="199"/>
      <c r="AH240" s="199"/>
      <c r="AI240" s="199"/>
      <c r="AJ240" s="199"/>
    </row>
    <row r="241" spans="27:36" x14ac:dyDescent="0.2">
      <c r="AA241" s="205"/>
      <c r="AB241" s="199"/>
      <c r="AC241" s="199"/>
      <c r="AD241" s="199"/>
      <c r="AE241" s="199"/>
      <c r="AF241" s="199"/>
      <c r="AG241" s="199"/>
      <c r="AH241" s="199"/>
      <c r="AI241" s="199"/>
      <c r="AJ241" s="199"/>
    </row>
    <row r="242" spans="27:36" x14ac:dyDescent="0.2">
      <c r="AA242" s="205"/>
      <c r="AB242" s="199"/>
      <c r="AC242" s="199"/>
      <c r="AD242" s="199"/>
      <c r="AE242" s="199"/>
      <c r="AF242" s="199"/>
      <c r="AG242" s="199"/>
      <c r="AH242" s="199"/>
      <c r="AI242" s="199"/>
      <c r="AJ242" s="199"/>
    </row>
    <row r="243" spans="27:36" x14ac:dyDescent="0.2">
      <c r="AA243" s="205"/>
      <c r="AB243" s="199"/>
      <c r="AC243" s="199"/>
      <c r="AD243" s="199"/>
      <c r="AE243" s="199"/>
      <c r="AF243" s="199"/>
      <c r="AG243" s="199"/>
      <c r="AH243" s="199"/>
      <c r="AI243" s="199"/>
      <c r="AJ243" s="199"/>
    </row>
    <row r="244" spans="27:36" x14ac:dyDescent="0.2">
      <c r="AA244" s="205"/>
      <c r="AB244" s="199"/>
      <c r="AC244" s="199"/>
      <c r="AD244" s="199"/>
      <c r="AE244" s="199"/>
      <c r="AF244" s="199"/>
      <c r="AG244" s="199"/>
      <c r="AH244" s="199"/>
      <c r="AI244" s="199"/>
      <c r="AJ244" s="199"/>
    </row>
    <row r="245" spans="27:36" x14ac:dyDescent="0.2">
      <c r="AA245" s="205"/>
      <c r="AB245" s="199"/>
      <c r="AC245" s="199"/>
      <c r="AD245" s="199"/>
      <c r="AE245" s="199"/>
      <c r="AF245" s="199"/>
      <c r="AG245" s="199"/>
      <c r="AH245" s="199"/>
      <c r="AI245" s="199"/>
      <c r="AJ245" s="199"/>
    </row>
    <row r="246" spans="27:36" x14ac:dyDescent="0.2">
      <c r="AA246" s="205"/>
      <c r="AB246" s="199"/>
      <c r="AC246" s="199"/>
      <c r="AD246" s="199"/>
      <c r="AE246" s="199"/>
      <c r="AF246" s="199"/>
      <c r="AG246" s="199"/>
      <c r="AH246" s="199"/>
      <c r="AI246" s="199"/>
      <c r="AJ246" s="199"/>
    </row>
    <row r="247" spans="27:36" x14ac:dyDescent="0.2">
      <c r="AA247" s="205"/>
      <c r="AB247" s="199"/>
      <c r="AC247" s="199"/>
      <c r="AD247" s="199"/>
      <c r="AE247" s="199"/>
      <c r="AF247" s="199"/>
      <c r="AG247" s="199"/>
      <c r="AH247" s="199"/>
      <c r="AI247" s="199"/>
      <c r="AJ247" s="199"/>
    </row>
    <row r="248" spans="27:36" x14ac:dyDescent="0.2">
      <c r="AA248" s="205"/>
      <c r="AB248" s="199"/>
      <c r="AC248" s="199"/>
      <c r="AD248" s="199"/>
      <c r="AE248" s="199"/>
      <c r="AF248" s="199"/>
      <c r="AG248" s="199"/>
      <c r="AH248" s="199"/>
      <c r="AI248" s="199"/>
      <c r="AJ248" s="199"/>
    </row>
    <row r="249" spans="27:36" x14ac:dyDescent="0.2">
      <c r="AA249" s="205"/>
      <c r="AB249" s="199"/>
      <c r="AC249" s="199"/>
      <c r="AD249" s="199"/>
      <c r="AE249" s="199"/>
      <c r="AF249" s="199"/>
      <c r="AG249" s="199"/>
      <c r="AH249" s="199"/>
      <c r="AI249" s="199"/>
      <c r="AJ249" s="199"/>
    </row>
    <row r="250" spans="27:36" x14ac:dyDescent="0.2">
      <c r="AA250" s="205"/>
      <c r="AB250" s="199"/>
      <c r="AC250" s="199"/>
      <c r="AD250" s="199"/>
      <c r="AE250" s="199"/>
      <c r="AF250" s="199"/>
      <c r="AG250" s="199"/>
      <c r="AH250" s="199"/>
      <c r="AI250" s="199"/>
      <c r="AJ250" s="199"/>
    </row>
    <row r="251" spans="27:36" x14ac:dyDescent="0.2">
      <c r="AA251" s="205"/>
      <c r="AB251" s="199"/>
      <c r="AC251" s="199"/>
      <c r="AD251" s="199"/>
      <c r="AE251" s="199"/>
      <c r="AF251" s="199"/>
      <c r="AG251" s="199"/>
      <c r="AH251" s="199"/>
      <c r="AI251" s="199"/>
      <c r="AJ251" s="199"/>
    </row>
    <row r="252" spans="27:36" x14ac:dyDescent="0.2">
      <c r="AA252" s="205"/>
      <c r="AB252" s="199"/>
      <c r="AC252" s="199"/>
      <c r="AD252" s="199"/>
      <c r="AE252" s="199"/>
      <c r="AF252" s="199"/>
      <c r="AG252" s="199"/>
      <c r="AH252" s="199"/>
      <c r="AI252" s="199"/>
      <c r="AJ252" s="199"/>
    </row>
    <row r="253" spans="27:36" x14ac:dyDescent="0.2">
      <c r="AA253" s="205"/>
      <c r="AB253" s="199"/>
      <c r="AC253" s="199"/>
      <c r="AD253" s="199"/>
      <c r="AE253" s="199"/>
      <c r="AF253" s="199"/>
      <c r="AG253" s="199"/>
      <c r="AH253" s="199"/>
      <c r="AI253" s="199"/>
      <c r="AJ253" s="199"/>
    </row>
    <row r="254" spans="27:36" x14ac:dyDescent="0.2">
      <c r="AA254" s="205"/>
      <c r="AB254" s="199"/>
      <c r="AC254" s="199"/>
      <c r="AD254" s="199"/>
      <c r="AE254" s="199"/>
      <c r="AF254" s="199"/>
      <c r="AG254" s="199"/>
      <c r="AH254" s="199"/>
      <c r="AI254" s="199"/>
      <c r="AJ254" s="199"/>
    </row>
    <row r="255" spans="27:36" x14ac:dyDescent="0.2">
      <c r="AA255" s="205"/>
      <c r="AB255" s="199"/>
      <c r="AC255" s="199"/>
      <c r="AD255" s="199"/>
      <c r="AE255" s="199"/>
      <c r="AF255" s="199"/>
      <c r="AG255" s="199"/>
      <c r="AH255" s="199"/>
      <c r="AI255" s="199"/>
      <c r="AJ255" s="199"/>
    </row>
    <row r="256" spans="27:36" x14ac:dyDescent="0.2">
      <c r="AA256" s="205"/>
      <c r="AB256" s="199"/>
      <c r="AC256" s="199"/>
      <c r="AD256" s="199"/>
      <c r="AE256" s="199"/>
      <c r="AF256" s="199"/>
      <c r="AG256" s="199"/>
      <c r="AH256" s="199"/>
      <c r="AI256" s="199"/>
      <c r="AJ256" s="199"/>
    </row>
    <row r="257" spans="27:36" x14ac:dyDescent="0.2">
      <c r="AA257" s="205"/>
      <c r="AB257" s="199"/>
      <c r="AC257" s="199"/>
      <c r="AD257" s="199"/>
      <c r="AE257" s="199"/>
      <c r="AF257" s="199"/>
      <c r="AG257" s="199"/>
      <c r="AH257" s="199"/>
      <c r="AI257" s="199"/>
      <c r="AJ257" s="199"/>
    </row>
    <row r="258" spans="27:36" x14ac:dyDescent="0.2">
      <c r="AA258" s="205"/>
      <c r="AB258" s="199"/>
      <c r="AC258" s="199"/>
      <c r="AD258" s="199"/>
      <c r="AE258" s="199"/>
      <c r="AF258" s="199"/>
      <c r="AG258" s="199"/>
      <c r="AH258" s="199"/>
      <c r="AI258" s="199"/>
      <c r="AJ258" s="199"/>
    </row>
    <row r="259" spans="27:36" x14ac:dyDescent="0.2">
      <c r="AA259" s="205"/>
      <c r="AB259" s="199"/>
      <c r="AC259" s="199"/>
      <c r="AD259" s="199"/>
      <c r="AE259" s="199"/>
      <c r="AF259" s="199"/>
      <c r="AG259" s="199"/>
      <c r="AH259" s="199"/>
      <c r="AI259" s="199"/>
      <c r="AJ259" s="199"/>
    </row>
    <row r="260" spans="27:36" x14ac:dyDescent="0.2">
      <c r="AA260" s="205"/>
      <c r="AB260" s="199"/>
      <c r="AC260" s="199"/>
      <c r="AD260" s="199"/>
      <c r="AE260" s="199"/>
      <c r="AF260" s="199"/>
      <c r="AG260" s="199"/>
      <c r="AH260" s="199"/>
      <c r="AI260" s="199"/>
      <c r="AJ260" s="199"/>
    </row>
    <row r="261" spans="27:36" x14ac:dyDescent="0.2">
      <c r="AA261" s="205"/>
      <c r="AB261" s="199"/>
      <c r="AC261" s="199"/>
      <c r="AD261" s="199"/>
      <c r="AE261" s="199"/>
      <c r="AF261" s="199"/>
      <c r="AG261" s="199"/>
      <c r="AH261" s="199"/>
      <c r="AI261" s="199"/>
      <c r="AJ261" s="199"/>
    </row>
    <row r="262" spans="27:36" x14ac:dyDescent="0.2">
      <c r="AA262" s="205"/>
      <c r="AB262" s="199"/>
      <c r="AC262" s="199"/>
      <c r="AD262" s="199"/>
      <c r="AE262" s="199"/>
      <c r="AF262" s="199"/>
      <c r="AG262" s="199"/>
      <c r="AH262" s="199"/>
      <c r="AI262" s="199"/>
      <c r="AJ262" s="199"/>
    </row>
    <row r="263" spans="27:36" x14ac:dyDescent="0.2">
      <c r="AA263" s="205"/>
      <c r="AB263" s="199"/>
      <c r="AC263" s="199"/>
      <c r="AD263" s="199"/>
      <c r="AE263" s="199"/>
      <c r="AF263" s="199"/>
      <c r="AG263" s="199"/>
      <c r="AH263" s="199"/>
      <c r="AI263" s="199"/>
      <c r="AJ263" s="199"/>
    </row>
    <row r="264" spans="27:36" x14ac:dyDescent="0.2">
      <c r="AA264" s="205"/>
      <c r="AB264" s="199"/>
      <c r="AC264" s="199"/>
      <c r="AD264" s="199"/>
      <c r="AE264" s="199"/>
      <c r="AF264" s="199"/>
      <c r="AG264" s="199"/>
      <c r="AH264" s="199"/>
      <c r="AI264" s="199"/>
      <c r="AJ264" s="199"/>
    </row>
    <row r="265" spans="27:36" x14ac:dyDescent="0.2">
      <c r="AA265" s="205"/>
      <c r="AB265" s="199"/>
      <c r="AC265" s="199"/>
      <c r="AD265" s="199"/>
      <c r="AE265" s="199"/>
      <c r="AF265" s="199"/>
      <c r="AG265" s="199"/>
      <c r="AH265" s="199"/>
      <c r="AI265" s="199"/>
      <c r="AJ265" s="199"/>
    </row>
    <row r="266" spans="27:36" x14ac:dyDescent="0.2">
      <c r="AA266" s="205"/>
      <c r="AB266" s="199"/>
      <c r="AC266" s="199"/>
      <c r="AD266" s="199"/>
      <c r="AE266" s="199"/>
      <c r="AF266" s="199"/>
      <c r="AG266" s="199"/>
      <c r="AH266" s="199"/>
      <c r="AI266" s="199"/>
      <c r="AJ266" s="199"/>
    </row>
    <row r="267" spans="27:36" x14ac:dyDescent="0.2">
      <c r="AA267" s="205"/>
      <c r="AB267" s="199"/>
      <c r="AC267" s="199"/>
      <c r="AD267" s="199"/>
      <c r="AE267" s="199"/>
      <c r="AF267" s="199"/>
      <c r="AG267" s="199"/>
      <c r="AH267" s="199"/>
      <c r="AI267" s="199"/>
      <c r="AJ267" s="199"/>
    </row>
    <row r="268" spans="27:36" x14ac:dyDescent="0.2">
      <c r="AA268" s="205"/>
      <c r="AB268" s="199"/>
      <c r="AC268" s="199"/>
      <c r="AD268" s="199"/>
      <c r="AE268" s="199"/>
      <c r="AF268" s="199"/>
      <c r="AG268" s="199"/>
      <c r="AH268" s="199"/>
      <c r="AI268" s="199"/>
      <c r="AJ268" s="199"/>
    </row>
    <row r="269" spans="27:36" x14ac:dyDescent="0.2">
      <c r="AA269" s="205"/>
      <c r="AB269" s="199"/>
      <c r="AC269" s="199"/>
      <c r="AD269" s="199"/>
      <c r="AE269" s="199"/>
      <c r="AF269" s="199"/>
      <c r="AG269" s="199"/>
      <c r="AH269" s="199"/>
      <c r="AI269" s="199"/>
      <c r="AJ269" s="199"/>
    </row>
    <row r="270" spans="27:36" x14ac:dyDescent="0.2">
      <c r="AA270" s="205"/>
      <c r="AB270" s="199"/>
      <c r="AC270" s="199"/>
      <c r="AD270" s="199"/>
      <c r="AE270" s="199"/>
      <c r="AF270" s="199"/>
      <c r="AG270" s="199"/>
      <c r="AH270" s="199"/>
      <c r="AI270" s="199"/>
      <c r="AJ270" s="199"/>
    </row>
    <row r="271" spans="27:36" x14ac:dyDescent="0.2">
      <c r="AA271" s="205"/>
      <c r="AB271" s="199"/>
      <c r="AC271" s="199"/>
      <c r="AD271" s="199"/>
      <c r="AE271" s="199"/>
      <c r="AF271" s="199"/>
      <c r="AG271" s="199"/>
      <c r="AH271" s="199"/>
      <c r="AI271" s="199"/>
      <c r="AJ271" s="199"/>
    </row>
    <row r="272" spans="27:36" x14ac:dyDescent="0.2">
      <c r="AA272" s="205"/>
      <c r="AB272" s="199"/>
      <c r="AC272" s="199"/>
      <c r="AD272" s="199"/>
      <c r="AE272" s="199"/>
      <c r="AF272" s="199"/>
      <c r="AG272" s="199"/>
      <c r="AH272" s="199"/>
      <c r="AI272" s="199"/>
      <c r="AJ272" s="199"/>
    </row>
    <row r="273" spans="27:36" x14ac:dyDescent="0.2">
      <c r="AA273" s="205"/>
      <c r="AB273" s="199"/>
      <c r="AC273" s="199"/>
      <c r="AD273" s="199"/>
      <c r="AE273" s="199"/>
      <c r="AF273" s="199"/>
      <c r="AG273" s="199"/>
      <c r="AH273" s="199"/>
      <c r="AI273" s="199"/>
      <c r="AJ273" s="199"/>
    </row>
    <row r="274" spans="27:36" x14ac:dyDescent="0.2">
      <c r="AA274" s="205"/>
      <c r="AB274" s="199"/>
      <c r="AC274" s="199"/>
      <c r="AD274" s="199"/>
      <c r="AE274" s="199"/>
      <c r="AF274" s="199"/>
      <c r="AG274" s="199"/>
      <c r="AH274" s="199"/>
      <c r="AI274" s="199"/>
      <c r="AJ274" s="199"/>
    </row>
    <row r="275" spans="27:36" x14ac:dyDescent="0.2">
      <c r="AA275" s="205"/>
      <c r="AB275" s="199"/>
      <c r="AC275" s="199"/>
      <c r="AD275" s="199"/>
      <c r="AE275" s="199"/>
      <c r="AF275" s="199"/>
      <c r="AG275" s="199"/>
      <c r="AH275" s="199"/>
      <c r="AI275" s="199"/>
      <c r="AJ275" s="199"/>
    </row>
    <row r="276" spans="27:36" x14ac:dyDescent="0.2">
      <c r="AA276" s="205"/>
      <c r="AB276" s="199"/>
      <c r="AC276" s="199"/>
      <c r="AD276" s="199"/>
      <c r="AE276" s="199"/>
      <c r="AF276" s="199"/>
      <c r="AG276" s="199"/>
      <c r="AH276" s="199"/>
      <c r="AI276" s="199"/>
      <c r="AJ276" s="199"/>
    </row>
    <row r="277" spans="27:36" x14ac:dyDescent="0.2">
      <c r="AA277" s="205"/>
      <c r="AB277" s="199"/>
      <c r="AC277" s="199"/>
      <c r="AD277" s="199"/>
      <c r="AE277" s="199"/>
      <c r="AF277" s="199"/>
      <c r="AG277" s="199"/>
      <c r="AH277" s="199"/>
      <c r="AI277" s="199"/>
      <c r="AJ277" s="199"/>
    </row>
    <row r="278" spans="27:36" x14ac:dyDescent="0.2">
      <c r="AA278" s="205"/>
      <c r="AB278" s="199"/>
      <c r="AC278" s="199"/>
      <c r="AD278" s="199"/>
      <c r="AE278" s="199"/>
      <c r="AF278" s="199"/>
      <c r="AG278" s="199"/>
      <c r="AH278" s="199"/>
      <c r="AI278" s="199"/>
      <c r="AJ278" s="199"/>
    </row>
    <row r="279" spans="27:36" x14ac:dyDescent="0.2">
      <c r="AA279" s="205"/>
      <c r="AB279" s="199"/>
      <c r="AC279" s="199"/>
      <c r="AD279" s="199"/>
      <c r="AE279" s="199"/>
      <c r="AF279" s="199"/>
      <c r="AG279" s="199"/>
      <c r="AH279" s="199"/>
      <c r="AI279" s="199"/>
      <c r="AJ279" s="199"/>
    </row>
    <row r="280" spans="27:36" x14ac:dyDescent="0.2">
      <c r="AA280" s="205"/>
      <c r="AB280" s="199"/>
      <c r="AC280" s="199"/>
      <c r="AD280" s="199"/>
      <c r="AE280" s="199"/>
      <c r="AF280" s="199"/>
      <c r="AG280" s="199"/>
      <c r="AH280" s="199"/>
      <c r="AI280" s="199"/>
      <c r="AJ280" s="199"/>
    </row>
    <row r="281" spans="27:36" x14ac:dyDescent="0.2">
      <c r="AA281" s="205"/>
      <c r="AB281" s="199"/>
      <c r="AC281" s="199"/>
      <c r="AD281" s="199"/>
      <c r="AE281" s="199"/>
      <c r="AF281" s="199"/>
      <c r="AG281" s="199"/>
      <c r="AH281" s="199"/>
      <c r="AI281" s="199"/>
      <c r="AJ281" s="199"/>
    </row>
    <row r="282" spans="27:36" x14ac:dyDescent="0.2">
      <c r="AA282" s="205"/>
      <c r="AB282" s="199"/>
      <c r="AC282" s="199"/>
      <c r="AD282" s="199"/>
      <c r="AE282" s="199"/>
      <c r="AF282" s="199"/>
      <c r="AG282" s="199"/>
      <c r="AH282" s="199"/>
      <c r="AI282" s="199"/>
      <c r="AJ282" s="199"/>
    </row>
    <row r="283" spans="27:36" x14ac:dyDescent="0.2">
      <c r="AA283" s="205"/>
      <c r="AB283" s="199"/>
      <c r="AC283" s="199"/>
      <c r="AD283" s="199"/>
      <c r="AE283" s="199"/>
      <c r="AF283" s="199"/>
      <c r="AG283" s="199"/>
      <c r="AH283" s="199"/>
      <c r="AI283" s="199"/>
      <c r="AJ283" s="199"/>
    </row>
    <row r="284" spans="27:36" x14ac:dyDescent="0.2">
      <c r="AA284" s="205"/>
      <c r="AB284" s="199"/>
      <c r="AC284" s="199"/>
      <c r="AD284" s="199"/>
      <c r="AE284" s="199"/>
      <c r="AF284" s="199"/>
      <c r="AG284" s="199"/>
      <c r="AH284" s="199"/>
      <c r="AI284" s="199"/>
      <c r="AJ284" s="199"/>
    </row>
    <row r="285" spans="27:36" x14ac:dyDescent="0.2">
      <c r="AA285" s="205"/>
      <c r="AB285" s="199"/>
      <c r="AC285" s="199"/>
      <c r="AD285" s="199"/>
      <c r="AE285" s="199"/>
      <c r="AF285" s="199"/>
      <c r="AG285" s="199"/>
      <c r="AH285" s="199"/>
      <c r="AI285" s="199"/>
      <c r="AJ285" s="199"/>
    </row>
    <row r="286" spans="27:36" x14ac:dyDescent="0.2">
      <c r="AA286" s="205"/>
      <c r="AB286" s="199"/>
      <c r="AC286" s="199"/>
      <c r="AD286" s="199"/>
      <c r="AE286" s="199"/>
      <c r="AF286" s="199"/>
      <c r="AG286" s="199"/>
      <c r="AH286" s="199"/>
      <c r="AI286" s="199"/>
      <c r="AJ286" s="199"/>
    </row>
    <row r="287" spans="27:36" x14ac:dyDescent="0.2">
      <c r="AA287" s="205"/>
      <c r="AB287" s="199"/>
      <c r="AC287" s="199"/>
      <c r="AD287" s="199"/>
      <c r="AE287" s="199"/>
      <c r="AF287" s="199"/>
      <c r="AG287" s="199"/>
      <c r="AH287" s="199"/>
      <c r="AI287" s="199"/>
      <c r="AJ287" s="199"/>
    </row>
    <row r="288" spans="27:36" x14ac:dyDescent="0.2">
      <c r="AA288" s="205"/>
      <c r="AB288" s="199"/>
      <c r="AC288" s="199"/>
      <c r="AD288" s="199"/>
      <c r="AE288" s="199"/>
      <c r="AF288" s="199"/>
      <c r="AG288" s="199"/>
      <c r="AH288" s="199"/>
      <c r="AI288" s="199"/>
      <c r="AJ288" s="199"/>
    </row>
    <row r="289" spans="27:36" x14ac:dyDescent="0.2">
      <c r="AA289" s="205"/>
      <c r="AB289" s="199"/>
      <c r="AC289" s="199"/>
      <c r="AD289" s="199"/>
      <c r="AE289" s="199"/>
      <c r="AF289" s="199"/>
      <c r="AG289" s="199"/>
      <c r="AH289" s="199"/>
      <c r="AI289" s="199"/>
      <c r="AJ289" s="199"/>
    </row>
    <row r="290" spans="27:36" x14ac:dyDescent="0.2">
      <c r="AA290" s="205"/>
      <c r="AB290" s="199"/>
      <c r="AC290" s="199"/>
      <c r="AD290" s="199"/>
      <c r="AE290" s="199"/>
      <c r="AF290" s="199"/>
      <c r="AG290" s="199"/>
      <c r="AH290" s="199"/>
      <c r="AI290" s="199"/>
      <c r="AJ290" s="199"/>
    </row>
    <row r="291" spans="27:36" x14ac:dyDescent="0.2">
      <c r="AA291" s="205"/>
      <c r="AB291" s="199"/>
      <c r="AC291" s="199"/>
      <c r="AD291" s="199"/>
      <c r="AE291" s="199"/>
      <c r="AF291" s="199"/>
      <c r="AG291" s="199"/>
      <c r="AH291" s="199"/>
      <c r="AI291" s="199"/>
      <c r="AJ291" s="199"/>
    </row>
    <row r="292" spans="27:36" x14ac:dyDescent="0.2">
      <c r="AA292" s="205"/>
      <c r="AB292" s="199"/>
      <c r="AC292" s="199"/>
      <c r="AD292" s="199"/>
      <c r="AE292" s="199"/>
      <c r="AF292" s="199"/>
      <c r="AG292" s="199"/>
      <c r="AH292" s="199"/>
      <c r="AI292" s="199"/>
      <c r="AJ292" s="199"/>
    </row>
    <row r="293" spans="27:36" x14ac:dyDescent="0.2">
      <c r="AA293" s="205"/>
      <c r="AB293" s="199"/>
      <c r="AC293" s="199"/>
      <c r="AD293" s="199"/>
      <c r="AE293" s="199"/>
      <c r="AF293" s="199"/>
      <c r="AG293" s="199"/>
      <c r="AH293" s="199"/>
      <c r="AI293" s="199"/>
      <c r="AJ293" s="199"/>
    </row>
    <row r="294" spans="27:36" x14ac:dyDescent="0.2">
      <c r="AA294" s="205"/>
      <c r="AB294" s="199"/>
      <c r="AC294" s="199"/>
      <c r="AD294" s="199"/>
      <c r="AE294" s="199"/>
      <c r="AF294" s="199"/>
      <c r="AG294" s="199"/>
      <c r="AH294" s="199"/>
      <c r="AI294" s="199"/>
      <c r="AJ294" s="199"/>
    </row>
    <row r="295" spans="27:36" x14ac:dyDescent="0.2">
      <c r="AA295" s="205"/>
      <c r="AB295" s="199"/>
      <c r="AC295" s="199"/>
      <c r="AD295" s="199"/>
      <c r="AE295" s="199"/>
      <c r="AF295" s="199"/>
      <c r="AG295" s="199"/>
      <c r="AH295" s="199"/>
      <c r="AI295" s="199"/>
      <c r="AJ295" s="199"/>
    </row>
    <row r="296" spans="27:36" x14ac:dyDescent="0.2">
      <c r="AA296" s="205"/>
      <c r="AB296" s="199"/>
      <c r="AC296" s="199"/>
      <c r="AD296" s="199"/>
      <c r="AE296" s="199"/>
      <c r="AF296" s="199"/>
      <c r="AG296" s="199"/>
      <c r="AH296" s="199"/>
      <c r="AI296" s="199"/>
      <c r="AJ296" s="199"/>
    </row>
    <row r="297" spans="27:36" x14ac:dyDescent="0.2">
      <c r="AA297" s="205"/>
      <c r="AB297" s="199"/>
      <c r="AC297" s="199"/>
      <c r="AD297" s="199"/>
      <c r="AE297" s="199"/>
      <c r="AF297" s="199"/>
      <c r="AG297" s="199"/>
      <c r="AH297" s="199"/>
      <c r="AI297" s="199"/>
      <c r="AJ297" s="199"/>
    </row>
    <row r="298" spans="27:36" x14ac:dyDescent="0.2">
      <c r="AA298" s="205"/>
      <c r="AB298" s="199"/>
      <c r="AC298" s="199"/>
      <c r="AD298" s="199"/>
      <c r="AE298" s="199"/>
      <c r="AF298" s="199"/>
      <c r="AG298" s="199"/>
      <c r="AH298" s="199"/>
      <c r="AI298" s="199"/>
      <c r="AJ298" s="199"/>
    </row>
    <row r="299" spans="27:36" x14ac:dyDescent="0.2">
      <c r="AA299" s="205"/>
      <c r="AB299" s="199"/>
      <c r="AC299" s="199"/>
      <c r="AD299" s="199"/>
      <c r="AE299" s="199"/>
      <c r="AF299" s="199"/>
      <c r="AG299" s="199"/>
      <c r="AH299" s="199"/>
      <c r="AI299" s="199"/>
      <c r="AJ299" s="199"/>
    </row>
    <row r="300" spans="27:36" x14ac:dyDescent="0.2">
      <c r="AA300" s="205"/>
      <c r="AB300" s="199"/>
      <c r="AC300" s="199"/>
      <c r="AD300" s="199"/>
      <c r="AE300" s="199"/>
      <c r="AF300" s="199"/>
      <c r="AG300" s="199"/>
      <c r="AH300" s="199"/>
      <c r="AI300" s="199"/>
      <c r="AJ300" s="199"/>
    </row>
    <row r="301" spans="27:36" x14ac:dyDescent="0.2">
      <c r="AA301" s="205"/>
      <c r="AB301" s="199"/>
      <c r="AC301" s="199"/>
      <c r="AD301" s="199"/>
      <c r="AE301" s="199"/>
      <c r="AF301" s="199"/>
      <c r="AG301" s="199"/>
      <c r="AH301" s="199"/>
      <c r="AI301" s="199"/>
      <c r="AJ301" s="199"/>
    </row>
    <row r="302" spans="27:36" x14ac:dyDescent="0.2">
      <c r="AA302" s="205"/>
      <c r="AB302" s="199"/>
      <c r="AC302" s="199"/>
      <c r="AD302" s="199"/>
      <c r="AE302" s="199"/>
      <c r="AF302" s="199"/>
      <c r="AG302" s="199"/>
      <c r="AH302" s="199"/>
      <c r="AI302" s="199"/>
      <c r="AJ302" s="199"/>
    </row>
    <row r="303" spans="27:36" x14ac:dyDescent="0.2">
      <c r="AA303" s="205"/>
      <c r="AB303" s="199"/>
      <c r="AC303" s="199"/>
      <c r="AD303" s="199"/>
      <c r="AE303" s="199"/>
      <c r="AF303" s="199"/>
      <c r="AG303" s="199"/>
      <c r="AH303" s="199"/>
      <c r="AI303" s="199"/>
      <c r="AJ303" s="199"/>
    </row>
    <row r="304" spans="27:36" x14ac:dyDescent="0.2">
      <c r="AA304" s="205"/>
      <c r="AB304" s="199"/>
      <c r="AC304" s="199"/>
      <c r="AD304" s="199"/>
      <c r="AE304" s="199"/>
      <c r="AF304" s="199"/>
      <c r="AG304" s="199"/>
      <c r="AH304" s="199"/>
      <c r="AI304" s="199"/>
      <c r="AJ304" s="199"/>
    </row>
    <row r="305" spans="27:36" x14ac:dyDescent="0.2">
      <c r="AA305" s="205"/>
      <c r="AB305" s="199"/>
      <c r="AC305" s="199"/>
      <c r="AD305" s="199"/>
      <c r="AE305" s="199"/>
      <c r="AF305" s="199"/>
      <c r="AG305" s="199"/>
      <c r="AH305" s="199"/>
      <c r="AI305" s="199"/>
      <c r="AJ305" s="199"/>
    </row>
    <row r="306" spans="27:36" x14ac:dyDescent="0.2">
      <c r="AA306" s="205"/>
      <c r="AB306" s="199"/>
      <c r="AC306" s="199"/>
      <c r="AD306" s="199"/>
      <c r="AE306" s="199"/>
      <c r="AF306" s="199"/>
      <c r="AG306" s="199"/>
      <c r="AH306" s="199"/>
      <c r="AI306" s="199"/>
      <c r="AJ306" s="199"/>
    </row>
    <row r="307" spans="27:36" x14ac:dyDescent="0.2">
      <c r="AA307" s="205"/>
      <c r="AB307" s="199"/>
      <c r="AC307" s="199"/>
      <c r="AD307" s="199"/>
      <c r="AE307" s="199"/>
      <c r="AF307" s="199"/>
      <c r="AG307" s="199"/>
      <c r="AH307" s="199"/>
      <c r="AI307" s="199"/>
      <c r="AJ307" s="199"/>
    </row>
    <row r="308" spans="27:36" x14ac:dyDescent="0.2">
      <c r="AA308" s="205"/>
      <c r="AB308" s="199"/>
      <c r="AC308" s="199"/>
      <c r="AD308" s="199"/>
      <c r="AE308" s="199"/>
      <c r="AF308" s="199"/>
      <c r="AG308" s="199"/>
      <c r="AH308" s="199"/>
      <c r="AI308" s="199"/>
      <c r="AJ308" s="199"/>
    </row>
    <row r="309" spans="27:36" x14ac:dyDescent="0.2">
      <c r="AA309" s="205"/>
      <c r="AB309" s="199"/>
      <c r="AC309" s="199"/>
      <c r="AD309" s="199"/>
      <c r="AE309" s="199"/>
      <c r="AF309" s="199"/>
      <c r="AG309" s="199"/>
      <c r="AH309" s="199"/>
      <c r="AI309" s="199"/>
      <c r="AJ309" s="199"/>
    </row>
    <row r="310" spans="27:36" x14ac:dyDescent="0.2">
      <c r="AA310" s="205"/>
      <c r="AB310" s="199"/>
      <c r="AC310" s="199"/>
      <c r="AD310" s="199"/>
      <c r="AE310" s="199"/>
      <c r="AF310" s="199"/>
      <c r="AG310" s="199"/>
      <c r="AH310" s="199"/>
      <c r="AI310" s="199"/>
      <c r="AJ310" s="199"/>
    </row>
    <row r="311" spans="27:36" x14ac:dyDescent="0.2">
      <c r="AA311" s="205"/>
      <c r="AB311" s="199"/>
      <c r="AC311" s="199"/>
      <c r="AD311" s="199"/>
      <c r="AE311" s="199"/>
      <c r="AF311" s="199"/>
      <c r="AG311" s="199"/>
      <c r="AH311" s="199"/>
      <c r="AI311" s="199"/>
      <c r="AJ311" s="199"/>
    </row>
    <row r="312" spans="27:36" x14ac:dyDescent="0.2">
      <c r="AA312" s="205"/>
      <c r="AB312" s="199"/>
      <c r="AC312" s="199"/>
      <c r="AD312" s="199"/>
      <c r="AE312" s="199"/>
      <c r="AF312" s="199"/>
      <c r="AG312" s="199"/>
      <c r="AH312" s="199"/>
      <c r="AI312" s="199"/>
      <c r="AJ312" s="199"/>
    </row>
    <row r="313" spans="27:36" x14ac:dyDescent="0.2">
      <c r="AA313" s="205"/>
      <c r="AB313" s="199"/>
      <c r="AC313" s="199"/>
      <c r="AD313" s="199"/>
      <c r="AE313" s="199"/>
      <c r="AF313" s="199"/>
      <c r="AG313" s="199"/>
      <c r="AH313" s="199"/>
      <c r="AI313" s="199"/>
      <c r="AJ313" s="199"/>
    </row>
    <row r="314" spans="27:36" x14ac:dyDescent="0.2">
      <c r="AA314" s="205"/>
      <c r="AB314" s="199"/>
      <c r="AC314" s="199"/>
      <c r="AD314" s="199"/>
      <c r="AE314" s="199"/>
      <c r="AF314" s="199"/>
      <c r="AG314" s="199"/>
      <c r="AH314" s="199"/>
      <c r="AI314" s="199"/>
      <c r="AJ314" s="199"/>
    </row>
    <row r="315" spans="27:36" x14ac:dyDescent="0.2">
      <c r="AA315" s="205"/>
      <c r="AB315" s="199"/>
      <c r="AC315" s="199"/>
      <c r="AD315" s="199"/>
      <c r="AE315" s="199"/>
      <c r="AF315" s="199"/>
      <c r="AG315" s="199"/>
      <c r="AH315" s="199"/>
      <c r="AI315" s="199"/>
      <c r="AJ315" s="199"/>
    </row>
    <row r="316" spans="27:36" x14ac:dyDescent="0.2">
      <c r="AA316" s="205"/>
      <c r="AB316" s="199"/>
      <c r="AC316" s="199"/>
      <c r="AD316" s="199"/>
      <c r="AE316" s="199"/>
      <c r="AF316" s="199"/>
      <c r="AG316" s="199"/>
      <c r="AH316" s="199"/>
      <c r="AI316" s="199"/>
      <c r="AJ316" s="199"/>
    </row>
    <row r="317" spans="27:36" x14ac:dyDescent="0.2">
      <c r="AA317" s="205"/>
      <c r="AB317" s="199"/>
      <c r="AC317" s="199"/>
      <c r="AD317" s="199"/>
      <c r="AE317" s="199"/>
      <c r="AF317" s="199"/>
      <c r="AG317" s="199"/>
      <c r="AH317" s="199"/>
      <c r="AI317" s="199"/>
      <c r="AJ317" s="199"/>
    </row>
    <row r="318" spans="27:36" x14ac:dyDescent="0.2">
      <c r="AA318" s="205"/>
      <c r="AB318" s="199"/>
      <c r="AC318" s="199"/>
      <c r="AD318" s="199"/>
      <c r="AE318" s="199"/>
      <c r="AF318" s="199"/>
      <c r="AG318" s="199"/>
      <c r="AH318" s="199"/>
      <c r="AI318" s="199"/>
      <c r="AJ318" s="199"/>
    </row>
    <row r="319" spans="27:36" x14ac:dyDescent="0.2">
      <c r="AA319" s="205"/>
      <c r="AB319" s="199"/>
      <c r="AC319" s="199"/>
      <c r="AD319" s="199"/>
      <c r="AE319" s="199"/>
      <c r="AF319" s="199"/>
      <c r="AG319" s="199"/>
      <c r="AH319" s="199"/>
      <c r="AI319" s="199"/>
      <c r="AJ319" s="199"/>
    </row>
    <row r="320" spans="27:36" x14ac:dyDescent="0.2">
      <c r="AA320" s="205"/>
      <c r="AB320" s="199"/>
      <c r="AC320" s="199"/>
      <c r="AD320" s="199"/>
      <c r="AE320" s="199"/>
      <c r="AF320" s="199"/>
      <c r="AG320" s="199"/>
      <c r="AH320" s="199"/>
      <c r="AI320" s="199"/>
      <c r="AJ320" s="199"/>
    </row>
    <row r="321" spans="27:36" x14ac:dyDescent="0.2">
      <c r="AA321" s="205"/>
      <c r="AB321" s="199"/>
      <c r="AC321" s="199"/>
      <c r="AD321" s="199"/>
      <c r="AE321" s="199"/>
      <c r="AF321" s="199"/>
      <c r="AG321" s="199"/>
      <c r="AH321" s="199"/>
      <c r="AI321" s="199"/>
      <c r="AJ321" s="199"/>
    </row>
    <row r="322" spans="27:36" x14ac:dyDescent="0.2">
      <c r="AA322" s="205"/>
      <c r="AB322" s="199"/>
      <c r="AC322" s="199"/>
      <c r="AD322" s="199"/>
      <c r="AE322" s="199"/>
      <c r="AF322" s="199"/>
      <c r="AG322" s="199"/>
      <c r="AH322" s="199"/>
      <c r="AI322" s="199"/>
      <c r="AJ322" s="199"/>
    </row>
    <row r="323" spans="27:36" x14ac:dyDescent="0.2">
      <c r="AA323" s="205"/>
      <c r="AB323" s="199"/>
      <c r="AC323" s="199"/>
      <c r="AD323" s="199"/>
      <c r="AE323" s="199"/>
      <c r="AF323" s="199"/>
      <c r="AG323" s="199"/>
      <c r="AH323" s="199"/>
      <c r="AI323" s="199"/>
      <c r="AJ323" s="199"/>
    </row>
    <row r="324" spans="27:36" x14ac:dyDescent="0.2">
      <c r="AA324" s="205"/>
      <c r="AB324" s="199"/>
      <c r="AC324" s="199"/>
      <c r="AD324" s="199"/>
      <c r="AE324" s="199"/>
      <c r="AF324" s="199"/>
      <c r="AG324" s="199"/>
      <c r="AH324" s="199"/>
      <c r="AI324" s="199"/>
      <c r="AJ324" s="199"/>
    </row>
    <row r="325" spans="27:36" x14ac:dyDescent="0.2">
      <c r="AA325" s="205"/>
      <c r="AB325" s="199"/>
      <c r="AC325" s="199"/>
      <c r="AD325" s="199"/>
      <c r="AE325" s="199"/>
      <c r="AF325" s="199"/>
      <c r="AG325" s="199"/>
      <c r="AH325" s="199"/>
      <c r="AI325" s="199"/>
      <c r="AJ325" s="199"/>
    </row>
    <row r="326" spans="27:36" x14ac:dyDescent="0.2">
      <c r="AA326" s="205"/>
      <c r="AB326" s="199"/>
      <c r="AC326" s="199"/>
      <c r="AD326" s="199"/>
      <c r="AE326" s="199"/>
      <c r="AF326" s="199"/>
      <c r="AG326" s="199"/>
      <c r="AH326" s="199"/>
      <c r="AI326" s="199"/>
      <c r="AJ326" s="199"/>
    </row>
    <row r="327" spans="27:36" x14ac:dyDescent="0.2">
      <c r="AA327" s="205"/>
      <c r="AB327" s="199"/>
      <c r="AC327" s="199"/>
      <c r="AD327" s="199"/>
      <c r="AE327" s="199"/>
      <c r="AF327" s="199"/>
      <c r="AG327" s="199"/>
      <c r="AH327" s="199"/>
      <c r="AI327" s="199"/>
      <c r="AJ327" s="199"/>
    </row>
    <row r="328" spans="27:36" x14ac:dyDescent="0.2">
      <c r="AA328" s="205"/>
      <c r="AB328" s="199"/>
      <c r="AC328" s="199"/>
      <c r="AD328" s="199"/>
      <c r="AE328" s="199"/>
      <c r="AF328" s="199"/>
      <c r="AG328" s="199"/>
      <c r="AH328" s="199"/>
      <c r="AI328" s="199"/>
      <c r="AJ328" s="199"/>
    </row>
    <row r="329" spans="27:36" x14ac:dyDescent="0.2">
      <c r="AA329" s="205"/>
      <c r="AB329" s="199"/>
      <c r="AC329" s="199"/>
      <c r="AD329" s="199"/>
      <c r="AE329" s="199"/>
      <c r="AF329" s="199"/>
      <c r="AG329" s="199"/>
      <c r="AH329" s="199"/>
      <c r="AI329" s="199"/>
      <c r="AJ329" s="199"/>
    </row>
    <row r="330" spans="27:36" x14ac:dyDescent="0.2">
      <c r="AA330" s="205"/>
      <c r="AB330" s="199"/>
      <c r="AC330" s="199"/>
      <c r="AD330" s="199"/>
      <c r="AE330" s="199"/>
      <c r="AF330" s="199"/>
      <c r="AG330" s="199"/>
      <c r="AH330" s="199"/>
      <c r="AI330" s="199"/>
      <c r="AJ330" s="199"/>
    </row>
    <row r="331" spans="27:36" x14ac:dyDescent="0.2">
      <c r="AA331" s="205"/>
      <c r="AB331" s="199"/>
      <c r="AC331" s="199"/>
      <c r="AD331" s="199"/>
      <c r="AE331" s="199"/>
      <c r="AF331" s="199"/>
      <c r="AG331" s="199"/>
      <c r="AH331" s="199"/>
      <c r="AI331" s="199"/>
      <c r="AJ331" s="199"/>
    </row>
    <row r="332" spans="27:36" x14ac:dyDescent="0.2">
      <c r="AA332" s="205"/>
      <c r="AB332" s="199"/>
      <c r="AC332" s="199"/>
      <c r="AD332" s="199"/>
      <c r="AE332" s="199"/>
      <c r="AF332" s="199"/>
      <c r="AG332" s="199"/>
      <c r="AH332" s="199"/>
      <c r="AI332" s="199"/>
      <c r="AJ332" s="199"/>
    </row>
    <row r="333" spans="27:36" x14ac:dyDescent="0.2">
      <c r="AA333" s="205"/>
      <c r="AB333" s="199"/>
      <c r="AC333" s="199"/>
      <c r="AD333" s="199"/>
      <c r="AE333" s="199"/>
      <c r="AF333" s="199"/>
      <c r="AG333" s="199"/>
      <c r="AH333" s="199"/>
      <c r="AI333" s="199"/>
      <c r="AJ333" s="199"/>
    </row>
    <row r="334" spans="27:36" x14ac:dyDescent="0.2">
      <c r="AA334" s="205"/>
      <c r="AB334" s="199"/>
      <c r="AC334" s="199"/>
      <c r="AD334" s="199"/>
      <c r="AE334" s="199"/>
      <c r="AF334" s="199"/>
      <c r="AG334" s="199"/>
      <c r="AH334" s="199"/>
      <c r="AI334" s="199"/>
      <c r="AJ334" s="199"/>
    </row>
    <row r="335" spans="27:36" x14ac:dyDescent="0.2">
      <c r="AA335" s="205"/>
      <c r="AB335" s="199"/>
      <c r="AC335" s="199"/>
      <c r="AD335" s="199"/>
      <c r="AE335" s="199"/>
      <c r="AF335" s="199"/>
      <c r="AG335" s="199"/>
      <c r="AH335" s="199"/>
      <c r="AI335" s="199"/>
      <c r="AJ335" s="199"/>
    </row>
    <row r="336" spans="27:36" x14ac:dyDescent="0.2">
      <c r="AA336" s="205"/>
      <c r="AB336" s="199"/>
      <c r="AC336" s="199"/>
      <c r="AD336" s="199"/>
      <c r="AE336" s="199"/>
      <c r="AF336" s="199"/>
      <c r="AG336" s="199"/>
      <c r="AH336" s="199"/>
      <c r="AI336" s="199"/>
      <c r="AJ336" s="199"/>
    </row>
    <row r="337" spans="27:36" x14ac:dyDescent="0.2">
      <c r="AA337" s="205"/>
      <c r="AB337" s="199"/>
      <c r="AC337" s="199"/>
      <c r="AD337" s="199"/>
      <c r="AE337" s="199"/>
      <c r="AF337" s="199"/>
      <c r="AG337" s="199"/>
      <c r="AH337" s="199"/>
      <c r="AI337" s="199"/>
      <c r="AJ337" s="199"/>
    </row>
    <row r="338" spans="27:36" x14ac:dyDescent="0.2">
      <c r="AA338" s="205"/>
      <c r="AB338" s="199"/>
      <c r="AC338" s="199"/>
      <c r="AD338" s="199"/>
      <c r="AE338" s="199"/>
      <c r="AF338" s="199"/>
      <c r="AG338" s="199"/>
      <c r="AH338" s="199"/>
      <c r="AI338" s="199"/>
      <c r="AJ338" s="199"/>
    </row>
    <row r="339" spans="27:36" x14ac:dyDescent="0.2">
      <c r="AA339" s="205"/>
      <c r="AB339" s="199"/>
      <c r="AC339" s="199"/>
      <c r="AD339" s="199"/>
      <c r="AE339" s="199"/>
      <c r="AF339" s="199"/>
      <c r="AG339" s="199"/>
      <c r="AH339" s="199"/>
      <c r="AI339" s="199"/>
      <c r="AJ339" s="199"/>
    </row>
    <row r="340" spans="27:36" x14ac:dyDescent="0.2">
      <c r="AA340" s="205"/>
      <c r="AB340" s="199"/>
      <c r="AC340" s="199"/>
      <c r="AD340" s="199"/>
      <c r="AE340" s="199"/>
      <c r="AF340" s="199"/>
      <c r="AG340" s="199"/>
      <c r="AH340" s="199"/>
      <c r="AI340" s="199"/>
      <c r="AJ340" s="199"/>
    </row>
    <row r="341" spans="27:36" x14ac:dyDescent="0.2">
      <c r="AA341" s="205"/>
      <c r="AB341" s="199"/>
      <c r="AC341" s="199"/>
      <c r="AD341" s="199"/>
      <c r="AE341" s="199"/>
      <c r="AF341" s="199"/>
      <c r="AG341" s="199"/>
      <c r="AH341" s="199"/>
      <c r="AI341" s="199"/>
      <c r="AJ341" s="199"/>
    </row>
    <row r="342" spans="27:36" x14ac:dyDescent="0.2">
      <c r="AA342" s="205"/>
      <c r="AB342" s="199"/>
      <c r="AC342" s="199"/>
      <c r="AD342" s="199"/>
      <c r="AE342" s="199"/>
      <c r="AF342" s="199"/>
      <c r="AG342" s="199"/>
      <c r="AH342" s="199"/>
      <c r="AI342" s="199"/>
      <c r="AJ342" s="199"/>
    </row>
    <row r="343" spans="27:36" x14ac:dyDescent="0.2">
      <c r="AA343" s="205"/>
      <c r="AB343" s="199"/>
      <c r="AC343" s="199"/>
      <c r="AD343" s="199"/>
      <c r="AE343" s="199"/>
      <c r="AF343" s="199"/>
      <c r="AG343" s="199"/>
      <c r="AH343" s="199"/>
      <c r="AI343" s="199"/>
      <c r="AJ343" s="199"/>
    </row>
    <row r="344" spans="27:36" x14ac:dyDescent="0.2">
      <c r="AA344" s="205"/>
      <c r="AB344" s="199"/>
      <c r="AC344" s="199"/>
      <c r="AD344" s="199"/>
      <c r="AE344" s="199"/>
      <c r="AF344" s="199"/>
      <c r="AG344" s="199"/>
      <c r="AH344" s="199"/>
      <c r="AI344" s="199"/>
      <c r="AJ344" s="199"/>
    </row>
    <row r="345" spans="27:36" x14ac:dyDescent="0.2">
      <c r="AA345" s="205"/>
      <c r="AB345" s="199"/>
      <c r="AC345" s="199"/>
      <c r="AD345" s="199"/>
      <c r="AE345" s="199"/>
      <c r="AF345" s="199"/>
      <c r="AG345" s="199"/>
      <c r="AH345" s="199"/>
      <c r="AI345" s="199"/>
      <c r="AJ345" s="199"/>
    </row>
    <row r="346" spans="27:36" x14ac:dyDescent="0.2">
      <c r="AA346" s="205"/>
      <c r="AB346" s="199"/>
      <c r="AC346" s="199"/>
      <c r="AD346" s="199"/>
      <c r="AE346" s="199"/>
      <c r="AF346" s="199"/>
      <c r="AG346" s="199"/>
      <c r="AH346" s="199"/>
      <c r="AI346" s="199"/>
      <c r="AJ346" s="199"/>
    </row>
    <row r="347" spans="27:36" x14ac:dyDescent="0.2">
      <c r="AA347" s="205"/>
      <c r="AB347" s="199"/>
      <c r="AC347" s="199"/>
      <c r="AD347" s="199"/>
      <c r="AE347" s="199"/>
      <c r="AF347" s="199"/>
      <c r="AG347" s="199"/>
      <c r="AH347" s="199"/>
      <c r="AI347" s="199"/>
      <c r="AJ347" s="199"/>
    </row>
    <row r="348" spans="27:36" x14ac:dyDescent="0.2">
      <c r="AA348" s="205"/>
      <c r="AB348" s="199"/>
      <c r="AC348" s="199"/>
      <c r="AD348" s="199"/>
      <c r="AE348" s="199"/>
      <c r="AF348" s="199"/>
      <c r="AG348" s="199"/>
      <c r="AH348" s="199"/>
      <c r="AI348" s="199"/>
      <c r="AJ348" s="199"/>
    </row>
    <row r="349" spans="27:36" x14ac:dyDescent="0.2">
      <c r="AA349" s="205"/>
      <c r="AB349" s="199"/>
      <c r="AC349" s="199"/>
      <c r="AD349" s="199"/>
      <c r="AE349" s="199"/>
      <c r="AF349" s="199"/>
      <c r="AG349" s="199"/>
      <c r="AH349" s="199"/>
      <c r="AI349" s="199"/>
      <c r="AJ349" s="199"/>
    </row>
    <row r="350" spans="27:36" x14ac:dyDescent="0.2">
      <c r="AA350" s="205"/>
      <c r="AB350" s="199"/>
      <c r="AC350" s="199"/>
      <c r="AD350" s="199"/>
      <c r="AE350" s="199"/>
      <c r="AF350" s="199"/>
      <c r="AG350" s="199"/>
      <c r="AH350" s="199"/>
      <c r="AI350" s="199"/>
      <c r="AJ350" s="199"/>
    </row>
    <row r="351" spans="27:36" x14ac:dyDescent="0.2">
      <c r="AA351" s="205"/>
      <c r="AB351" s="199"/>
      <c r="AC351" s="199"/>
      <c r="AD351" s="199"/>
      <c r="AE351" s="199"/>
      <c r="AF351" s="199"/>
      <c r="AG351" s="199"/>
      <c r="AH351" s="199"/>
      <c r="AI351" s="199"/>
      <c r="AJ351" s="199"/>
    </row>
    <row r="352" spans="27:36" x14ac:dyDescent="0.2">
      <c r="AA352" s="205"/>
      <c r="AB352" s="199"/>
      <c r="AC352" s="199"/>
      <c r="AD352" s="199"/>
      <c r="AE352" s="199"/>
      <c r="AF352" s="199"/>
      <c r="AG352" s="199"/>
      <c r="AH352" s="199"/>
      <c r="AI352" s="199"/>
      <c r="AJ352" s="199"/>
    </row>
    <row r="353" spans="27:36" x14ac:dyDescent="0.2">
      <c r="AA353" s="205"/>
      <c r="AB353" s="199"/>
      <c r="AC353" s="199"/>
      <c r="AD353" s="199"/>
      <c r="AE353" s="199"/>
      <c r="AF353" s="199"/>
      <c r="AG353" s="199"/>
      <c r="AH353" s="199"/>
      <c r="AI353" s="199"/>
      <c r="AJ353" s="199"/>
    </row>
    <row r="354" spans="27:36" x14ac:dyDescent="0.2">
      <c r="AA354" s="205"/>
      <c r="AB354" s="199"/>
      <c r="AC354" s="199"/>
      <c r="AD354" s="199"/>
      <c r="AE354" s="199"/>
      <c r="AF354" s="199"/>
      <c r="AG354" s="199"/>
      <c r="AH354" s="199"/>
      <c r="AI354" s="199"/>
      <c r="AJ354" s="199"/>
    </row>
    <row r="355" spans="27:36" x14ac:dyDescent="0.2">
      <c r="AA355" s="205"/>
      <c r="AB355" s="199"/>
      <c r="AC355" s="199"/>
      <c r="AD355" s="199"/>
      <c r="AE355" s="199"/>
      <c r="AF355" s="199"/>
      <c r="AG355" s="199"/>
      <c r="AH355" s="199"/>
      <c r="AI355" s="199"/>
      <c r="AJ355" s="199"/>
    </row>
    <row r="356" spans="27:36" x14ac:dyDescent="0.2">
      <c r="AA356" s="205"/>
      <c r="AB356" s="199"/>
      <c r="AC356" s="199"/>
      <c r="AD356" s="199"/>
      <c r="AE356" s="199"/>
      <c r="AF356" s="199"/>
      <c r="AG356" s="199"/>
      <c r="AH356" s="199"/>
      <c r="AI356" s="199"/>
      <c r="AJ356" s="199"/>
    </row>
    <row r="357" spans="27:36" x14ac:dyDescent="0.2">
      <c r="AA357" s="205"/>
      <c r="AB357" s="199"/>
      <c r="AC357" s="199"/>
      <c r="AD357" s="199"/>
      <c r="AE357" s="199"/>
      <c r="AF357" s="199"/>
      <c r="AG357" s="199"/>
      <c r="AH357" s="199"/>
      <c r="AI357" s="199"/>
      <c r="AJ357" s="199"/>
    </row>
    <row r="358" spans="27:36" x14ac:dyDescent="0.2">
      <c r="AA358" s="205"/>
      <c r="AB358" s="199"/>
      <c r="AC358" s="199"/>
      <c r="AD358" s="199"/>
      <c r="AE358" s="199"/>
      <c r="AF358" s="199"/>
      <c r="AG358" s="199"/>
      <c r="AH358" s="199"/>
      <c r="AI358" s="199"/>
      <c r="AJ358" s="199"/>
    </row>
    <row r="359" spans="27:36" x14ac:dyDescent="0.2">
      <c r="AA359" s="205"/>
      <c r="AB359" s="199"/>
      <c r="AC359" s="199"/>
      <c r="AD359" s="199"/>
      <c r="AE359" s="199"/>
      <c r="AF359" s="199"/>
      <c r="AG359" s="199"/>
      <c r="AH359" s="199"/>
      <c r="AI359" s="199"/>
      <c r="AJ359" s="199"/>
    </row>
    <row r="360" spans="27:36" x14ac:dyDescent="0.2">
      <c r="AA360" s="205"/>
      <c r="AB360" s="199"/>
      <c r="AC360" s="199"/>
      <c r="AD360" s="199"/>
      <c r="AE360" s="199"/>
      <c r="AF360" s="199"/>
      <c r="AG360" s="199"/>
      <c r="AH360" s="199"/>
      <c r="AI360" s="199"/>
      <c r="AJ360" s="199"/>
    </row>
    <row r="361" spans="27:36" x14ac:dyDescent="0.2">
      <c r="AA361" s="205"/>
      <c r="AB361" s="199"/>
      <c r="AC361" s="199"/>
      <c r="AD361" s="199"/>
      <c r="AE361" s="199"/>
      <c r="AF361" s="199"/>
      <c r="AG361" s="199"/>
      <c r="AH361" s="199"/>
      <c r="AI361" s="199"/>
      <c r="AJ361" s="199"/>
    </row>
    <row r="362" spans="27:36" x14ac:dyDescent="0.2">
      <c r="AA362" s="205"/>
      <c r="AB362" s="199"/>
      <c r="AC362" s="199"/>
      <c r="AD362" s="199"/>
      <c r="AE362" s="199"/>
      <c r="AF362" s="199"/>
      <c r="AG362" s="199"/>
      <c r="AH362" s="199"/>
      <c r="AI362" s="199"/>
      <c r="AJ362" s="199"/>
    </row>
    <row r="363" spans="27:36" x14ac:dyDescent="0.2">
      <c r="AA363" s="205"/>
      <c r="AB363" s="199"/>
      <c r="AC363" s="199"/>
      <c r="AD363" s="199"/>
      <c r="AE363" s="199"/>
      <c r="AF363" s="199"/>
      <c r="AG363" s="199"/>
      <c r="AH363" s="199"/>
      <c r="AI363" s="199"/>
      <c r="AJ363" s="199"/>
    </row>
    <row r="364" spans="27:36" x14ac:dyDescent="0.2">
      <c r="AA364" s="205"/>
      <c r="AB364" s="199"/>
      <c r="AC364" s="199"/>
      <c r="AD364" s="199"/>
      <c r="AE364" s="199"/>
      <c r="AF364" s="199"/>
      <c r="AG364" s="199"/>
      <c r="AH364" s="199"/>
      <c r="AI364" s="199"/>
      <c r="AJ364" s="199"/>
    </row>
    <row r="365" spans="27:36" x14ac:dyDescent="0.2">
      <c r="AA365" s="205"/>
      <c r="AB365" s="199"/>
      <c r="AC365" s="199"/>
      <c r="AD365" s="199"/>
      <c r="AE365" s="199"/>
      <c r="AF365" s="199"/>
      <c r="AG365" s="199"/>
      <c r="AH365" s="199"/>
      <c r="AI365" s="199"/>
      <c r="AJ365" s="199"/>
    </row>
    <row r="366" spans="27:36" x14ac:dyDescent="0.2">
      <c r="AA366" s="205"/>
      <c r="AB366" s="199"/>
      <c r="AC366" s="199"/>
      <c r="AD366" s="199"/>
      <c r="AE366" s="199"/>
      <c r="AF366" s="199"/>
      <c r="AG366" s="199"/>
      <c r="AH366" s="199"/>
      <c r="AI366" s="199"/>
      <c r="AJ366" s="199"/>
    </row>
    <row r="367" spans="27:36" x14ac:dyDescent="0.2">
      <c r="AA367" s="205"/>
      <c r="AB367" s="199"/>
      <c r="AC367" s="199"/>
      <c r="AD367" s="199"/>
      <c r="AE367" s="199"/>
      <c r="AF367" s="199"/>
      <c r="AG367" s="199"/>
      <c r="AH367" s="199"/>
      <c r="AI367" s="199"/>
      <c r="AJ367" s="199"/>
    </row>
    <row r="368" spans="27:36" x14ac:dyDescent="0.2">
      <c r="AA368" s="205"/>
      <c r="AB368" s="199"/>
      <c r="AC368" s="199"/>
      <c r="AD368" s="199"/>
      <c r="AE368" s="199"/>
      <c r="AF368" s="199"/>
      <c r="AG368" s="199"/>
      <c r="AH368" s="199"/>
      <c r="AI368" s="199"/>
      <c r="AJ368" s="199"/>
    </row>
    <row r="369" spans="27:36" x14ac:dyDescent="0.2">
      <c r="AA369" s="205"/>
      <c r="AB369" s="199"/>
      <c r="AC369" s="199"/>
      <c r="AD369" s="199"/>
      <c r="AE369" s="199"/>
      <c r="AF369" s="199"/>
      <c r="AG369" s="199"/>
      <c r="AH369" s="199"/>
      <c r="AI369" s="199"/>
      <c r="AJ369" s="199"/>
    </row>
    <row r="370" spans="27:36" x14ac:dyDescent="0.2">
      <c r="AA370" s="205"/>
      <c r="AB370" s="199"/>
      <c r="AC370" s="199"/>
      <c r="AD370" s="199"/>
      <c r="AE370" s="199"/>
      <c r="AF370" s="199"/>
      <c r="AG370" s="199"/>
      <c r="AH370" s="199"/>
      <c r="AI370" s="199"/>
      <c r="AJ370" s="199"/>
    </row>
    <row r="371" spans="27:36" x14ac:dyDescent="0.2">
      <c r="AA371" s="205"/>
      <c r="AB371" s="199"/>
      <c r="AC371" s="199"/>
      <c r="AD371" s="199"/>
      <c r="AE371" s="199"/>
      <c r="AF371" s="199"/>
      <c r="AG371" s="199"/>
      <c r="AH371" s="199"/>
      <c r="AI371" s="199"/>
      <c r="AJ371" s="199"/>
    </row>
    <row r="372" spans="27:36" x14ac:dyDescent="0.2">
      <c r="AA372" s="205"/>
      <c r="AB372" s="199"/>
      <c r="AC372" s="199"/>
      <c r="AD372" s="199"/>
      <c r="AE372" s="199"/>
      <c r="AF372" s="199"/>
      <c r="AG372" s="199"/>
      <c r="AH372" s="199"/>
      <c r="AI372" s="199"/>
      <c r="AJ372" s="199"/>
    </row>
    <row r="373" spans="27:36" x14ac:dyDescent="0.2">
      <c r="AA373" s="205"/>
      <c r="AB373" s="199"/>
      <c r="AC373" s="199"/>
      <c r="AD373" s="199"/>
      <c r="AE373" s="199"/>
      <c r="AF373" s="199"/>
      <c r="AG373" s="199"/>
      <c r="AH373" s="199"/>
      <c r="AI373" s="199"/>
      <c r="AJ373" s="199"/>
    </row>
    <row r="374" spans="27:36" x14ac:dyDescent="0.2">
      <c r="AA374" s="205"/>
      <c r="AB374" s="199"/>
      <c r="AC374" s="199"/>
      <c r="AD374" s="199"/>
      <c r="AE374" s="199"/>
      <c r="AF374" s="199"/>
      <c r="AG374" s="199"/>
      <c r="AH374" s="199"/>
      <c r="AI374" s="199"/>
      <c r="AJ374" s="199"/>
    </row>
    <row r="375" spans="27:36" x14ac:dyDescent="0.2">
      <c r="AA375" s="205"/>
      <c r="AB375" s="199"/>
      <c r="AC375" s="199"/>
      <c r="AD375" s="199"/>
      <c r="AE375" s="199"/>
      <c r="AF375" s="199"/>
      <c r="AG375" s="199"/>
      <c r="AH375" s="199"/>
      <c r="AI375" s="199"/>
      <c r="AJ375" s="199"/>
    </row>
    <row r="376" spans="27:36" x14ac:dyDescent="0.2">
      <c r="AA376" s="205"/>
      <c r="AB376" s="199"/>
      <c r="AC376" s="199"/>
      <c r="AD376" s="199"/>
      <c r="AE376" s="199"/>
      <c r="AF376" s="199"/>
      <c r="AG376" s="199"/>
      <c r="AH376" s="199"/>
      <c r="AI376" s="199"/>
      <c r="AJ376" s="199"/>
    </row>
    <row r="377" spans="27:36" x14ac:dyDescent="0.2">
      <c r="AA377" s="205"/>
      <c r="AB377" s="199"/>
      <c r="AC377" s="199"/>
      <c r="AD377" s="199"/>
      <c r="AE377" s="199"/>
      <c r="AF377" s="199"/>
      <c r="AG377" s="199"/>
      <c r="AH377" s="199"/>
      <c r="AI377" s="199"/>
      <c r="AJ377" s="199"/>
    </row>
    <row r="378" spans="27:36" x14ac:dyDescent="0.2">
      <c r="AA378" s="205"/>
      <c r="AB378" s="199"/>
      <c r="AC378" s="199"/>
      <c r="AD378" s="199"/>
      <c r="AE378" s="199"/>
      <c r="AF378" s="199"/>
      <c r="AG378" s="199"/>
      <c r="AH378" s="199"/>
      <c r="AI378" s="199"/>
      <c r="AJ378" s="199"/>
    </row>
    <row r="379" spans="27:36" x14ac:dyDescent="0.2">
      <c r="AA379" s="205"/>
      <c r="AB379" s="199"/>
      <c r="AC379" s="199"/>
      <c r="AD379" s="199"/>
      <c r="AE379" s="199"/>
      <c r="AF379" s="199"/>
      <c r="AG379" s="199"/>
      <c r="AH379" s="199"/>
      <c r="AI379" s="199"/>
      <c r="AJ379" s="199"/>
    </row>
    <row r="380" spans="27:36" x14ac:dyDescent="0.2">
      <c r="AA380" s="205"/>
      <c r="AB380" s="199"/>
      <c r="AC380" s="199"/>
      <c r="AD380" s="199"/>
      <c r="AE380" s="199"/>
      <c r="AF380" s="199"/>
      <c r="AG380" s="199"/>
      <c r="AH380" s="199"/>
      <c r="AI380" s="199"/>
      <c r="AJ380" s="199"/>
    </row>
    <row r="381" spans="27:36" x14ac:dyDescent="0.2">
      <c r="AA381" s="205"/>
      <c r="AB381" s="199"/>
      <c r="AC381" s="199"/>
      <c r="AD381" s="199"/>
      <c r="AE381" s="199"/>
      <c r="AF381" s="199"/>
      <c r="AG381" s="199"/>
      <c r="AH381" s="199"/>
      <c r="AI381" s="199"/>
      <c r="AJ381" s="199"/>
    </row>
    <row r="382" spans="27:36" x14ac:dyDescent="0.2">
      <c r="AA382" s="205"/>
      <c r="AB382" s="199"/>
      <c r="AC382" s="199"/>
      <c r="AD382" s="199"/>
      <c r="AE382" s="199"/>
      <c r="AF382" s="199"/>
      <c r="AG382" s="199"/>
      <c r="AH382" s="199"/>
      <c r="AI382" s="199"/>
      <c r="AJ382" s="199"/>
    </row>
    <row r="383" spans="27:36" x14ac:dyDescent="0.2">
      <c r="AA383" s="205"/>
      <c r="AB383" s="199"/>
      <c r="AC383" s="199"/>
      <c r="AD383" s="199"/>
      <c r="AE383" s="199"/>
      <c r="AF383" s="199"/>
      <c r="AG383" s="199"/>
      <c r="AH383" s="199"/>
      <c r="AI383" s="199"/>
      <c r="AJ383" s="199"/>
    </row>
    <row r="384" spans="27:36" x14ac:dyDescent="0.2">
      <c r="AA384" s="205"/>
      <c r="AB384" s="199"/>
      <c r="AC384" s="199"/>
      <c r="AD384" s="199"/>
      <c r="AE384" s="199"/>
      <c r="AF384" s="199"/>
      <c r="AG384" s="199"/>
      <c r="AH384" s="199"/>
      <c r="AI384" s="199"/>
      <c r="AJ384" s="199"/>
    </row>
    <row r="385" spans="27:36" x14ac:dyDescent="0.2">
      <c r="AA385" s="205"/>
      <c r="AB385" s="199"/>
      <c r="AC385" s="199"/>
      <c r="AD385" s="199"/>
      <c r="AE385" s="199"/>
      <c r="AF385" s="199"/>
      <c r="AG385" s="199"/>
      <c r="AH385" s="199"/>
      <c r="AI385" s="199"/>
      <c r="AJ385" s="199"/>
    </row>
    <row r="386" spans="27:36" x14ac:dyDescent="0.2">
      <c r="AA386" s="205"/>
      <c r="AB386" s="199"/>
      <c r="AC386" s="199"/>
      <c r="AD386" s="199"/>
      <c r="AE386" s="199"/>
      <c r="AF386" s="199"/>
      <c r="AG386" s="199"/>
      <c r="AH386" s="199"/>
      <c r="AI386" s="199"/>
      <c r="AJ386" s="199"/>
    </row>
    <row r="387" spans="27:36" x14ac:dyDescent="0.2">
      <c r="AA387" s="205"/>
      <c r="AB387" s="199"/>
      <c r="AC387" s="199"/>
      <c r="AD387" s="199"/>
      <c r="AE387" s="199"/>
      <c r="AF387" s="199"/>
      <c r="AG387" s="199"/>
      <c r="AH387" s="199"/>
      <c r="AI387" s="199"/>
      <c r="AJ387" s="199"/>
    </row>
    <row r="388" spans="27:36" x14ac:dyDescent="0.2">
      <c r="AA388" s="205"/>
      <c r="AB388" s="199"/>
      <c r="AC388" s="199"/>
      <c r="AD388" s="199"/>
      <c r="AE388" s="199"/>
      <c r="AF388" s="199"/>
      <c r="AG388" s="199"/>
      <c r="AH388" s="199"/>
      <c r="AI388" s="199"/>
      <c r="AJ388" s="199"/>
    </row>
    <row r="389" spans="27:36" x14ac:dyDescent="0.2">
      <c r="AA389" s="205"/>
      <c r="AB389" s="199"/>
      <c r="AC389" s="199"/>
      <c r="AD389" s="199"/>
      <c r="AE389" s="199"/>
      <c r="AF389" s="199"/>
      <c r="AG389" s="199"/>
      <c r="AH389" s="199"/>
      <c r="AI389" s="199"/>
      <c r="AJ389" s="199"/>
    </row>
    <row r="390" spans="27:36" x14ac:dyDescent="0.2">
      <c r="AA390" s="205"/>
      <c r="AB390" s="199"/>
      <c r="AC390" s="199"/>
      <c r="AD390" s="199"/>
      <c r="AE390" s="199"/>
      <c r="AF390" s="199"/>
      <c r="AG390" s="199"/>
      <c r="AH390" s="199"/>
      <c r="AI390" s="199"/>
      <c r="AJ390" s="199"/>
    </row>
    <row r="391" spans="27:36" x14ac:dyDescent="0.2">
      <c r="AA391" s="205"/>
      <c r="AB391" s="199"/>
      <c r="AC391" s="199"/>
      <c r="AD391" s="199"/>
      <c r="AE391" s="199"/>
      <c r="AF391" s="199"/>
      <c r="AG391" s="199"/>
      <c r="AH391" s="199"/>
      <c r="AI391" s="199"/>
      <c r="AJ391" s="199"/>
    </row>
    <row r="392" spans="27:36" x14ac:dyDescent="0.2">
      <c r="AA392" s="205"/>
      <c r="AB392" s="199"/>
      <c r="AC392" s="199"/>
      <c r="AD392" s="199"/>
      <c r="AE392" s="199"/>
      <c r="AF392" s="199"/>
      <c r="AG392" s="199"/>
      <c r="AH392" s="199"/>
      <c r="AI392" s="199"/>
      <c r="AJ392" s="199"/>
    </row>
    <row r="393" spans="27:36" x14ac:dyDescent="0.2">
      <c r="AA393" s="205"/>
      <c r="AB393" s="199"/>
      <c r="AC393" s="199"/>
      <c r="AD393" s="199"/>
      <c r="AE393" s="199"/>
      <c r="AF393" s="199"/>
      <c r="AG393" s="199"/>
      <c r="AH393" s="199"/>
      <c r="AI393" s="199"/>
      <c r="AJ393" s="199"/>
    </row>
    <row r="394" spans="27:36" x14ac:dyDescent="0.2">
      <c r="AA394" s="205"/>
      <c r="AB394" s="199"/>
      <c r="AC394" s="199"/>
      <c r="AD394" s="199"/>
      <c r="AE394" s="199"/>
      <c r="AF394" s="199"/>
      <c r="AG394" s="199"/>
      <c r="AH394" s="199"/>
      <c r="AI394" s="199"/>
      <c r="AJ394" s="199"/>
    </row>
    <row r="395" spans="27:36" x14ac:dyDescent="0.2">
      <c r="AA395" s="205"/>
      <c r="AB395" s="199"/>
      <c r="AC395" s="199"/>
      <c r="AD395" s="199"/>
      <c r="AE395" s="199"/>
      <c r="AF395" s="199"/>
      <c r="AG395" s="199"/>
      <c r="AH395" s="199"/>
      <c r="AI395" s="199"/>
      <c r="AJ395" s="199"/>
    </row>
    <row r="396" spans="27:36" x14ac:dyDescent="0.2">
      <c r="AA396" s="205"/>
      <c r="AB396" s="199"/>
      <c r="AC396" s="199"/>
      <c r="AD396" s="199"/>
      <c r="AE396" s="199"/>
      <c r="AF396" s="199"/>
      <c r="AG396" s="199"/>
      <c r="AH396" s="199"/>
      <c r="AI396" s="199"/>
      <c r="AJ396" s="199"/>
    </row>
    <row r="397" spans="27:36" x14ac:dyDescent="0.2">
      <c r="AA397" s="205"/>
      <c r="AB397" s="199"/>
      <c r="AC397" s="199"/>
      <c r="AD397" s="199"/>
      <c r="AE397" s="199"/>
      <c r="AF397" s="199"/>
      <c r="AG397" s="199"/>
      <c r="AH397" s="199"/>
      <c r="AI397" s="199"/>
      <c r="AJ397" s="199"/>
    </row>
    <row r="398" spans="27:36" x14ac:dyDescent="0.2">
      <c r="AA398" s="205"/>
      <c r="AB398" s="199"/>
      <c r="AC398" s="199"/>
      <c r="AD398" s="199"/>
      <c r="AE398" s="199"/>
      <c r="AF398" s="199"/>
      <c r="AG398" s="199"/>
      <c r="AH398" s="199"/>
      <c r="AI398" s="199"/>
      <c r="AJ398" s="199"/>
    </row>
    <row r="399" spans="27:36" x14ac:dyDescent="0.2">
      <c r="AA399" s="205"/>
      <c r="AB399" s="199"/>
      <c r="AC399" s="199"/>
      <c r="AD399" s="199"/>
      <c r="AE399" s="199"/>
      <c r="AF399" s="199"/>
      <c r="AG399" s="199"/>
      <c r="AH399" s="199"/>
      <c r="AI399" s="199"/>
      <c r="AJ399" s="199"/>
    </row>
    <row r="400" spans="27:36" x14ac:dyDescent="0.2">
      <c r="AA400" s="205"/>
      <c r="AB400" s="199"/>
      <c r="AC400" s="199"/>
      <c r="AD400" s="199"/>
      <c r="AE400" s="199"/>
      <c r="AF400" s="199"/>
      <c r="AG400" s="199"/>
      <c r="AH400" s="199"/>
      <c r="AI400" s="199"/>
      <c r="AJ400" s="199"/>
    </row>
    <row r="401" spans="27:36" x14ac:dyDescent="0.2">
      <c r="AA401" s="205"/>
      <c r="AB401" s="199"/>
      <c r="AC401" s="199"/>
      <c r="AD401" s="199"/>
      <c r="AE401" s="199"/>
      <c r="AF401" s="199"/>
      <c r="AG401" s="199"/>
      <c r="AH401" s="199"/>
      <c r="AI401" s="199"/>
      <c r="AJ401" s="199"/>
    </row>
    <row r="402" spans="27:36" x14ac:dyDescent="0.2">
      <c r="AA402" s="205"/>
      <c r="AB402" s="199"/>
      <c r="AC402" s="199"/>
      <c r="AD402" s="199"/>
      <c r="AE402" s="199"/>
      <c r="AF402" s="199"/>
      <c r="AG402" s="199"/>
      <c r="AH402" s="199"/>
      <c r="AI402" s="199"/>
      <c r="AJ402" s="199"/>
    </row>
    <row r="403" spans="27:36" x14ac:dyDescent="0.2">
      <c r="AA403" s="205"/>
      <c r="AB403" s="199"/>
      <c r="AC403" s="199"/>
      <c r="AD403" s="199"/>
      <c r="AE403" s="199"/>
      <c r="AF403" s="199"/>
      <c r="AG403" s="199"/>
      <c r="AH403" s="199"/>
      <c r="AI403" s="199"/>
      <c r="AJ403" s="199"/>
    </row>
    <row r="404" spans="27:36" x14ac:dyDescent="0.2">
      <c r="AA404" s="205"/>
      <c r="AB404" s="199"/>
      <c r="AC404" s="199"/>
      <c r="AD404" s="199"/>
      <c r="AE404" s="199"/>
      <c r="AF404" s="199"/>
      <c r="AG404" s="199"/>
      <c r="AH404" s="199"/>
      <c r="AI404" s="199"/>
      <c r="AJ404" s="199"/>
    </row>
    <row r="405" spans="27:36" x14ac:dyDescent="0.2">
      <c r="AA405" s="205"/>
      <c r="AB405" s="199"/>
      <c r="AC405" s="199"/>
      <c r="AD405" s="199"/>
      <c r="AE405" s="199"/>
      <c r="AF405" s="199"/>
      <c r="AG405" s="199"/>
      <c r="AH405" s="199"/>
      <c r="AI405" s="199"/>
      <c r="AJ405" s="199"/>
    </row>
    <row r="406" spans="27:36" x14ac:dyDescent="0.2">
      <c r="AA406" s="205"/>
      <c r="AB406" s="199"/>
      <c r="AC406" s="199"/>
      <c r="AD406" s="199"/>
      <c r="AE406" s="199"/>
      <c r="AF406" s="199"/>
      <c r="AG406" s="199"/>
      <c r="AH406" s="199"/>
      <c r="AI406" s="199"/>
      <c r="AJ406" s="199"/>
    </row>
    <row r="407" spans="27:36" x14ac:dyDescent="0.2">
      <c r="AA407" s="205"/>
      <c r="AB407" s="199"/>
      <c r="AC407" s="199"/>
      <c r="AD407" s="199"/>
      <c r="AE407" s="199"/>
      <c r="AF407" s="199"/>
      <c r="AG407" s="199"/>
      <c r="AH407" s="199"/>
      <c r="AI407" s="199"/>
      <c r="AJ407" s="199"/>
    </row>
    <row r="408" spans="27:36" x14ac:dyDescent="0.2">
      <c r="AA408" s="205"/>
      <c r="AB408" s="199"/>
      <c r="AC408" s="199"/>
      <c r="AD408" s="199"/>
      <c r="AE408" s="199"/>
      <c r="AF408" s="199"/>
      <c r="AG408" s="199"/>
      <c r="AH408" s="199"/>
      <c r="AI408" s="199"/>
      <c r="AJ408" s="199"/>
    </row>
    <row r="409" spans="27:36" x14ac:dyDescent="0.2">
      <c r="AA409" s="205"/>
      <c r="AB409" s="199"/>
      <c r="AC409" s="199"/>
      <c r="AD409" s="199"/>
      <c r="AE409" s="199"/>
      <c r="AF409" s="199"/>
      <c r="AG409" s="199"/>
      <c r="AH409" s="199"/>
      <c r="AI409" s="199"/>
      <c r="AJ409" s="199"/>
    </row>
    <row r="410" spans="27:36" x14ac:dyDescent="0.2">
      <c r="AA410" s="205"/>
      <c r="AB410" s="199"/>
      <c r="AC410" s="199"/>
      <c r="AD410" s="199"/>
      <c r="AE410" s="199"/>
      <c r="AF410" s="199"/>
      <c r="AG410" s="199"/>
      <c r="AH410" s="199"/>
      <c r="AI410" s="199"/>
      <c r="AJ410" s="199"/>
    </row>
    <row r="411" spans="27:36" x14ac:dyDescent="0.2">
      <c r="AA411" s="205"/>
      <c r="AB411" s="199"/>
      <c r="AC411" s="199"/>
      <c r="AD411" s="199"/>
      <c r="AE411" s="199"/>
      <c r="AF411" s="199"/>
      <c r="AG411" s="199"/>
      <c r="AH411" s="199"/>
      <c r="AI411" s="199"/>
      <c r="AJ411" s="199"/>
    </row>
    <row r="412" spans="27:36" x14ac:dyDescent="0.2">
      <c r="AA412" s="205"/>
      <c r="AB412" s="199"/>
      <c r="AC412" s="199"/>
      <c r="AD412" s="199"/>
      <c r="AE412" s="199"/>
      <c r="AF412" s="199"/>
      <c r="AG412" s="199"/>
      <c r="AH412" s="199"/>
      <c r="AI412" s="199"/>
      <c r="AJ412" s="199"/>
    </row>
    <row r="413" spans="27:36" x14ac:dyDescent="0.2">
      <c r="AA413" s="205"/>
      <c r="AB413" s="199"/>
      <c r="AC413" s="199"/>
      <c r="AD413" s="199"/>
      <c r="AE413" s="199"/>
      <c r="AF413" s="199"/>
      <c r="AG413" s="199"/>
      <c r="AH413" s="199"/>
      <c r="AI413" s="199"/>
      <c r="AJ413" s="199"/>
    </row>
    <row r="414" spans="27:36" x14ac:dyDescent="0.2">
      <c r="AA414" s="205"/>
      <c r="AB414" s="199"/>
      <c r="AC414" s="199"/>
      <c r="AD414" s="199"/>
      <c r="AE414" s="199"/>
      <c r="AF414" s="199"/>
      <c r="AG414" s="199"/>
      <c r="AH414" s="199"/>
      <c r="AI414" s="199"/>
      <c r="AJ414" s="199"/>
    </row>
    <row r="415" spans="27:36" x14ac:dyDescent="0.2">
      <c r="AA415" s="205"/>
      <c r="AB415" s="199"/>
      <c r="AC415" s="199"/>
      <c r="AD415" s="199"/>
      <c r="AE415" s="199"/>
      <c r="AF415" s="199"/>
      <c r="AG415" s="199"/>
      <c r="AH415" s="199"/>
      <c r="AI415" s="199"/>
      <c r="AJ415" s="199"/>
    </row>
    <row r="416" spans="27:36" x14ac:dyDescent="0.2">
      <c r="AA416" s="205"/>
      <c r="AB416" s="199"/>
      <c r="AC416" s="199"/>
      <c r="AD416" s="199"/>
      <c r="AE416" s="199"/>
      <c r="AF416" s="199"/>
      <c r="AG416" s="199"/>
      <c r="AH416" s="199"/>
      <c r="AI416" s="199"/>
      <c r="AJ416" s="199"/>
    </row>
    <row r="417" spans="27:36" x14ac:dyDescent="0.2">
      <c r="AA417" s="205"/>
      <c r="AB417" s="199"/>
      <c r="AC417" s="199"/>
      <c r="AD417" s="199"/>
      <c r="AE417" s="199"/>
      <c r="AF417" s="199"/>
      <c r="AG417" s="199"/>
      <c r="AH417" s="199"/>
      <c r="AI417" s="199"/>
      <c r="AJ417" s="199"/>
    </row>
    <row r="418" spans="27:36" x14ac:dyDescent="0.2">
      <c r="AA418" s="205"/>
      <c r="AB418" s="199"/>
      <c r="AC418" s="199"/>
      <c r="AD418" s="199"/>
      <c r="AE418" s="199"/>
      <c r="AF418" s="199"/>
      <c r="AG418" s="199"/>
      <c r="AH418" s="199"/>
      <c r="AI418" s="199"/>
      <c r="AJ418" s="199"/>
    </row>
    <row r="419" spans="27:36" x14ac:dyDescent="0.2">
      <c r="AA419" s="205"/>
      <c r="AB419" s="199"/>
      <c r="AC419" s="199"/>
      <c r="AD419" s="199"/>
      <c r="AE419" s="199"/>
      <c r="AF419" s="199"/>
      <c r="AG419" s="199"/>
      <c r="AH419" s="199"/>
      <c r="AI419" s="199"/>
      <c r="AJ419" s="199"/>
    </row>
    <row r="420" spans="27:36" x14ac:dyDescent="0.2">
      <c r="AA420" s="205"/>
      <c r="AB420" s="199"/>
      <c r="AC420" s="199"/>
      <c r="AD420" s="199"/>
      <c r="AE420" s="199"/>
      <c r="AF420" s="199"/>
      <c r="AG420" s="199"/>
      <c r="AH420" s="199"/>
      <c r="AI420" s="199"/>
      <c r="AJ420" s="199"/>
    </row>
    <row r="421" spans="27:36" x14ac:dyDescent="0.2">
      <c r="AA421" s="205"/>
      <c r="AB421" s="199"/>
      <c r="AC421" s="199"/>
      <c r="AD421" s="199"/>
      <c r="AE421" s="199"/>
      <c r="AF421" s="199"/>
      <c r="AG421" s="199"/>
      <c r="AH421" s="199"/>
      <c r="AI421" s="199"/>
      <c r="AJ421" s="199"/>
    </row>
    <row r="422" spans="27:36" x14ac:dyDescent="0.2">
      <c r="AA422" s="205"/>
      <c r="AB422" s="199"/>
      <c r="AC422" s="199"/>
      <c r="AD422" s="199"/>
      <c r="AE422" s="199"/>
      <c r="AF422" s="199"/>
      <c r="AG422" s="199"/>
      <c r="AH422" s="199"/>
      <c r="AI422" s="199"/>
      <c r="AJ422" s="199"/>
    </row>
    <row r="423" spans="27:36" x14ac:dyDescent="0.2">
      <c r="AA423" s="205"/>
      <c r="AB423" s="199"/>
      <c r="AC423" s="199"/>
      <c r="AD423" s="199"/>
      <c r="AE423" s="199"/>
      <c r="AF423" s="199"/>
      <c r="AG423" s="199"/>
      <c r="AH423" s="199"/>
      <c r="AI423" s="199"/>
      <c r="AJ423" s="199"/>
    </row>
    <row r="424" spans="27:36" x14ac:dyDescent="0.2">
      <c r="AA424" s="205"/>
      <c r="AB424" s="199"/>
      <c r="AC424" s="199"/>
      <c r="AD424" s="199"/>
      <c r="AE424" s="199"/>
      <c r="AF424" s="199"/>
      <c r="AG424" s="199"/>
      <c r="AH424" s="199"/>
      <c r="AI424" s="199"/>
      <c r="AJ424" s="199"/>
    </row>
    <row r="425" spans="27:36" x14ac:dyDescent="0.2">
      <c r="AA425" s="205"/>
      <c r="AB425" s="199"/>
      <c r="AC425" s="199"/>
      <c r="AD425" s="199"/>
      <c r="AE425" s="199"/>
      <c r="AF425" s="199"/>
      <c r="AG425" s="199"/>
      <c r="AH425" s="199"/>
      <c r="AI425" s="199"/>
      <c r="AJ425" s="199"/>
    </row>
    <row r="426" spans="27:36" x14ac:dyDescent="0.2">
      <c r="AA426" s="205"/>
      <c r="AB426" s="199"/>
      <c r="AC426" s="199"/>
      <c r="AD426" s="199"/>
      <c r="AE426" s="199"/>
      <c r="AF426" s="199"/>
      <c r="AG426" s="199"/>
      <c r="AH426" s="199"/>
      <c r="AI426" s="199"/>
      <c r="AJ426" s="199"/>
    </row>
    <row r="427" spans="27:36" x14ac:dyDescent="0.2">
      <c r="AA427" s="205"/>
      <c r="AB427" s="199"/>
      <c r="AC427" s="199"/>
      <c r="AD427" s="199"/>
      <c r="AE427" s="199"/>
      <c r="AF427" s="199"/>
      <c r="AG427" s="199"/>
      <c r="AH427" s="199"/>
      <c r="AI427" s="199"/>
      <c r="AJ427" s="199"/>
    </row>
    <row r="428" spans="27:36" x14ac:dyDescent="0.2">
      <c r="AA428" s="205"/>
      <c r="AB428" s="199"/>
      <c r="AC428" s="199"/>
      <c r="AD428" s="199"/>
      <c r="AE428" s="199"/>
      <c r="AF428" s="199"/>
      <c r="AG428" s="199"/>
      <c r="AH428" s="199"/>
      <c r="AI428" s="199"/>
      <c r="AJ428" s="199"/>
    </row>
    <row r="429" spans="27:36" x14ac:dyDescent="0.2">
      <c r="AA429" s="205"/>
      <c r="AB429" s="199"/>
      <c r="AC429" s="199"/>
      <c r="AD429" s="199"/>
      <c r="AE429" s="199"/>
      <c r="AF429" s="199"/>
      <c r="AG429" s="199"/>
      <c r="AH429" s="199"/>
      <c r="AI429" s="199"/>
      <c r="AJ429" s="199"/>
    </row>
    <row r="430" spans="27:36" x14ac:dyDescent="0.2">
      <c r="AA430" s="205"/>
      <c r="AB430" s="199"/>
      <c r="AC430" s="199"/>
      <c r="AD430" s="199"/>
      <c r="AE430" s="199"/>
      <c r="AF430" s="199"/>
      <c r="AG430" s="199"/>
      <c r="AH430" s="199"/>
      <c r="AI430" s="199"/>
      <c r="AJ430" s="199"/>
    </row>
    <row r="431" spans="27:36" x14ac:dyDescent="0.2">
      <c r="AA431" s="205"/>
      <c r="AB431" s="199"/>
      <c r="AC431" s="199"/>
      <c r="AD431" s="199"/>
      <c r="AE431" s="199"/>
      <c r="AF431" s="199"/>
      <c r="AG431" s="199"/>
      <c r="AH431" s="199"/>
      <c r="AI431" s="199"/>
      <c r="AJ431" s="199"/>
    </row>
    <row r="432" spans="27:36" x14ac:dyDescent="0.2">
      <c r="AA432" s="205"/>
      <c r="AB432" s="199"/>
      <c r="AC432" s="199"/>
      <c r="AD432" s="199"/>
      <c r="AE432" s="199"/>
      <c r="AF432" s="199"/>
      <c r="AG432" s="199"/>
      <c r="AH432" s="199"/>
      <c r="AI432" s="199"/>
      <c r="AJ432" s="199"/>
    </row>
    <row r="433" spans="27:36" x14ac:dyDescent="0.2">
      <c r="AA433" s="205"/>
      <c r="AB433" s="199"/>
      <c r="AC433" s="199"/>
      <c r="AD433" s="199"/>
      <c r="AE433" s="199"/>
      <c r="AF433" s="199"/>
      <c r="AG433" s="199"/>
      <c r="AH433" s="199"/>
      <c r="AI433" s="199"/>
      <c r="AJ433" s="199"/>
    </row>
    <row r="434" spans="27:36" x14ac:dyDescent="0.2">
      <c r="AA434" s="205"/>
      <c r="AB434" s="199"/>
      <c r="AC434" s="199"/>
      <c r="AD434" s="199"/>
      <c r="AE434" s="199"/>
      <c r="AF434" s="199"/>
      <c r="AG434" s="199"/>
      <c r="AH434" s="199"/>
      <c r="AI434" s="199"/>
      <c r="AJ434" s="199"/>
    </row>
    <row r="435" spans="27:36" x14ac:dyDescent="0.2">
      <c r="AA435" s="205"/>
      <c r="AB435" s="199"/>
      <c r="AC435" s="199"/>
      <c r="AD435" s="199"/>
      <c r="AE435" s="199"/>
      <c r="AF435" s="199"/>
      <c r="AG435" s="199"/>
      <c r="AH435" s="199"/>
      <c r="AI435" s="199"/>
      <c r="AJ435" s="199"/>
    </row>
    <row r="436" spans="27:36" x14ac:dyDescent="0.2">
      <c r="AA436" s="205"/>
      <c r="AB436" s="199"/>
      <c r="AC436" s="199"/>
      <c r="AD436" s="199"/>
      <c r="AE436" s="199"/>
      <c r="AF436" s="199"/>
      <c r="AG436" s="199"/>
      <c r="AH436" s="199"/>
      <c r="AI436" s="199"/>
      <c r="AJ436" s="199"/>
    </row>
    <row r="437" spans="27:36" x14ac:dyDescent="0.2">
      <c r="AA437" s="205"/>
      <c r="AB437" s="199"/>
      <c r="AC437" s="199"/>
      <c r="AD437" s="199"/>
      <c r="AE437" s="199"/>
      <c r="AF437" s="199"/>
      <c r="AG437" s="199"/>
      <c r="AH437" s="199"/>
      <c r="AI437" s="199"/>
      <c r="AJ437" s="199"/>
    </row>
    <row r="438" spans="27:36" x14ac:dyDescent="0.2">
      <c r="AA438" s="205"/>
      <c r="AB438" s="199"/>
      <c r="AC438" s="199"/>
      <c r="AD438" s="199"/>
      <c r="AE438" s="199"/>
      <c r="AF438" s="199"/>
      <c r="AG438" s="199"/>
      <c r="AH438" s="199"/>
      <c r="AI438" s="199"/>
      <c r="AJ438" s="199"/>
    </row>
    <row r="439" spans="27:36" x14ac:dyDescent="0.2">
      <c r="AA439" s="205"/>
      <c r="AB439" s="199"/>
      <c r="AC439" s="199"/>
      <c r="AD439" s="199"/>
      <c r="AE439" s="199"/>
      <c r="AF439" s="199"/>
      <c r="AG439" s="199"/>
      <c r="AH439" s="199"/>
      <c r="AI439" s="199"/>
      <c r="AJ439" s="199"/>
    </row>
    <row r="440" spans="27:36" x14ac:dyDescent="0.2">
      <c r="AA440" s="205"/>
      <c r="AB440" s="199"/>
      <c r="AC440" s="199"/>
      <c r="AD440" s="199"/>
      <c r="AE440" s="199"/>
      <c r="AF440" s="199"/>
      <c r="AG440" s="199"/>
      <c r="AH440" s="199"/>
      <c r="AI440" s="199"/>
      <c r="AJ440" s="199"/>
    </row>
    <row r="441" spans="27:36" x14ac:dyDescent="0.2">
      <c r="AA441" s="205"/>
      <c r="AB441" s="199"/>
      <c r="AC441" s="199"/>
      <c r="AD441" s="199"/>
      <c r="AE441" s="199"/>
      <c r="AF441" s="199"/>
      <c r="AG441" s="199"/>
      <c r="AH441" s="199"/>
      <c r="AI441" s="199"/>
      <c r="AJ441" s="199"/>
    </row>
    <row r="442" spans="27:36" x14ac:dyDescent="0.2">
      <c r="AA442" s="205"/>
      <c r="AB442" s="199"/>
      <c r="AC442" s="199"/>
      <c r="AD442" s="199"/>
      <c r="AE442" s="199"/>
      <c r="AF442" s="199"/>
      <c r="AG442" s="199"/>
      <c r="AH442" s="199"/>
      <c r="AI442" s="199"/>
      <c r="AJ442" s="199"/>
    </row>
    <row r="443" spans="27:36" x14ac:dyDescent="0.2">
      <c r="AA443" s="205"/>
      <c r="AB443" s="199"/>
      <c r="AC443" s="199"/>
      <c r="AD443" s="199"/>
      <c r="AE443" s="199"/>
      <c r="AF443" s="199"/>
      <c r="AG443" s="199"/>
      <c r="AH443" s="199"/>
      <c r="AI443" s="199"/>
      <c r="AJ443" s="199"/>
    </row>
    <row r="444" spans="27:36" x14ac:dyDescent="0.2">
      <c r="AA444" s="205"/>
      <c r="AB444" s="199"/>
      <c r="AC444" s="199"/>
      <c r="AD444" s="199"/>
      <c r="AE444" s="199"/>
      <c r="AF444" s="199"/>
      <c r="AG444" s="199"/>
      <c r="AH444" s="199"/>
      <c r="AI444" s="199"/>
      <c r="AJ444" s="199"/>
    </row>
    <row r="445" spans="27:36" x14ac:dyDescent="0.2">
      <c r="AA445" s="205"/>
      <c r="AB445" s="199"/>
      <c r="AC445" s="199"/>
      <c r="AD445" s="199"/>
      <c r="AE445" s="199"/>
      <c r="AF445" s="199"/>
      <c r="AG445" s="199"/>
      <c r="AH445" s="199"/>
      <c r="AI445" s="199"/>
      <c r="AJ445" s="199"/>
    </row>
    <row r="446" spans="27:36" x14ac:dyDescent="0.2">
      <c r="AA446" s="205"/>
      <c r="AB446" s="199"/>
      <c r="AC446" s="199"/>
      <c r="AD446" s="199"/>
      <c r="AE446" s="199"/>
      <c r="AF446" s="199"/>
      <c r="AG446" s="199"/>
      <c r="AH446" s="199"/>
      <c r="AI446" s="199"/>
      <c r="AJ446" s="199"/>
    </row>
    <row r="447" spans="27:36" x14ac:dyDescent="0.2">
      <c r="AA447" s="205"/>
      <c r="AB447" s="199"/>
      <c r="AC447" s="199"/>
      <c r="AD447" s="199"/>
      <c r="AE447" s="199"/>
      <c r="AF447" s="199"/>
      <c r="AG447" s="199"/>
      <c r="AH447" s="199"/>
      <c r="AI447" s="199"/>
      <c r="AJ447" s="199"/>
    </row>
    <row r="448" spans="27:36" x14ac:dyDescent="0.2">
      <c r="AA448" s="205"/>
      <c r="AB448" s="199"/>
      <c r="AC448" s="199"/>
      <c r="AD448" s="199"/>
      <c r="AE448" s="199"/>
      <c r="AF448" s="199"/>
      <c r="AG448" s="199"/>
      <c r="AH448" s="199"/>
      <c r="AI448" s="199"/>
      <c r="AJ448" s="199"/>
    </row>
    <row r="449" spans="27:36" x14ac:dyDescent="0.2">
      <c r="AA449" s="205"/>
      <c r="AB449" s="199"/>
      <c r="AC449" s="199"/>
      <c r="AD449" s="199"/>
      <c r="AE449" s="199"/>
      <c r="AF449" s="199"/>
      <c r="AG449" s="199"/>
      <c r="AH449" s="199"/>
      <c r="AI449" s="199"/>
      <c r="AJ449" s="199"/>
    </row>
    <row r="450" spans="27:36" x14ac:dyDescent="0.2">
      <c r="AA450" s="205"/>
      <c r="AB450" s="199"/>
      <c r="AC450" s="199"/>
      <c r="AD450" s="199"/>
      <c r="AE450" s="199"/>
      <c r="AF450" s="199"/>
      <c r="AG450" s="199"/>
      <c r="AH450" s="199"/>
      <c r="AI450" s="199"/>
      <c r="AJ450" s="199"/>
    </row>
    <row r="451" spans="27:36" x14ac:dyDescent="0.2">
      <c r="AA451" s="205"/>
      <c r="AB451" s="199"/>
      <c r="AC451" s="199"/>
      <c r="AD451" s="199"/>
      <c r="AE451" s="199"/>
      <c r="AF451" s="199"/>
      <c r="AG451" s="199"/>
      <c r="AH451" s="199"/>
      <c r="AI451" s="199"/>
      <c r="AJ451" s="199"/>
    </row>
    <row r="452" spans="27:36" x14ac:dyDescent="0.2">
      <c r="AA452" s="205"/>
      <c r="AB452" s="199"/>
      <c r="AC452" s="199"/>
      <c r="AD452" s="199"/>
      <c r="AE452" s="199"/>
      <c r="AF452" s="199"/>
      <c r="AG452" s="199"/>
      <c r="AH452" s="199"/>
      <c r="AI452" s="199"/>
      <c r="AJ452" s="199"/>
    </row>
    <row r="453" spans="27:36" x14ac:dyDescent="0.2">
      <c r="AA453" s="205"/>
      <c r="AB453" s="199"/>
      <c r="AC453" s="199"/>
      <c r="AD453" s="199"/>
      <c r="AE453" s="199"/>
      <c r="AF453" s="199"/>
      <c r="AG453" s="199"/>
      <c r="AH453" s="199"/>
      <c r="AI453" s="199"/>
      <c r="AJ453" s="199"/>
    </row>
    <row r="454" spans="27:36" x14ac:dyDescent="0.2">
      <c r="AA454" s="205"/>
      <c r="AB454" s="199"/>
      <c r="AC454" s="199"/>
      <c r="AD454" s="199"/>
      <c r="AE454" s="199"/>
      <c r="AF454" s="199"/>
      <c r="AG454" s="199"/>
      <c r="AH454" s="199"/>
      <c r="AI454" s="199"/>
      <c r="AJ454" s="199"/>
    </row>
    <row r="455" spans="27:36" x14ac:dyDescent="0.2">
      <c r="AA455" s="205"/>
      <c r="AB455" s="199"/>
      <c r="AC455" s="199"/>
      <c r="AD455" s="199"/>
      <c r="AE455" s="199"/>
      <c r="AF455" s="199"/>
      <c r="AG455" s="199"/>
      <c r="AH455" s="199"/>
      <c r="AI455" s="199"/>
      <c r="AJ455" s="199"/>
    </row>
    <row r="456" spans="27:36" x14ac:dyDescent="0.2">
      <c r="AA456" s="205"/>
      <c r="AB456" s="199"/>
      <c r="AC456" s="199"/>
      <c r="AD456" s="199"/>
      <c r="AE456" s="199"/>
      <c r="AF456" s="199"/>
      <c r="AG456" s="199"/>
      <c r="AH456" s="199"/>
      <c r="AI456" s="199"/>
      <c r="AJ456" s="199"/>
    </row>
    <row r="457" spans="27:36" x14ac:dyDescent="0.2">
      <c r="AA457" s="205"/>
      <c r="AB457" s="199"/>
      <c r="AC457" s="199"/>
      <c r="AD457" s="199"/>
      <c r="AE457" s="199"/>
      <c r="AF457" s="199"/>
      <c r="AG457" s="199"/>
      <c r="AH457" s="199"/>
      <c r="AI457" s="199"/>
      <c r="AJ457" s="199"/>
    </row>
    <row r="458" spans="27:36" x14ac:dyDescent="0.2">
      <c r="AA458" s="205"/>
      <c r="AB458" s="199"/>
      <c r="AC458" s="199"/>
      <c r="AD458" s="199"/>
      <c r="AE458" s="199"/>
      <c r="AF458" s="199"/>
      <c r="AG458" s="199"/>
      <c r="AH458" s="199"/>
      <c r="AI458" s="199"/>
      <c r="AJ458" s="199"/>
    </row>
    <row r="459" spans="27:36" x14ac:dyDescent="0.2">
      <c r="AA459" s="205"/>
      <c r="AB459" s="199"/>
      <c r="AC459" s="199"/>
      <c r="AD459" s="199"/>
      <c r="AE459" s="199"/>
      <c r="AF459" s="199"/>
      <c r="AG459" s="199"/>
      <c r="AH459" s="199"/>
      <c r="AI459" s="199"/>
      <c r="AJ459" s="199"/>
    </row>
    <row r="460" spans="27:36" x14ac:dyDescent="0.2">
      <c r="AA460" s="205"/>
      <c r="AB460" s="199"/>
      <c r="AC460" s="199"/>
      <c r="AD460" s="199"/>
      <c r="AE460" s="199"/>
      <c r="AF460" s="199"/>
      <c r="AG460" s="199"/>
      <c r="AH460" s="199"/>
      <c r="AI460" s="199"/>
      <c r="AJ460" s="199"/>
    </row>
    <row r="461" spans="27:36" x14ac:dyDescent="0.2">
      <c r="AA461" s="205"/>
      <c r="AB461" s="199"/>
      <c r="AC461" s="199"/>
      <c r="AD461" s="199"/>
      <c r="AE461" s="199"/>
      <c r="AF461" s="199"/>
      <c r="AG461" s="199"/>
      <c r="AH461" s="199"/>
      <c r="AI461" s="199"/>
      <c r="AJ461" s="199"/>
    </row>
    <row r="462" spans="27:36" x14ac:dyDescent="0.2">
      <c r="AA462" s="205"/>
      <c r="AB462" s="199"/>
      <c r="AC462" s="199"/>
      <c r="AD462" s="199"/>
      <c r="AE462" s="199"/>
      <c r="AF462" s="199"/>
      <c r="AG462" s="199"/>
      <c r="AH462" s="199"/>
      <c r="AI462" s="199"/>
      <c r="AJ462" s="199"/>
    </row>
    <row r="463" spans="27:36" x14ac:dyDescent="0.2">
      <c r="AA463" s="205"/>
      <c r="AB463" s="199"/>
      <c r="AC463" s="199"/>
      <c r="AD463" s="199"/>
      <c r="AE463" s="199"/>
      <c r="AF463" s="199"/>
      <c r="AG463" s="199"/>
      <c r="AH463" s="199"/>
      <c r="AI463" s="199"/>
      <c r="AJ463" s="199"/>
    </row>
    <row r="464" spans="27:36" x14ac:dyDescent="0.2">
      <c r="AA464" s="205"/>
      <c r="AB464" s="199"/>
      <c r="AC464" s="199"/>
      <c r="AD464" s="199"/>
      <c r="AE464" s="199"/>
      <c r="AF464" s="199"/>
      <c r="AG464" s="199"/>
      <c r="AH464" s="199"/>
      <c r="AI464" s="199"/>
      <c r="AJ464" s="199"/>
    </row>
    <row r="465" spans="27:36" x14ac:dyDescent="0.2">
      <c r="AA465" s="205"/>
      <c r="AB465" s="199"/>
      <c r="AC465" s="199"/>
      <c r="AD465" s="199"/>
      <c r="AE465" s="199"/>
      <c r="AF465" s="199"/>
      <c r="AG465" s="199"/>
      <c r="AH465" s="199"/>
      <c r="AI465" s="199"/>
      <c r="AJ465" s="199"/>
    </row>
    <row r="466" spans="27:36" x14ac:dyDescent="0.2">
      <c r="AA466" s="205"/>
      <c r="AB466" s="199"/>
      <c r="AC466" s="199"/>
      <c r="AD466" s="199"/>
      <c r="AE466" s="199"/>
      <c r="AF466" s="199"/>
      <c r="AG466" s="199"/>
      <c r="AH466" s="199"/>
      <c r="AI466" s="199"/>
      <c r="AJ466" s="199"/>
    </row>
    <row r="467" spans="27:36" x14ac:dyDescent="0.2">
      <c r="AA467" s="205"/>
      <c r="AB467" s="199"/>
      <c r="AC467" s="199"/>
      <c r="AD467" s="199"/>
      <c r="AE467" s="199"/>
      <c r="AF467" s="199"/>
      <c r="AG467" s="199"/>
      <c r="AH467" s="199"/>
      <c r="AI467" s="199"/>
      <c r="AJ467" s="199"/>
    </row>
    <row r="468" spans="27:36" x14ac:dyDescent="0.2">
      <c r="AA468" s="205"/>
      <c r="AB468" s="199"/>
      <c r="AC468" s="199"/>
      <c r="AD468" s="199"/>
      <c r="AE468" s="199"/>
      <c r="AF468" s="199"/>
      <c r="AG468" s="199"/>
      <c r="AH468" s="199"/>
      <c r="AI468" s="199"/>
      <c r="AJ468" s="199"/>
    </row>
    <row r="469" spans="27:36" x14ac:dyDescent="0.2">
      <c r="AA469" s="205"/>
      <c r="AB469" s="199"/>
      <c r="AC469" s="199"/>
      <c r="AD469" s="199"/>
      <c r="AE469" s="199"/>
      <c r="AF469" s="199"/>
      <c r="AG469" s="199"/>
      <c r="AH469" s="199"/>
      <c r="AI469" s="199"/>
      <c r="AJ469" s="199"/>
    </row>
    <row r="470" spans="27:36" x14ac:dyDescent="0.2">
      <c r="AA470" s="205"/>
      <c r="AB470" s="199"/>
      <c r="AC470" s="199"/>
      <c r="AD470" s="199"/>
      <c r="AE470" s="199"/>
      <c r="AF470" s="199"/>
      <c r="AG470" s="199"/>
      <c r="AH470" s="199"/>
      <c r="AI470" s="199"/>
      <c r="AJ470" s="199"/>
    </row>
    <row r="471" spans="27:36" x14ac:dyDescent="0.2">
      <c r="AA471" s="205"/>
      <c r="AB471" s="199"/>
      <c r="AC471" s="199"/>
      <c r="AD471" s="199"/>
      <c r="AE471" s="199"/>
      <c r="AF471" s="199"/>
      <c r="AG471" s="199"/>
      <c r="AH471" s="199"/>
      <c r="AI471" s="199"/>
      <c r="AJ471" s="199"/>
    </row>
    <row r="472" spans="27:36" x14ac:dyDescent="0.2">
      <c r="AA472" s="205"/>
      <c r="AB472" s="199"/>
      <c r="AC472" s="199"/>
      <c r="AD472" s="199"/>
      <c r="AE472" s="199"/>
      <c r="AF472" s="199"/>
      <c r="AG472" s="199"/>
      <c r="AH472" s="199"/>
      <c r="AI472" s="199"/>
      <c r="AJ472" s="199"/>
    </row>
    <row r="473" spans="27:36" x14ac:dyDescent="0.2">
      <c r="AA473" s="205"/>
      <c r="AB473" s="199"/>
      <c r="AC473" s="199"/>
      <c r="AD473" s="199"/>
      <c r="AE473" s="199"/>
      <c r="AF473" s="199"/>
      <c r="AG473" s="199"/>
      <c r="AH473" s="199"/>
      <c r="AI473" s="199"/>
      <c r="AJ473" s="199"/>
    </row>
    <row r="474" spans="27:36" x14ac:dyDescent="0.2">
      <c r="AA474" s="205"/>
      <c r="AB474" s="199"/>
      <c r="AC474" s="199"/>
      <c r="AD474" s="199"/>
      <c r="AE474" s="199"/>
      <c r="AF474" s="199"/>
      <c r="AG474" s="199"/>
      <c r="AH474" s="199"/>
      <c r="AI474" s="199"/>
      <c r="AJ474" s="199"/>
    </row>
    <row r="475" spans="27:36" x14ac:dyDescent="0.2">
      <c r="AA475" s="205"/>
      <c r="AB475" s="199"/>
      <c r="AC475" s="199"/>
      <c r="AD475" s="199"/>
      <c r="AE475" s="199"/>
      <c r="AF475" s="199"/>
      <c r="AG475" s="199"/>
      <c r="AH475" s="199"/>
      <c r="AI475" s="199"/>
      <c r="AJ475" s="199"/>
    </row>
    <row r="476" spans="27:36" x14ac:dyDescent="0.2">
      <c r="AA476" s="205"/>
      <c r="AB476" s="199"/>
      <c r="AC476" s="199"/>
      <c r="AD476" s="199"/>
      <c r="AE476" s="199"/>
      <c r="AF476" s="199"/>
      <c r="AG476" s="199"/>
      <c r="AH476" s="199"/>
      <c r="AI476" s="199"/>
      <c r="AJ476" s="199"/>
    </row>
    <row r="477" spans="27:36" x14ac:dyDescent="0.2">
      <c r="AA477" s="205"/>
      <c r="AB477" s="199"/>
      <c r="AC477" s="199"/>
      <c r="AD477" s="199"/>
      <c r="AE477" s="199"/>
      <c r="AF477" s="199"/>
      <c r="AG477" s="199"/>
      <c r="AH477" s="199"/>
      <c r="AI477" s="199"/>
      <c r="AJ477" s="199"/>
    </row>
    <row r="478" spans="27:36" x14ac:dyDescent="0.2">
      <c r="AA478" s="205"/>
      <c r="AB478" s="199"/>
      <c r="AC478" s="199"/>
      <c r="AD478" s="199"/>
      <c r="AE478" s="199"/>
      <c r="AF478" s="199"/>
      <c r="AG478" s="199"/>
      <c r="AH478" s="199"/>
      <c r="AI478" s="199"/>
      <c r="AJ478" s="199"/>
    </row>
    <row r="479" spans="27:36" x14ac:dyDescent="0.2">
      <c r="AA479" s="205"/>
      <c r="AB479" s="199"/>
      <c r="AC479" s="199"/>
      <c r="AD479" s="199"/>
      <c r="AE479" s="199"/>
      <c r="AF479" s="199"/>
      <c r="AG479" s="199"/>
      <c r="AH479" s="199"/>
      <c r="AI479" s="199"/>
      <c r="AJ479" s="199"/>
    </row>
    <row r="480" spans="27:36" x14ac:dyDescent="0.2">
      <c r="AA480" s="205"/>
      <c r="AB480" s="199"/>
      <c r="AC480" s="199"/>
      <c r="AD480" s="199"/>
      <c r="AE480" s="199"/>
      <c r="AF480" s="199"/>
      <c r="AG480" s="199"/>
      <c r="AH480" s="199"/>
      <c r="AI480" s="199"/>
      <c r="AJ480" s="199"/>
    </row>
    <row r="481" spans="27:36" x14ac:dyDescent="0.2">
      <c r="AA481" s="205"/>
      <c r="AB481" s="199"/>
      <c r="AC481" s="199"/>
      <c r="AD481" s="199"/>
      <c r="AE481" s="199"/>
      <c r="AF481" s="199"/>
      <c r="AG481" s="199"/>
      <c r="AH481" s="199"/>
      <c r="AI481" s="199"/>
      <c r="AJ481" s="199"/>
    </row>
    <row r="482" spans="27:36" x14ac:dyDescent="0.2">
      <c r="AA482" s="205"/>
      <c r="AB482" s="199"/>
      <c r="AC482" s="199"/>
      <c r="AD482" s="199"/>
      <c r="AE482" s="199"/>
      <c r="AF482" s="199"/>
      <c r="AG482" s="199"/>
      <c r="AH482" s="199"/>
      <c r="AI482" s="199"/>
      <c r="AJ482" s="199"/>
    </row>
    <row r="483" spans="27:36" x14ac:dyDescent="0.2">
      <c r="AA483" s="205"/>
      <c r="AB483" s="199"/>
      <c r="AC483" s="199"/>
      <c r="AD483" s="199"/>
      <c r="AE483" s="199"/>
      <c r="AF483" s="199"/>
      <c r="AG483" s="199"/>
      <c r="AH483" s="199"/>
      <c r="AI483" s="199"/>
      <c r="AJ483" s="199"/>
    </row>
    <row r="484" spans="27:36" x14ac:dyDescent="0.2">
      <c r="AA484" s="205"/>
      <c r="AB484" s="199"/>
      <c r="AC484" s="199"/>
      <c r="AD484" s="199"/>
      <c r="AE484" s="199"/>
      <c r="AF484" s="199"/>
      <c r="AG484" s="199"/>
      <c r="AH484" s="199"/>
      <c r="AI484" s="199"/>
      <c r="AJ484" s="199"/>
    </row>
    <row r="485" spans="27:36" x14ac:dyDescent="0.2">
      <c r="AA485" s="205"/>
      <c r="AB485" s="199"/>
      <c r="AC485" s="199"/>
      <c r="AD485" s="199"/>
      <c r="AE485" s="199"/>
      <c r="AF485" s="199"/>
      <c r="AG485" s="199"/>
      <c r="AH485" s="199"/>
      <c r="AI485" s="199"/>
      <c r="AJ485" s="199"/>
    </row>
    <row r="486" spans="27:36" x14ac:dyDescent="0.2">
      <c r="AA486" s="205"/>
      <c r="AB486" s="199"/>
      <c r="AC486" s="199"/>
      <c r="AD486" s="199"/>
      <c r="AE486" s="199"/>
      <c r="AF486" s="199"/>
      <c r="AG486" s="199"/>
      <c r="AH486" s="199"/>
      <c r="AI486" s="199"/>
      <c r="AJ486" s="199"/>
    </row>
    <row r="487" spans="27:36" x14ac:dyDescent="0.2">
      <c r="AA487" s="205"/>
      <c r="AB487" s="199"/>
      <c r="AC487" s="199"/>
      <c r="AD487" s="199"/>
      <c r="AE487" s="199"/>
      <c r="AF487" s="199"/>
      <c r="AG487" s="199"/>
      <c r="AH487" s="199"/>
      <c r="AI487" s="199"/>
      <c r="AJ487" s="199"/>
    </row>
    <row r="488" spans="27:36" x14ac:dyDescent="0.2">
      <c r="AA488" s="205"/>
      <c r="AB488" s="199"/>
      <c r="AC488" s="199"/>
      <c r="AD488" s="199"/>
      <c r="AE488" s="199"/>
      <c r="AF488" s="199"/>
      <c r="AG488" s="199"/>
      <c r="AH488" s="199"/>
      <c r="AI488" s="199"/>
      <c r="AJ488" s="199"/>
    </row>
    <row r="489" spans="27:36" x14ac:dyDescent="0.2">
      <c r="AA489" s="205"/>
      <c r="AB489" s="199"/>
      <c r="AC489" s="199"/>
      <c r="AD489" s="199"/>
      <c r="AE489" s="199"/>
      <c r="AF489" s="199"/>
      <c r="AG489" s="199"/>
      <c r="AH489" s="199"/>
      <c r="AI489" s="199"/>
      <c r="AJ489" s="199"/>
    </row>
    <row r="490" spans="27:36" x14ac:dyDescent="0.2">
      <c r="AA490" s="205"/>
      <c r="AB490" s="199"/>
      <c r="AC490" s="199"/>
      <c r="AD490" s="199"/>
      <c r="AE490" s="199"/>
      <c r="AF490" s="199"/>
      <c r="AG490" s="199"/>
      <c r="AH490" s="199"/>
      <c r="AI490" s="199"/>
      <c r="AJ490" s="199"/>
    </row>
    <row r="491" spans="27:36" x14ac:dyDescent="0.2">
      <c r="AA491" s="205"/>
      <c r="AB491" s="199"/>
      <c r="AC491" s="199"/>
      <c r="AD491" s="199"/>
      <c r="AE491" s="199"/>
      <c r="AF491" s="199"/>
      <c r="AG491" s="199"/>
      <c r="AH491" s="199"/>
      <c r="AI491" s="199"/>
      <c r="AJ491" s="199"/>
    </row>
    <row r="492" spans="27:36" x14ac:dyDescent="0.2">
      <c r="AA492" s="205"/>
      <c r="AB492" s="199"/>
      <c r="AC492" s="199"/>
      <c r="AD492" s="199"/>
      <c r="AE492" s="199"/>
      <c r="AF492" s="199"/>
      <c r="AG492" s="199"/>
      <c r="AH492" s="199"/>
      <c r="AI492" s="199"/>
      <c r="AJ492" s="199"/>
    </row>
    <row r="493" spans="27:36" x14ac:dyDescent="0.2">
      <c r="AA493" s="205"/>
      <c r="AB493" s="199"/>
      <c r="AC493" s="199"/>
      <c r="AD493" s="199"/>
      <c r="AE493" s="199"/>
      <c r="AF493" s="199"/>
      <c r="AG493" s="199"/>
      <c r="AH493" s="199"/>
      <c r="AI493" s="199"/>
      <c r="AJ493" s="199"/>
    </row>
    <row r="494" spans="27:36" x14ac:dyDescent="0.2">
      <c r="AA494" s="205"/>
      <c r="AB494" s="199"/>
      <c r="AC494" s="199"/>
      <c r="AD494" s="199"/>
      <c r="AE494" s="199"/>
      <c r="AF494" s="199"/>
      <c r="AG494" s="199"/>
      <c r="AH494" s="199"/>
      <c r="AI494" s="199"/>
      <c r="AJ494" s="199"/>
    </row>
    <row r="495" spans="27:36" x14ac:dyDescent="0.2">
      <c r="AA495" s="205"/>
      <c r="AB495" s="199"/>
      <c r="AC495" s="199"/>
      <c r="AD495" s="199"/>
      <c r="AE495" s="199"/>
      <c r="AF495" s="199"/>
      <c r="AG495" s="199"/>
      <c r="AH495" s="199"/>
      <c r="AI495" s="199"/>
      <c r="AJ495" s="199"/>
    </row>
    <row r="496" spans="27:36" x14ac:dyDescent="0.2">
      <c r="AA496" s="205"/>
      <c r="AB496" s="199"/>
      <c r="AC496" s="199"/>
      <c r="AD496" s="199"/>
      <c r="AE496" s="199"/>
      <c r="AF496" s="199"/>
      <c r="AG496" s="199"/>
      <c r="AH496" s="199"/>
      <c r="AI496" s="199"/>
      <c r="AJ496" s="199"/>
    </row>
    <row r="497" spans="27:36" x14ac:dyDescent="0.2">
      <c r="AA497" s="205"/>
      <c r="AB497" s="199"/>
      <c r="AC497" s="199"/>
      <c r="AD497" s="199"/>
      <c r="AE497" s="199"/>
      <c r="AF497" s="199"/>
      <c r="AG497" s="199"/>
      <c r="AH497" s="199"/>
      <c r="AI497" s="199"/>
      <c r="AJ497" s="199"/>
    </row>
    <row r="498" spans="27:36" x14ac:dyDescent="0.2">
      <c r="AA498" s="205"/>
      <c r="AB498" s="199"/>
      <c r="AC498" s="199"/>
      <c r="AD498" s="199"/>
      <c r="AE498" s="199"/>
      <c r="AF498" s="199"/>
      <c r="AG498" s="199"/>
      <c r="AH498" s="199"/>
      <c r="AI498" s="199"/>
      <c r="AJ498" s="199"/>
    </row>
    <row r="499" spans="27:36" x14ac:dyDescent="0.2">
      <c r="AA499" s="205"/>
      <c r="AB499" s="199"/>
      <c r="AC499" s="199"/>
      <c r="AD499" s="199"/>
      <c r="AE499" s="199"/>
      <c r="AF499" s="199"/>
      <c r="AG499" s="199"/>
      <c r="AH499" s="199"/>
      <c r="AI499" s="199"/>
      <c r="AJ499" s="199"/>
    </row>
    <row r="500" spans="27:36" x14ac:dyDescent="0.2">
      <c r="AA500" s="205"/>
      <c r="AB500" s="199"/>
      <c r="AC500" s="199"/>
      <c r="AD500" s="199"/>
      <c r="AE500" s="199"/>
      <c r="AF500" s="199"/>
      <c r="AG500" s="199"/>
      <c r="AH500" s="199"/>
      <c r="AI500" s="199"/>
      <c r="AJ500" s="199"/>
    </row>
    <row r="501" spans="27:36" x14ac:dyDescent="0.2">
      <c r="AA501" s="205"/>
      <c r="AB501" s="199"/>
      <c r="AC501" s="199"/>
      <c r="AD501" s="199"/>
      <c r="AE501" s="199"/>
      <c r="AF501" s="199"/>
      <c r="AG501" s="199"/>
      <c r="AH501" s="199"/>
      <c r="AI501" s="199"/>
      <c r="AJ501" s="199"/>
    </row>
    <row r="502" spans="27:36" x14ac:dyDescent="0.2">
      <c r="AA502" s="205"/>
      <c r="AB502" s="199"/>
      <c r="AC502" s="199"/>
      <c r="AD502" s="199"/>
      <c r="AE502" s="199"/>
      <c r="AF502" s="199"/>
      <c r="AG502" s="199"/>
      <c r="AH502" s="199"/>
      <c r="AI502" s="199"/>
      <c r="AJ502" s="199"/>
    </row>
    <row r="503" spans="27:36" x14ac:dyDescent="0.2">
      <c r="AA503" s="205"/>
      <c r="AB503" s="199"/>
      <c r="AC503" s="199"/>
      <c r="AD503" s="199"/>
      <c r="AE503" s="199"/>
      <c r="AF503" s="199"/>
      <c r="AG503" s="199"/>
      <c r="AH503" s="199"/>
      <c r="AI503" s="199"/>
      <c r="AJ503" s="199"/>
    </row>
    <row r="504" spans="27:36" x14ac:dyDescent="0.2">
      <c r="AA504" s="205"/>
      <c r="AB504" s="199"/>
      <c r="AC504" s="199"/>
      <c r="AD504" s="199"/>
      <c r="AE504" s="199"/>
      <c r="AF504" s="199"/>
      <c r="AG504" s="199"/>
      <c r="AH504" s="199"/>
      <c r="AI504" s="199"/>
      <c r="AJ504" s="199"/>
    </row>
    <row r="505" spans="27:36" x14ac:dyDescent="0.2">
      <c r="AA505" s="205"/>
      <c r="AB505" s="199"/>
      <c r="AC505" s="199"/>
      <c r="AD505" s="199"/>
      <c r="AE505" s="199"/>
      <c r="AF505" s="199"/>
      <c r="AG505" s="199"/>
      <c r="AH505" s="199"/>
      <c r="AI505" s="199"/>
      <c r="AJ505" s="199"/>
    </row>
    <row r="506" spans="27:36" x14ac:dyDescent="0.2">
      <c r="AA506" s="205"/>
      <c r="AB506" s="199"/>
      <c r="AC506" s="199"/>
      <c r="AD506" s="199"/>
      <c r="AE506" s="199"/>
      <c r="AF506" s="199"/>
      <c r="AG506" s="199"/>
      <c r="AH506" s="199"/>
      <c r="AI506" s="199"/>
      <c r="AJ506" s="199"/>
    </row>
    <row r="507" spans="27:36" x14ac:dyDescent="0.2">
      <c r="AA507" s="205"/>
      <c r="AB507" s="199"/>
      <c r="AC507" s="199"/>
      <c r="AD507" s="199"/>
      <c r="AE507" s="199"/>
      <c r="AF507" s="199"/>
      <c r="AG507" s="199"/>
      <c r="AH507" s="199"/>
      <c r="AI507" s="199"/>
      <c r="AJ507" s="199"/>
    </row>
    <row r="508" spans="27:36" x14ac:dyDescent="0.2">
      <c r="AA508" s="205"/>
      <c r="AB508" s="199"/>
      <c r="AC508" s="199"/>
      <c r="AD508" s="199"/>
      <c r="AE508" s="199"/>
      <c r="AF508" s="199"/>
      <c r="AG508" s="199"/>
      <c r="AH508" s="199"/>
      <c r="AI508" s="199"/>
      <c r="AJ508" s="199"/>
    </row>
    <row r="509" spans="27:36" x14ac:dyDescent="0.2">
      <c r="AA509" s="205"/>
      <c r="AB509" s="199"/>
      <c r="AC509" s="199"/>
      <c r="AD509" s="199"/>
      <c r="AE509" s="199"/>
      <c r="AF509" s="199"/>
      <c r="AG509" s="199"/>
      <c r="AH509" s="199"/>
      <c r="AI509" s="199"/>
      <c r="AJ509" s="199"/>
    </row>
    <row r="510" spans="27:36" x14ac:dyDescent="0.2">
      <c r="AA510" s="205"/>
      <c r="AB510" s="199"/>
      <c r="AC510" s="199"/>
      <c r="AD510" s="199"/>
      <c r="AE510" s="199"/>
      <c r="AF510" s="199"/>
      <c r="AG510" s="199"/>
      <c r="AH510" s="199"/>
      <c r="AI510" s="199"/>
      <c r="AJ510" s="199"/>
    </row>
    <row r="511" spans="27:36" x14ac:dyDescent="0.2">
      <c r="AA511" s="205"/>
      <c r="AB511" s="199"/>
      <c r="AC511" s="199"/>
      <c r="AD511" s="199"/>
      <c r="AE511" s="199"/>
      <c r="AF511" s="199"/>
      <c r="AG511" s="199"/>
      <c r="AH511" s="199"/>
      <c r="AI511" s="199"/>
      <c r="AJ511" s="199"/>
    </row>
    <row r="512" spans="27:36" x14ac:dyDescent="0.2">
      <c r="AA512" s="205"/>
      <c r="AB512" s="199"/>
      <c r="AC512" s="199"/>
      <c r="AD512" s="199"/>
      <c r="AE512" s="199"/>
      <c r="AF512" s="199"/>
      <c r="AG512" s="199"/>
      <c r="AH512" s="199"/>
      <c r="AI512" s="199"/>
      <c r="AJ512" s="199"/>
    </row>
    <row r="513" spans="27:36" x14ac:dyDescent="0.2">
      <c r="AA513" s="205"/>
      <c r="AB513" s="199"/>
      <c r="AC513" s="199"/>
      <c r="AD513" s="199"/>
      <c r="AE513" s="199"/>
      <c r="AF513" s="199"/>
      <c r="AG513" s="199"/>
      <c r="AH513" s="199"/>
      <c r="AI513" s="199"/>
      <c r="AJ513" s="199"/>
    </row>
    <row r="514" spans="27:36" x14ac:dyDescent="0.2">
      <c r="AA514" s="205"/>
      <c r="AB514" s="199"/>
      <c r="AC514" s="199"/>
      <c r="AD514" s="199"/>
      <c r="AE514" s="199"/>
      <c r="AF514" s="199"/>
      <c r="AG514" s="199"/>
      <c r="AH514" s="199"/>
      <c r="AI514" s="199"/>
      <c r="AJ514" s="199"/>
    </row>
    <row r="515" spans="27:36" x14ac:dyDescent="0.2">
      <c r="AA515" s="205"/>
      <c r="AB515" s="199"/>
      <c r="AC515" s="199"/>
      <c r="AD515" s="199"/>
      <c r="AE515" s="199"/>
      <c r="AF515" s="199"/>
      <c r="AG515" s="199"/>
      <c r="AH515" s="199"/>
      <c r="AI515" s="199"/>
      <c r="AJ515" s="199"/>
    </row>
    <row r="516" spans="27:36" x14ac:dyDescent="0.2">
      <c r="AA516" s="205"/>
      <c r="AB516" s="199"/>
      <c r="AC516" s="199"/>
      <c r="AD516" s="199"/>
      <c r="AE516" s="199"/>
      <c r="AF516" s="199"/>
      <c r="AG516" s="199"/>
      <c r="AH516" s="199"/>
      <c r="AI516" s="199"/>
      <c r="AJ516" s="199"/>
    </row>
    <row r="517" spans="27:36" x14ac:dyDescent="0.2">
      <c r="AA517" s="205"/>
      <c r="AB517" s="199"/>
      <c r="AC517" s="199"/>
      <c r="AD517" s="199"/>
      <c r="AE517" s="199"/>
      <c r="AF517" s="199"/>
      <c r="AG517" s="199"/>
      <c r="AH517" s="199"/>
      <c r="AI517" s="199"/>
      <c r="AJ517" s="199"/>
    </row>
    <row r="518" spans="27:36" x14ac:dyDescent="0.2">
      <c r="AA518" s="205"/>
      <c r="AB518" s="199"/>
      <c r="AC518" s="199"/>
      <c r="AD518" s="199"/>
      <c r="AE518" s="199"/>
      <c r="AF518" s="199"/>
      <c r="AG518" s="199"/>
      <c r="AH518" s="199"/>
      <c r="AI518" s="199"/>
      <c r="AJ518" s="199"/>
    </row>
    <row r="519" spans="27:36" x14ac:dyDescent="0.2">
      <c r="AA519" s="205"/>
      <c r="AB519" s="199"/>
      <c r="AC519" s="199"/>
      <c r="AD519" s="199"/>
      <c r="AE519" s="199"/>
      <c r="AF519" s="199"/>
      <c r="AG519" s="199"/>
      <c r="AH519" s="199"/>
      <c r="AI519" s="199"/>
      <c r="AJ519" s="199"/>
    </row>
    <row r="520" spans="27:36" x14ac:dyDescent="0.2">
      <c r="AA520" s="205"/>
      <c r="AB520" s="199"/>
      <c r="AC520" s="199"/>
      <c r="AD520" s="199"/>
      <c r="AE520" s="199"/>
      <c r="AF520" s="199"/>
      <c r="AG520" s="199"/>
      <c r="AH520" s="199"/>
      <c r="AI520" s="199"/>
      <c r="AJ520" s="199"/>
    </row>
    <row r="521" spans="27:36" x14ac:dyDescent="0.2">
      <c r="AA521" s="205"/>
      <c r="AB521" s="199"/>
      <c r="AC521" s="199"/>
      <c r="AD521" s="199"/>
      <c r="AE521" s="199"/>
      <c r="AF521" s="199"/>
      <c r="AG521" s="199"/>
      <c r="AH521" s="199"/>
      <c r="AI521" s="199"/>
      <c r="AJ521" s="199"/>
    </row>
    <row r="522" spans="27:36" x14ac:dyDescent="0.2">
      <c r="AA522" s="205"/>
      <c r="AB522" s="199"/>
      <c r="AC522" s="199"/>
      <c r="AD522" s="199"/>
      <c r="AE522" s="199"/>
      <c r="AF522" s="199"/>
      <c r="AG522" s="199"/>
      <c r="AH522" s="199"/>
      <c r="AI522" s="199"/>
      <c r="AJ522" s="199"/>
    </row>
    <row r="523" spans="27:36" x14ac:dyDescent="0.2">
      <c r="AA523" s="205"/>
      <c r="AB523" s="199"/>
      <c r="AC523" s="199"/>
      <c r="AD523" s="199"/>
      <c r="AE523" s="199"/>
      <c r="AF523" s="199"/>
      <c r="AG523" s="199"/>
      <c r="AH523" s="199"/>
      <c r="AI523" s="199"/>
      <c r="AJ523" s="199"/>
    </row>
    <row r="524" spans="27:36" x14ac:dyDescent="0.2">
      <c r="AA524" s="205"/>
      <c r="AB524" s="199"/>
      <c r="AC524" s="199"/>
      <c r="AD524" s="199"/>
      <c r="AE524" s="199"/>
      <c r="AF524" s="199"/>
      <c r="AG524" s="199"/>
      <c r="AH524" s="199"/>
      <c r="AI524" s="199"/>
      <c r="AJ524" s="199"/>
    </row>
    <row r="525" spans="27:36" x14ac:dyDescent="0.2">
      <c r="AA525" s="205"/>
      <c r="AB525" s="199"/>
      <c r="AC525" s="199"/>
      <c r="AD525" s="199"/>
      <c r="AE525" s="199"/>
      <c r="AF525" s="199"/>
      <c r="AG525" s="199"/>
      <c r="AH525" s="199"/>
      <c r="AI525" s="199"/>
      <c r="AJ525" s="199"/>
    </row>
    <row r="526" spans="27:36" x14ac:dyDescent="0.2">
      <c r="AA526" s="205"/>
      <c r="AB526" s="199"/>
      <c r="AC526" s="199"/>
      <c r="AD526" s="199"/>
      <c r="AE526" s="199"/>
      <c r="AF526" s="199"/>
      <c r="AG526" s="199"/>
      <c r="AH526" s="199"/>
      <c r="AI526" s="199"/>
      <c r="AJ526" s="199"/>
    </row>
    <row r="527" spans="27:36" x14ac:dyDescent="0.2">
      <c r="AA527" s="205"/>
      <c r="AB527" s="199"/>
      <c r="AC527" s="199"/>
      <c r="AD527" s="199"/>
      <c r="AE527" s="199"/>
      <c r="AF527" s="199"/>
      <c r="AG527" s="199"/>
      <c r="AH527" s="199"/>
      <c r="AI527" s="199"/>
      <c r="AJ527" s="199"/>
    </row>
    <row r="528" spans="27:36" x14ac:dyDescent="0.2">
      <c r="AA528" s="205"/>
      <c r="AB528" s="199"/>
      <c r="AC528" s="199"/>
      <c r="AD528" s="199"/>
      <c r="AE528" s="199"/>
      <c r="AF528" s="199"/>
      <c r="AG528" s="199"/>
      <c r="AH528" s="199"/>
      <c r="AI528" s="199"/>
      <c r="AJ528" s="199"/>
    </row>
    <row r="529" spans="27:36" x14ac:dyDescent="0.2">
      <c r="AA529" s="205"/>
      <c r="AB529" s="199"/>
      <c r="AC529" s="199"/>
      <c r="AD529" s="199"/>
      <c r="AE529" s="199"/>
      <c r="AF529" s="199"/>
      <c r="AG529" s="199"/>
      <c r="AH529" s="199"/>
      <c r="AI529" s="199"/>
      <c r="AJ529" s="199"/>
    </row>
    <row r="530" spans="27:36" x14ac:dyDescent="0.2">
      <c r="AA530" s="205"/>
      <c r="AB530" s="199"/>
      <c r="AC530" s="199"/>
      <c r="AD530" s="199"/>
      <c r="AE530" s="199"/>
      <c r="AF530" s="199"/>
      <c r="AG530" s="199"/>
      <c r="AH530" s="199"/>
      <c r="AI530" s="199"/>
      <c r="AJ530" s="199"/>
    </row>
    <row r="531" spans="27:36" x14ac:dyDescent="0.2">
      <c r="AA531" s="205"/>
      <c r="AB531" s="199"/>
      <c r="AC531" s="199"/>
      <c r="AD531" s="199"/>
      <c r="AE531" s="199"/>
      <c r="AF531" s="199"/>
      <c r="AG531" s="199"/>
      <c r="AH531" s="199"/>
      <c r="AI531" s="199"/>
      <c r="AJ531" s="199"/>
    </row>
    <row r="532" spans="27:36" x14ac:dyDescent="0.2">
      <c r="AA532" s="205"/>
      <c r="AB532" s="199"/>
      <c r="AC532" s="199"/>
      <c r="AD532" s="199"/>
      <c r="AE532" s="199"/>
      <c r="AF532" s="199"/>
      <c r="AG532" s="199"/>
      <c r="AH532" s="199"/>
      <c r="AI532" s="199"/>
      <c r="AJ532" s="199"/>
    </row>
    <row r="533" spans="27:36" x14ac:dyDescent="0.2">
      <c r="AA533" s="205"/>
      <c r="AB533" s="199"/>
      <c r="AC533" s="199"/>
      <c r="AD533" s="199"/>
      <c r="AE533" s="199"/>
      <c r="AF533" s="199"/>
      <c r="AG533" s="199"/>
      <c r="AH533" s="199"/>
      <c r="AI533" s="199"/>
      <c r="AJ533" s="199"/>
    </row>
    <row r="534" spans="27:36" x14ac:dyDescent="0.2">
      <c r="AA534" s="205"/>
      <c r="AB534" s="199"/>
      <c r="AC534" s="199"/>
      <c r="AD534" s="199"/>
      <c r="AE534" s="199"/>
      <c r="AF534" s="199"/>
      <c r="AG534" s="199"/>
      <c r="AH534" s="199"/>
      <c r="AI534" s="199"/>
      <c r="AJ534" s="199"/>
    </row>
    <row r="535" spans="27:36" x14ac:dyDescent="0.2">
      <c r="AA535" s="205"/>
      <c r="AB535" s="199"/>
      <c r="AC535" s="199"/>
      <c r="AD535" s="199"/>
      <c r="AE535" s="199"/>
      <c r="AF535" s="199"/>
      <c r="AG535" s="199"/>
      <c r="AH535" s="199"/>
      <c r="AI535" s="199"/>
      <c r="AJ535" s="199"/>
    </row>
    <row r="536" spans="27:36" x14ac:dyDescent="0.2">
      <c r="AA536" s="205"/>
      <c r="AB536" s="199"/>
      <c r="AC536" s="199"/>
      <c r="AD536" s="199"/>
      <c r="AE536" s="199"/>
      <c r="AF536" s="199"/>
      <c r="AG536" s="199"/>
      <c r="AH536" s="199"/>
      <c r="AI536" s="199"/>
      <c r="AJ536" s="199"/>
    </row>
    <row r="537" spans="27:36" x14ac:dyDescent="0.2">
      <c r="AA537" s="205"/>
      <c r="AB537" s="199"/>
      <c r="AC537" s="199"/>
      <c r="AD537" s="199"/>
      <c r="AE537" s="199"/>
      <c r="AF537" s="199"/>
      <c r="AG537" s="199"/>
      <c r="AH537" s="199"/>
      <c r="AI537" s="199"/>
      <c r="AJ537" s="199"/>
    </row>
    <row r="538" spans="27:36" x14ac:dyDescent="0.2">
      <c r="AA538" s="205"/>
      <c r="AB538" s="199"/>
      <c r="AC538" s="199"/>
      <c r="AD538" s="199"/>
      <c r="AE538" s="199"/>
      <c r="AF538" s="199"/>
      <c r="AG538" s="199"/>
      <c r="AH538" s="199"/>
      <c r="AI538" s="199"/>
      <c r="AJ538" s="199"/>
    </row>
    <row r="539" spans="27:36" x14ac:dyDescent="0.2">
      <c r="AA539" s="205"/>
      <c r="AB539" s="199"/>
      <c r="AC539" s="199"/>
      <c r="AD539" s="199"/>
      <c r="AE539" s="199"/>
      <c r="AF539" s="199"/>
      <c r="AG539" s="199"/>
      <c r="AH539" s="199"/>
      <c r="AI539" s="199"/>
      <c r="AJ539" s="199"/>
    </row>
    <row r="540" spans="27:36" x14ac:dyDescent="0.2">
      <c r="AA540" s="205"/>
      <c r="AB540" s="199"/>
      <c r="AC540" s="199"/>
      <c r="AD540" s="199"/>
      <c r="AE540" s="199"/>
      <c r="AF540" s="199"/>
      <c r="AG540" s="199"/>
      <c r="AH540" s="199"/>
      <c r="AI540" s="199"/>
      <c r="AJ540" s="199"/>
    </row>
    <row r="541" spans="27:36" x14ac:dyDescent="0.2">
      <c r="AA541" s="205"/>
      <c r="AB541" s="199"/>
      <c r="AC541" s="199"/>
      <c r="AD541" s="199"/>
      <c r="AE541" s="199"/>
      <c r="AF541" s="199"/>
      <c r="AG541" s="199"/>
      <c r="AH541" s="199"/>
      <c r="AI541" s="199"/>
      <c r="AJ541" s="199"/>
    </row>
    <row r="542" spans="27:36" x14ac:dyDescent="0.2">
      <c r="AA542" s="205"/>
      <c r="AB542" s="199"/>
      <c r="AC542" s="199"/>
      <c r="AD542" s="199"/>
      <c r="AE542" s="199"/>
      <c r="AF542" s="199"/>
      <c r="AG542" s="199"/>
      <c r="AH542" s="199"/>
      <c r="AI542" s="199"/>
      <c r="AJ542" s="199"/>
    </row>
    <row r="543" spans="27:36" x14ac:dyDescent="0.2">
      <c r="AA543" s="205"/>
      <c r="AB543" s="199"/>
      <c r="AC543" s="199"/>
      <c r="AD543" s="199"/>
      <c r="AE543" s="199"/>
      <c r="AF543" s="199"/>
      <c r="AG543" s="199"/>
      <c r="AH543" s="199"/>
      <c r="AI543" s="199"/>
      <c r="AJ543" s="199"/>
    </row>
    <row r="544" spans="27:36" x14ac:dyDescent="0.2">
      <c r="AA544" s="205"/>
      <c r="AB544" s="199"/>
      <c r="AC544" s="199"/>
      <c r="AD544" s="199"/>
      <c r="AE544" s="199"/>
      <c r="AF544" s="199"/>
      <c r="AG544" s="199"/>
      <c r="AH544" s="199"/>
      <c r="AI544" s="199"/>
      <c r="AJ544" s="199"/>
    </row>
    <row r="545" spans="27:36" x14ac:dyDescent="0.2">
      <c r="AA545" s="205"/>
      <c r="AB545" s="199"/>
      <c r="AC545" s="199"/>
      <c r="AD545" s="199"/>
      <c r="AE545" s="199"/>
      <c r="AF545" s="199"/>
      <c r="AG545" s="199"/>
      <c r="AH545" s="199"/>
      <c r="AI545" s="199"/>
      <c r="AJ545" s="199"/>
    </row>
    <row r="546" spans="27:36" x14ac:dyDescent="0.2">
      <c r="AA546" s="205"/>
      <c r="AB546" s="199"/>
      <c r="AC546" s="199"/>
      <c r="AD546" s="199"/>
      <c r="AE546" s="199"/>
      <c r="AF546" s="199"/>
      <c r="AG546" s="199"/>
      <c r="AH546" s="199"/>
      <c r="AI546" s="199"/>
      <c r="AJ546" s="199"/>
    </row>
    <row r="547" spans="27:36" x14ac:dyDescent="0.2">
      <c r="AA547" s="205"/>
      <c r="AB547" s="199"/>
      <c r="AC547" s="199"/>
      <c r="AD547" s="199"/>
      <c r="AE547" s="199"/>
      <c r="AF547" s="199"/>
      <c r="AG547" s="199"/>
      <c r="AH547" s="199"/>
      <c r="AI547" s="199"/>
      <c r="AJ547" s="199"/>
    </row>
    <row r="548" spans="27:36" x14ac:dyDescent="0.2">
      <c r="AA548" s="205"/>
      <c r="AB548" s="199"/>
      <c r="AC548" s="199"/>
      <c r="AD548" s="199"/>
      <c r="AE548" s="199"/>
      <c r="AF548" s="199"/>
      <c r="AG548" s="199"/>
      <c r="AH548" s="199"/>
      <c r="AI548" s="199"/>
      <c r="AJ548" s="199"/>
    </row>
    <row r="549" spans="27:36" x14ac:dyDescent="0.2">
      <c r="AA549" s="205"/>
      <c r="AB549" s="199"/>
      <c r="AC549" s="199"/>
      <c r="AD549" s="199"/>
      <c r="AE549" s="199"/>
      <c r="AF549" s="199"/>
      <c r="AG549" s="199"/>
      <c r="AH549" s="199"/>
      <c r="AI549" s="199"/>
      <c r="AJ549" s="199"/>
    </row>
    <row r="550" spans="27:36" x14ac:dyDescent="0.2">
      <c r="AA550" s="205"/>
      <c r="AB550" s="199"/>
      <c r="AC550" s="199"/>
      <c r="AD550" s="199"/>
      <c r="AE550" s="199"/>
      <c r="AF550" s="199"/>
      <c r="AG550" s="199"/>
      <c r="AH550" s="199"/>
      <c r="AI550" s="199"/>
      <c r="AJ550" s="199"/>
    </row>
    <row r="551" spans="27:36" x14ac:dyDescent="0.2">
      <c r="AA551" s="205"/>
      <c r="AB551" s="199"/>
      <c r="AC551" s="199"/>
      <c r="AD551" s="199"/>
      <c r="AE551" s="199"/>
      <c r="AF551" s="199"/>
      <c r="AG551" s="199"/>
      <c r="AH551" s="199"/>
      <c r="AI551" s="199"/>
      <c r="AJ551" s="199"/>
    </row>
    <row r="552" spans="27:36" x14ac:dyDescent="0.2">
      <c r="AA552" s="205"/>
      <c r="AB552" s="199"/>
      <c r="AC552" s="199"/>
      <c r="AD552" s="199"/>
      <c r="AE552" s="199"/>
      <c r="AF552" s="199"/>
      <c r="AG552" s="199"/>
      <c r="AH552" s="199"/>
      <c r="AI552" s="199"/>
      <c r="AJ552" s="199"/>
    </row>
    <row r="553" spans="27:36" x14ac:dyDescent="0.2">
      <c r="AA553" s="205"/>
      <c r="AB553" s="199"/>
      <c r="AC553" s="199"/>
      <c r="AD553" s="199"/>
      <c r="AE553" s="199"/>
      <c r="AF553" s="199"/>
      <c r="AG553" s="199"/>
      <c r="AH553" s="199"/>
      <c r="AI553" s="199"/>
      <c r="AJ553" s="199"/>
    </row>
    <row r="554" spans="27:36" x14ac:dyDescent="0.2">
      <c r="AA554" s="205"/>
      <c r="AB554" s="199"/>
      <c r="AC554" s="199"/>
      <c r="AD554" s="199"/>
      <c r="AE554" s="199"/>
      <c r="AF554" s="199"/>
      <c r="AG554" s="199"/>
      <c r="AH554" s="199"/>
      <c r="AI554" s="199"/>
      <c r="AJ554" s="199"/>
    </row>
    <row r="555" spans="27:36" x14ac:dyDescent="0.2">
      <c r="AA555" s="205"/>
      <c r="AB555" s="199"/>
      <c r="AC555" s="199"/>
      <c r="AD555" s="199"/>
      <c r="AE555" s="199"/>
      <c r="AF555" s="199"/>
      <c r="AG555" s="199"/>
      <c r="AH555" s="199"/>
      <c r="AI555" s="199"/>
      <c r="AJ555" s="199"/>
    </row>
    <row r="556" spans="27:36" x14ac:dyDescent="0.2">
      <c r="AA556" s="205"/>
      <c r="AB556" s="199"/>
      <c r="AC556" s="199"/>
      <c r="AD556" s="199"/>
      <c r="AE556" s="199"/>
      <c r="AF556" s="199"/>
      <c r="AG556" s="199"/>
      <c r="AH556" s="199"/>
      <c r="AI556" s="199"/>
      <c r="AJ556" s="199"/>
    </row>
    <row r="557" spans="27:36" x14ac:dyDescent="0.2">
      <c r="AA557" s="205"/>
      <c r="AB557" s="199"/>
      <c r="AC557" s="199"/>
      <c r="AD557" s="199"/>
      <c r="AE557" s="199"/>
      <c r="AF557" s="199"/>
      <c r="AG557" s="199"/>
      <c r="AH557" s="199"/>
      <c r="AI557" s="199"/>
      <c r="AJ557" s="199"/>
    </row>
    <row r="558" spans="27:36" x14ac:dyDescent="0.2">
      <c r="AA558" s="205"/>
      <c r="AB558" s="199"/>
      <c r="AC558" s="199"/>
      <c r="AD558" s="199"/>
      <c r="AE558" s="199"/>
      <c r="AF558" s="199"/>
      <c r="AG558" s="199"/>
      <c r="AH558" s="199"/>
      <c r="AI558" s="199"/>
      <c r="AJ558" s="199"/>
    </row>
    <row r="559" spans="27:36" x14ac:dyDescent="0.2">
      <c r="AA559" s="205"/>
      <c r="AB559" s="199"/>
      <c r="AC559" s="199"/>
      <c r="AD559" s="199"/>
      <c r="AE559" s="199"/>
      <c r="AF559" s="199"/>
      <c r="AG559" s="199"/>
      <c r="AH559" s="199"/>
      <c r="AI559" s="199"/>
      <c r="AJ559" s="199"/>
    </row>
    <row r="560" spans="27:36" x14ac:dyDescent="0.2">
      <c r="AA560" s="205"/>
      <c r="AB560" s="199"/>
      <c r="AC560" s="199"/>
      <c r="AD560" s="199"/>
      <c r="AE560" s="199"/>
      <c r="AF560" s="199"/>
      <c r="AG560" s="199"/>
      <c r="AH560" s="199"/>
      <c r="AI560" s="199"/>
      <c r="AJ560" s="199"/>
    </row>
    <row r="561" spans="27:36" x14ac:dyDescent="0.2">
      <c r="AA561" s="205"/>
      <c r="AB561" s="199"/>
      <c r="AC561" s="199"/>
      <c r="AD561" s="199"/>
      <c r="AE561" s="199"/>
      <c r="AF561" s="199"/>
      <c r="AG561" s="199"/>
      <c r="AH561" s="199"/>
      <c r="AI561" s="199"/>
      <c r="AJ561" s="199"/>
    </row>
    <row r="562" spans="27:36" x14ac:dyDescent="0.2">
      <c r="AA562" s="205"/>
      <c r="AB562" s="199"/>
      <c r="AC562" s="199"/>
      <c r="AD562" s="199"/>
      <c r="AE562" s="199"/>
      <c r="AF562" s="199"/>
      <c r="AG562" s="199"/>
      <c r="AH562" s="199"/>
      <c r="AI562" s="199"/>
      <c r="AJ562" s="199"/>
    </row>
    <row r="563" spans="27:36" x14ac:dyDescent="0.2">
      <c r="AA563" s="205"/>
      <c r="AB563" s="199"/>
      <c r="AC563" s="199"/>
      <c r="AD563" s="199"/>
      <c r="AE563" s="199"/>
      <c r="AF563" s="199"/>
      <c r="AG563" s="199"/>
      <c r="AH563" s="199"/>
      <c r="AI563" s="199"/>
      <c r="AJ563" s="199"/>
    </row>
    <row r="564" spans="27:36" x14ac:dyDescent="0.2">
      <c r="AA564" s="205"/>
      <c r="AB564" s="199"/>
      <c r="AC564" s="199"/>
      <c r="AD564" s="199"/>
      <c r="AE564" s="199"/>
      <c r="AF564" s="199"/>
      <c r="AG564" s="199"/>
      <c r="AH564" s="199"/>
      <c r="AI564" s="199"/>
      <c r="AJ564" s="199"/>
    </row>
    <row r="565" spans="27:36" x14ac:dyDescent="0.2">
      <c r="AA565" s="205"/>
      <c r="AB565" s="199"/>
      <c r="AC565" s="199"/>
      <c r="AD565" s="199"/>
      <c r="AE565" s="199"/>
      <c r="AF565" s="199"/>
      <c r="AG565" s="199"/>
      <c r="AH565" s="199"/>
      <c r="AI565" s="199"/>
      <c r="AJ565" s="199"/>
    </row>
    <row r="566" spans="27:36" x14ac:dyDescent="0.2">
      <c r="AA566" s="205"/>
      <c r="AB566" s="199"/>
      <c r="AC566" s="199"/>
      <c r="AD566" s="199"/>
      <c r="AE566" s="199"/>
      <c r="AF566" s="199"/>
      <c r="AG566" s="199"/>
      <c r="AH566" s="199"/>
      <c r="AI566" s="199"/>
      <c r="AJ566" s="199"/>
    </row>
    <row r="567" spans="27:36" x14ac:dyDescent="0.2">
      <c r="AA567" s="205"/>
      <c r="AB567" s="199"/>
      <c r="AC567" s="199"/>
      <c r="AD567" s="199"/>
      <c r="AE567" s="199"/>
      <c r="AF567" s="199"/>
      <c r="AG567" s="199"/>
      <c r="AH567" s="199"/>
      <c r="AI567" s="199"/>
      <c r="AJ567" s="199"/>
    </row>
    <row r="568" spans="27:36" x14ac:dyDescent="0.2">
      <c r="AA568" s="205"/>
      <c r="AB568" s="199"/>
      <c r="AC568" s="199"/>
      <c r="AD568" s="199"/>
      <c r="AE568" s="199"/>
      <c r="AF568" s="199"/>
      <c r="AG568" s="199"/>
      <c r="AH568" s="199"/>
      <c r="AI568" s="199"/>
      <c r="AJ568" s="199"/>
    </row>
    <row r="569" spans="27:36" x14ac:dyDescent="0.2">
      <c r="AA569" s="205"/>
      <c r="AB569" s="199"/>
      <c r="AC569" s="199"/>
      <c r="AD569" s="199"/>
      <c r="AE569" s="199"/>
      <c r="AF569" s="199"/>
      <c r="AG569" s="199"/>
      <c r="AH569" s="199"/>
      <c r="AI569" s="199"/>
      <c r="AJ569" s="199"/>
    </row>
    <row r="570" spans="27:36" x14ac:dyDescent="0.2">
      <c r="AA570" s="205"/>
      <c r="AB570" s="199"/>
      <c r="AC570" s="199"/>
      <c r="AD570" s="199"/>
      <c r="AE570" s="199"/>
      <c r="AF570" s="199"/>
      <c r="AG570" s="199"/>
      <c r="AH570" s="199"/>
      <c r="AI570" s="199"/>
      <c r="AJ570" s="199"/>
    </row>
    <row r="571" spans="27:36" x14ac:dyDescent="0.2">
      <c r="AA571" s="205"/>
      <c r="AB571" s="199"/>
      <c r="AC571" s="199"/>
      <c r="AD571" s="199"/>
      <c r="AE571" s="199"/>
      <c r="AF571" s="199"/>
      <c r="AG571" s="199"/>
      <c r="AH571" s="199"/>
      <c r="AI571" s="199"/>
      <c r="AJ571" s="199"/>
    </row>
    <row r="572" spans="27:36" x14ac:dyDescent="0.2">
      <c r="AA572" s="205"/>
      <c r="AB572" s="199"/>
      <c r="AC572" s="199"/>
      <c r="AD572" s="199"/>
      <c r="AE572" s="199"/>
      <c r="AF572" s="199"/>
      <c r="AG572" s="199"/>
      <c r="AH572" s="199"/>
      <c r="AI572" s="199"/>
      <c r="AJ572" s="199"/>
    </row>
    <row r="573" spans="27:36" x14ac:dyDescent="0.2">
      <c r="AA573" s="205"/>
      <c r="AB573" s="199"/>
      <c r="AC573" s="199"/>
      <c r="AD573" s="199"/>
      <c r="AE573" s="199"/>
      <c r="AF573" s="199"/>
      <c r="AG573" s="199"/>
      <c r="AH573" s="199"/>
      <c r="AI573" s="199"/>
      <c r="AJ573" s="199"/>
    </row>
    <row r="574" spans="27:36" x14ac:dyDescent="0.2">
      <c r="AA574" s="205"/>
      <c r="AB574" s="199"/>
      <c r="AC574" s="199"/>
      <c r="AD574" s="199"/>
      <c r="AE574" s="199"/>
      <c r="AF574" s="199"/>
      <c r="AG574" s="199"/>
      <c r="AH574" s="199"/>
      <c r="AI574" s="199"/>
      <c r="AJ574" s="199"/>
    </row>
    <row r="575" spans="27:36" x14ac:dyDescent="0.2">
      <c r="AA575" s="205"/>
      <c r="AB575" s="199"/>
      <c r="AC575" s="199"/>
      <c r="AD575" s="199"/>
      <c r="AE575" s="199"/>
      <c r="AF575" s="199"/>
      <c r="AG575" s="199"/>
      <c r="AH575" s="199"/>
      <c r="AI575" s="199"/>
      <c r="AJ575" s="199"/>
    </row>
    <row r="576" spans="27:36" x14ac:dyDescent="0.2">
      <c r="AA576" s="205"/>
      <c r="AB576" s="199"/>
      <c r="AC576" s="199"/>
      <c r="AD576" s="199"/>
      <c r="AE576" s="199"/>
      <c r="AF576" s="199"/>
      <c r="AG576" s="199"/>
      <c r="AH576" s="199"/>
      <c r="AI576" s="199"/>
      <c r="AJ576" s="199"/>
    </row>
    <row r="577" spans="27:36" x14ac:dyDescent="0.2">
      <c r="AA577" s="205"/>
      <c r="AB577" s="199"/>
      <c r="AC577" s="199"/>
      <c r="AD577" s="199"/>
      <c r="AE577" s="199"/>
      <c r="AF577" s="199"/>
      <c r="AG577" s="199"/>
      <c r="AH577" s="199"/>
      <c r="AI577" s="199"/>
      <c r="AJ577" s="199"/>
    </row>
    <row r="578" spans="27:36" x14ac:dyDescent="0.2">
      <c r="AA578" s="205"/>
      <c r="AB578" s="199"/>
      <c r="AC578" s="199"/>
      <c r="AD578" s="199"/>
      <c r="AE578" s="199"/>
      <c r="AF578" s="199"/>
      <c r="AG578" s="199"/>
      <c r="AH578" s="199"/>
      <c r="AI578" s="199"/>
      <c r="AJ578" s="199"/>
    </row>
    <row r="579" spans="27:36" x14ac:dyDescent="0.2">
      <c r="AA579" s="205"/>
      <c r="AB579" s="199"/>
      <c r="AC579" s="199"/>
      <c r="AD579" s="199"/>
      <c r="AE579" s="199"/>
      <c r="AF579" s="199"/>
      <c r="AG579" s="199"/>
      <c r="AH579" s="199"/>
      <c r="AI579" s="199"/>
      <c r="AJ579" s="199"/>
    </row>
    <row r="580" spans="27:36" x14ac:dyDescent="0.2">
      <c r="AA580" s="205"/>
      <c r="AB580" s="199"/>
      <c r="AC580" s="199"/>
      <c r="AD580" s="199"/>
      <c r="AE580" s="199"/>
      <c r="AF580" s="199"/>
      <c r="AG580" s="199"/>
      <c r="AH580" s="199"/>
      <c r="AI580" s="199"/>
      <c r="AJ580" s="199"/>
    </row>
    <row r="581" spans="27:36" x14ac:dyDescent="0.2">
      <c r="AA581" s="205"/>
      <c r="AB581" s="199"/>
      <c r="AC581" s="199"/>
      <c r="AD581" s="199"/>
      <c r="AE581" s="199"/>
      <c r="AF581" s="199"/>
      <c r="AG581" s="199"/>
      <c r="AH581" s="199"/>
      <c r="AI581" s="199"/>
      <c r="AJ581" s="199"/>
    </row>
    <row r="582" spans="27:36" x14ac:dyDescent="0.2">
      <c r="AA582" s="205"/>
      <c r="AB582" s="199"/>
      <c r="AC582" s="199"/>
      <c r="AD582" s="199"/>
      <c r="AE582" s="199"/>
      <c r="AF582" s="199"/>
      <c r="AG582" s="199"/>
      <c r="AH582" s="199"/>
      <c r="AI582" s="199"/>
      <c r="AJ582" s="199"/>
    </row>
    <row r="583" spans="27:36" x14ac:dyDescent="0.2">
      <c r="AA583" s="205"/>
      <c r="AB583" s="199"/>
      <c r="AC583" s="199"/>
      <c r="AD583" s="199"/>
      <c r="AE583" s="199"/>
      <c r="AF583" s="199"/>
      <c r="AG583" s="199"/>
      <c r="AH583" s="199"/>
      <c r="AI583" s="199"/>
      <c r="AJ583" s="199"/>
    </row>
    <row r="584" spans="27:36" x14ac:dyDescent="0.2">
      <c r="AA584" s="205"/>
      <c r="AB584" s="199"/>
      <c r="AC584" s="199"/>
      <c r="AD584" s="199"/>
      <c r="AE584" s="199"/>
      <c r="AF584" s="199"/>
      <c r="AG584" s="199"/>
      <c r="AH584" s="199"/>
      <c r="AI584" s="199"/>
      <c r="AJ584" s="199"/>
    </row>
    <row r="585" spans="27:36" x14ac:dyDescent="0.2">
      <c r="AA585" s="205"/>
      <c r="AB585" s="199"/>
      <c r="AC585" s="199"/>
      <c r="AD585" s="199"/>
      <c r="AE585" s="199"/>
      <c r="AF585" s="199"/>
      <c r="AG585" s="199"/>
      <c r="AH585" s="199"/>
      <c r="AI585" s="199"/>
      <c r="AJ585" s="199"/>
    </row>
    <row r="586" spans="27:36" x14ac:dyDescent="0.2">
      <c r="AA586" s="205"/>
      <c r="AB586" s="199"/>
      <c r="AC586" s="199"/>
      <c r="AD586" s="199"/>
      <c r="AE586" s="199"/>
      <c r="AF586" s="199"/>
      <c r="AG586" s="199"/>
      <c r="AH586" s="199"/>
      <c r="AI586" s="199"/>
      <c r="AJ586" s="199"/>
    </row>
    <row r="587" spans="27:36" x14ac:dyDescent="0.2">
      <c r="AA587" s="205"/>
      <c r="AB587" s="199"/>
      <c r="AC587" s="199"/>
      <c r="AD587" s="199"/>
      <c r="AE587" s="199"/>
      <c r="AF587" s="199"/>
      <c r="AG587" s="199"/>
      <c r="AH587" s="199"/>
      <c r="AI587" s="199"/>
      <c r="AJ587" s="199"/>
    </row>
    <row r="588" spans="27:36" x14ac:dyDescent="0.2">
      <c r="AA588" s="205"/>
      <c r="AB588" s="199"/>
      <c r="AC588" s="199"/>
      <c r="AD588" s="199"/>
      <c r="AE588" s="199"/>
      <c r="AF588" s="199"/>
      <c r="AG588" s="199"/>
      <c r="AH588" s="199"/>
      <c r="AI588" s="199"/>
      <c r="AJ588" s="199"/>
    </row>
    <row r="589" spans="27:36" x14ac:dyDescent="0.2">
      <c r="AA589" s="205"/>
      <c r="AB589" s="199"/>
      <c r="AC589" s="199"/>
      <c r="AD589" s="199"/>
      <c r="AE589" s="199"/>
      <c r="AF589" s="199"/>
      <c r="AG589" s="199"/>
      <c r="AH589" s="199"/>
      <c r="AI589" s="199"/>
      <c r="AJ589" s="199"/>
    </row>
    <row r="590" spans="27:36" x14ac:dyDescent="0.2">
      <c r="AA590" s="205"/>
      <c r="AB590" s="199"/>
      <c r="AC590" s="199"/>
      <c r="AD590" s="199"/>
      <c r="AE590" s="199"/>
      <c r="AF590" s="199"/>
      <c r="AG590" s="199"/>
      <c r="AH590" s="199"/>
      <c r="AI590" s="199"/>
      <c r="AJ590" s="199"/>
    </row>
    <row r="591" spans="27:36" x14ac:dyDescent="0.2">
      <c r="AA591" s="205"/>
      <c r="AB591" s="199"/>
      <c r="AC591" s="199"/>
      <c r="AD591" s="199"/>
      <c r="AE591" s="199"/>
      <c r="AF591" s="199"/>
      <c r="AG591" s="199"/>
      <c r="AH591" s="199"/>
      <c r="AI591" s="199"/>
      <c r="AJ591" s="199"/>
    </row>
    <row r="592" spans="27:36" x14ac:dyDescent="0.2">
      <c r="AA592" s="205"/>
      <c r="AB592" s="199"/>
      <c r="AC592" s="199"/>
      <c r="AD592" s="199"/>
      <c r="AE592" s="199"/>
      <c r="AF592" s="199"/>
      <c r="AG592" s="199"/>
      <c r="AH592" s="199"/>
      <c r="AI592" s="199"/>
      <c r="AJ592" s="199"/>
    </row>
    <row r="593" spans="27:36" x14ac:dyDescent="0.2">
      <c r="AA593" s="205"/>
      <c r="AB593" s="199"/>
      <c r="AC593" s="199"/>
      <c r="AD593" s="199"/>
      <c r="AE593" s="199"/>
      <c r="AF593" s="199"/>
      <c r="AG593" s="199"/>
      <c r="AH593" s="199"/>
      <c r="AI593" s="199"/>
      <c r="AJ593" s="199"/>
    </row>
    <row r="594" spans="27:36" x14ac:dyDescent="0.2">
      <c r="AA594" s="205"/>
      <c r="AB594" s="199"/>
      <c r="AC594" s="199"/>
      <c r="AD594" s="199"/>
      <c r="AE594" s="199"/>
      <c r="AF594" s="199"/>
      <c r="AG594" s="199"/>
      <c r="AH594" s="199"/>
      <c r="AI594" s="199"/>
      <c r="AJ594" s="199"/>
    </row>
    <row r="595" spans="27:36" x14ac:dyDescent="0.2">
      <c r="AA595" s="205"/>
      <c r="AB595" s="199"/>
      <c r="AC595" s="199"/>
      <c r="AD595" s="199"/>
      <c r="AE595" s="199"/>
      <c r="AF595" s="199"/>
      <c r="AG595" s="199"/>
      <c r="AH595" s="199"/>
      <c r="AI595" s="199"/>
      <c r="AJ595" s="199"/>
    </row>
    <row r="596" spans="27:36" x14ac:dyDescent="0.2">
      <c r="AA596" s="205"/>
      <c r="AB596" s="199"/>
      <c r="AC596" s="199"/>
      <c r="AD596" s="199"/>
      <c r="AE596" s="199"/>
      <c r="AF596" s="199"/>
      <c r="AG596" s="199"/>
      <c r="AH596" s="199"/>
      <c r="AI596" s="199"/>
      <c r="AJ596" s="199"/>
    </row>
    <row r="597" spans="27:36" x14ac:dyDescent="0.2">
      <c r="AA597" s="205"/>
      <c r="AB597" s="199"/>
      <c r="AC597" s="199"/>
      <c r="AD597" s="199"/>
      <c r="AE597" s="199"/>
      <c r="AF597" s="199"/>
      <c r="AG597" s="199"/>
      <c r="AH597" s="199"/>
      <c r="AI597" s="199"/>
      <c r="AJ597" s="199"/>
    </row>
    <row r="598" spans="27:36" x14ac:dyDescent="0.2">
      <c r="AA598" s="205"/>
      <c r="AB598" s="199"/>
      <c r="AC598" s="199"/>
      <c r="AD598" s="199"/>
      <c r="AE598" s="199"/>
      <c r="AF598" s="199"/>
      <c r="AG598" s="199"/>
      <c r="AH598" s="199"/>
      <c r="AI598" s="199"/>
      <c r="AJ598" s="199"/>
    </row>
    <row r="599" spans="27:36" x14ac:dyDescent="0.2">
      <c r="AA599" s="205"/>
      <c r="AB599" s="199"/>
      <c r="AC599" s="199"/>
      <c r="AD599" s="199"/>
      <c r="AE599" s="199"/>
      <c r="AF599" s="199"/>
      <c r="AG599" s="199"/>
      <c r="AH599" s="199"/>
      <c r="AI599" s="199"/>
      <c r="AJ599" s="199"/>
    </row>
    <row r="600" spans="27:36" x14ac:dyDescent="0.2">
      <c r="AA600" s="205"/>
      <c r="AB600" s="199"/>
      <c r="AC600" s="199"/>
      <c r="AD600" s="199"/>
      <c r="AE600" s="199"/>
      <c r="AF600" s="199"/>
      <c r="AG600" s="199"/>
      <c r="AH600" s="199"/>
      <c r="AI600" s="199"/>
      <c r="AJ600" s="199"/>
    </row>
    <row r="601" spans="27:36" x14ac:dyDescent="0.2">
      <c r="AA601" s="205"/>
      <c r="AB601" s="199"/>
      <c r="AC601" s="199"/>
      <c r="AD601" s="199"/>
      <c r="AE601" s="199"/>
      <c r="AF601" s="199"/>
      <c r="AG601" s="199"/>
      <c r="AH601" s="199"/>
      <c r="AI601" s="199"/>
      <c r="AJ601" s="199"/>
    </row>
    <row r="602" spans="27:36" x14ac:dyDescent="0.2">
      <c r="AA602" s="205"/>
      <c r="AB602" s="199"/>
      <c r="AC602" s="199"/>
      <c r="AD602" s="199"/>
      <c r="AE602" s="199"/>
      <c r="AF602" s="199"/>
      <c r="AG602" s="199"/>
      <c r="AH602" s="199"/>
      <c r="AI602" s="199"/>
      <c r="AJ602" s="199"/>
    </row>
    <row r="603" spans="27:36" x14ac:dyDescent="0.2">
      <c r="AA603" s="205"/>
      <c r="AB603" s="199"/>
      <c r="AC603" s="199"/>
      <c r="AD603" s="199"/>
      <c r="AE603" s="199"/>
      <c r="AF603" s="199"/>
      <c r="AG603" s="199"/>
      <c r="AH603" s="199"/>
      <c r="AI603" s="199"/>
      <c r="AJ603" s="199"/>
    </row>
    <row r="604" spans="27:36" x14ac:dyDescent="0.2">
      <c r="AA604" s="205"/>
      <c r="AB604" s="199"/>
      <c r="AC604" s="199"/>
      <c r="AD604" s="199"/>
      <c r="AE604" s="199"/>
      <c r="AF604" s="199"/>
      <c r="AG604" s="199"/>
      <c r="AH604" s="199"/>
      <c r="AI604" s="199"/>
      <c r="AJ604" s="199"/>
    </row>
    <row r="605" spans="27:36" x14ac:dyDescent="0.2">
      <c r="AA605" s="205"/>
      <c r="AB605" s="199"/>
      <c r="AC605" s="199"/>
      <c r="AD605" s="199"/>
      <c r="AE605" s="199"/>
      <c r="AF605" s="199"/>
      <c r="AG605" s="199"/>
      <c r="AH605" s="199"/>
      <c r="AI605" s="199"/>
      <c r="AJ605" s="199"/>
    </row>
    <row r="606" spans="27:36" x14ac:dyDescent="0.2">
      <c r="AA606" s="205"/>
      <c r="AB606" s="199"/>
      <c r="AC606" s="199"/>
      <c r="AD606" s="199"/>
      <c r="AE606" s="199"/>
      <c r="AF606" s="199"/>
      <c r="AG606" s="199"/>
      <c r="AH606" s="199"/>
      <c r="AI606" s="199"/>
      <c r="AJ606" s="199"/>
    </row>
    <row r="607" spans="27:36" x14ac:dyDescent="0.2">
      <c r="AA607" s="205"/>
      <c r="AB607" s="199"/>
      <c r="AC607" s="199"/>
      <c r="AD607" s="199"/>
      <c r="AE607" s="199"/>
      <c r="AF607" s="199"/>
      <c r="AG607" s="199"/>
      <c r="AH607" s="199"/>
      <c r="AI607" s="199"/>
      <c r="AJ607" s="199"/>
    </row>
    <row r="608" spans="27:36" x14ac:dyDescent="0.2">
      <c r="AA608" s="205"/>
      <c r="AB608" s="199"/>
      <c r="AC608" s="199"/>
      <c r="AD608" s="199"/>
      <c r="AE608" s="199"/>
      <c r="AF608" s="199"/>
      <c r="AG608" s="199"/>
      <c r="AH608" s="199"/>
      <c r="AI608" s="199"/>
      <c r="AJ608" s="199"/>
    </row>
    <row r="609" spans="27:36" x14ac:dyDescent="0.2">
      <c r="AA609" s="205"/>
      <c r="AB609" s="199"/>
      <c r="AC609" s="199"/>
      <c r="AD609" s="199"/>
      <c r="AE609" s="199"/>
      <c r="AF609" s="199"/>
      <c r="AG609" s="199"/>
      <c r="AH609" s="199"/>
      <c r="AI609" s="199"/>
      <c r="AJ609" s="199"/>
    </row>
    <row r="610" spans="27:36" x14ac:dyDescent="0.2">
      <c r="AA610" s="205"/>
      <c r="AB610" s="199"/>
      <c r="AC610" s="199"/>
      <c r="AD610" s="199"/>
      <c r="AE610" s="199"/>
      <c r="AF610" s="199"/>
      <c r="AG610" s="199"/>
      <c r="AH610" s="199"/>
      <c r="AI610" s="199"/>
      <c r="AJ610" s="199"/>
    </row>
    <row r="611" spans="27:36" x14ac:dyDescent="0.2">
      <c r="AA611" s="205"/>
      <c r="AB611" s="199"/>
      <c r="AC611" s="199"/>
      <c r="AD611" s="199"/>
      <c r="AE611" s="199"/>
      <c r="AF611" s="199"/>
      <c r="AG611" s="199"/>
      <c r="AH611" s="199"/>
      <c r="AI611" s="199"/>
      <c r="AJ611" s="199"/>
    </row>
    <row r="612" spans="27:36" x14ac:dyDescent="0.2">
      <c r="AA612" s="205"/>
      <c r="AB612" s="199"/>
      <c r="AC612" s="199"/>
      <c r="AD612" s="199"/>
      <c r="AE612" s="199"/>
      <c r="AF612" s="199"/>
      <c r="AG612" s="199"/>
      <c r="AH612" s="199"/>
      <c r="AI612" s="199"/>
      <c r="AJ612" s="199"/>
    </row>
    <row r="613" spans="27:36" x14ac:dyDescent="0.2">
      <c r="AA613" s="205"/>
      <c r="AB613" s="199"/>
      <c r="AC613" s="199"/>
      <c r="AD613" s="199"/>
      <c r="AE613" s="199"/>
      <c r="AF613" s="199"/>
      <c r="AG613" s="199"/>
      <c r="AH613" s="199"/>
      <c r="AI613" s="199"/>
      <c r="AJ613" s="199"/>
    </row>
    <row r="614" spans="27:36" x14ac:dyDescent="0.2">
      <c r="AA614" s="205"/>
      <c r="AB614" s="199"/>
      <c r="AC614" s="199"/>
      <c r="AD614" s="199"/>
      <c r="AE614" s="199"/>
      <c r="AF614" s="199"/>
      <c r="AG614" s="199"/>
      <c r="AH614" s="199"/>
      <c r="AI614" s="199"/>
      <c r="AJ614" s="199"/>
    </row>
    <row r="615" spans="27:36" x14ac:dyDescent="0.2">
      <c r="AA615" s="205"/>
      <c r="AB615" s="199"/>
      <c r="AC615" s="199"/>
      <c r="AD615" s="199"/>
      <c r="AE615" s="199"/>
      <c r="AF615" s="199"/>
      <c r="AG615" s="199"/>
      <c r="AH615" s="199"/>
      <c r="AI615" s="199"/>
      <c r="AJ615" s="199"/>
    </row>
    <row r="616" spans="27:36" x14ac:dyDescent="0.2">
      <c r="AA616" s="205"/>
      <c r="AB616" s="199"/>
      <c r="AC616" s="199"/>
      <c r="AD616" s="199"/>
      <c r="AE616" s="199"/>
      <c r="AF616" s="199"/>
      <c r="AG616" s="199"/>
      <c r="AH616" s="199"/>
      <c r="AI616" s="199"/>
      <c r="AJ616" s="199"/>
    </row>
    <row r="617" spans="27:36" x14ac:dyDescent="0.2">
      <c r="AA617" s="205"/>
      <c r="AB617" s="199"/>
      <c r="AC617" s="199"/>
      <c r="AD617" s="199"/>
      <c r="AE617" s="199"/>
      <c r="AF617" s="199"/>
      <c r="AG617" s="199"/>
      <c r="AH617" s="199"/>
      <c r="AI617" s="199"/>
      <c r="AJ617" s="199"/>
    </row>
    <row r="618" spans="27:36" x14ac:dyDescent="0.2">
      <c r="AA618" s="205"/>
      <c r="AB618" s="199"/>
      <c r="AC618" s="199"/>
      <c r="AD618" s="199"/>
      <c r="AE618" s="199"/>
      <c r="AF618" s="199"/>
      <c r="AG618" s="199"/>
      <c r="AH618" s="199"/>
      <c r="AI618" s="199"/>
      <c r="AJ618" s="199"/>
    </row>
    <row r="619" spans="27:36" x14ac:dyDescent="0.2">
      <c r="AA619" s="205"/>
      <c r="AB619" s="199"/>
      <c r="AC619" s="199"/>
      <c r="AD619" s="199"/>
      <c r="AE619" s="199"/>
      <c r="AF619" s="199"/>
      <c r="AG619" s="199"/>
      <c r="AH619" s="199"/>
      <c r="AI619" s="199"/>
      <c r="AJ619" s="199"/>
    </row>
    <row r="620" spans="27:36" x14ac:dyDescent="0.2">
      <c r="AA620" s="205"/>
      <c r="AB620" s="199"/>
      <c r="AC620" s="199"/>
      <c r="AD620" s="199"/>
      <c r="AE620" s="199"/>
      <c r="AF620" s="199"/>
      <c r="AG620" s="199"/>
      <c r="AH620" s="199"/>
      <c r="AI620" s="199"/>
      <c r="AJ620" s="199"/>
    </row>
    <row r="621" spans="27:36" x14ac:dyDescent="0.2">
      <c r="AA621" s="205"/>
      <c r="AB621" s="199"/>
      <c r="AC621" s="199"/>
      <c r="AD621" s="199"/>
      <c r="AE621" s="199"/>
      <c r="AF621" s="199"/>
      <c r="AG621" s="199"/>
      <c r="AH621" s="199"/>
      <c r="AI621" s="199"/>
      <c r="AJ621" s="199"/>
    </row>
    <row r="622" spans="27:36" x14ac:dyDescent="0.2">
      <c r="AA622" s="205"/>
      <c r="AB622" s="199"/>
      <c r="AC622" s="199"/>
      <c r="AD622" s="199"/>
      <c r="AE622" s="199"/>
      <c r="AF622" s="199"/>
      <c r="AG622" s="199"/>
      <c r="AH622" s="199"/>
      <c r="AI622" s="199"/>
      <c r="AJ622" s="199"/>
    </row>
    <row r="623" spans="27:36" x14ac:dyDescent="0.2">
      <c r="AA623" s="205"/>
      <c r="AB623" s="199"/>
      <c r="AC623" s="199"/>
      <c r="AD623" s="199"/>
      <c r="AE623" s="199"/>
      <c r="AF623" s="199"/>
      <c r="AG623" s="199"/>
      <c r="AH623" s="199"/>
      <c r="AI623" s="199"/>
      <c r="AJ623" s="199"/>
    </row>
    <row r="624" spans="27:36" x14ac:dyDescent="0.2">
      <c r="AA624" s="205"/>
      <c r="AB624" s="199"/>
      <c r="AC624" s="199"/>
      <c r="AD624" s="199"/>
      <c r="AE624" s="199"/>
      <c r="AF624" s="199"/>
      <c r="AG624" s="199"/>
      <c r="AH624" s="199"/>
      <c r="AI624" s="199"/>
      <c r="AJ624" s="199"/>
    </row>
    <row r="625" spans="27:36" x14ac:dyDescent="0.2">
      <c r="AA625" s="205"/>
      <c r="AB625" s="199"/>
      <c r="AC625" s="199"/>
      <c r="AD625" s="199"/>
      <c r="AE625" s="199"/>
      <c r="AF625" s="199"/>
      <c r="AG625" s="199"/>
      <c r="AH625" s="199"/>
      <c r="AI625" s="199"/>
      <c r="AJ625" s="199"/>
    </row>
    <row r="626" spans="27:36" x14ac:dyDescent="0.2">
      <c r="AA626" s="205"/>
      <c r="AB626" s="199"/>
      <c r="AC626" s="199"/>
      <c r="AD626" s="199"/>
      <c r="AE626" s="199"/>
      <c r="AF626" s="199"/>
      <c r="AG626" s="199"/>
      <c r="AH626" s="199"/>
      <c r="AI626" s="199"/>
      <c r="AJ626" s="199"/>
    </row>
    <row r="627" spans="27:36" x14ac:dyDescent="0.2">
      <c r="AA627" s="205"/>
      <c r="AB627" s="199"/>
      <c r="AC627" s="199"/>
      <c r="AD627" s="199"/>
      <c r="AE627" s="199"/>
      <c r="AF627" s="199"/>
      <c r="AG627" s="199"/>
      <c r="AH627" s="199"/>
      <c r="AI627" s="199"/>
      <c r="AJ627" s="199"/>
    </row>
    <row r="628" spans="27:36" x14ac:dyDescent="0.2">
      <c r="AA628" s="205"/>
      <c r="AB628" s="199"/>
      <c r="AC628" s="199"/>
      <c r="AD628" s="199"/>
      <c r="AE628" s="199"/>
      <c r="AF628" s="199"/>
      <c r="AG628" s="199"/>
      <c r="AH628" s="199"/>
      <c r="AI628" s="199"/>
      <c r="AJ628" s="199"/>
    </row>
    <row r="629" spans="27:36" x14ac:dyDescent="0.2">
      <c r="AA629" s="205"/>
      <c r="AB629" s="199"/>
      <c r="AC629" s="199"/>
      <c r="AD629" s="199"/>
      <c r="AE629" s="199"/>
      <c r="AF629" s="199"/>
      <c r="AG629" s="199"/>
      <c r="AH629" s="199"/>
      <c r="AI629" s="199"/>
      <c r="AJ629" s="199"/>
    </row>
    <row r="630" spans="27:36" x14ac:dyDescent="0.2">
      <c r="AA630" s="205"/>
      <c r="AB630" s="199"/>
      <c r="AC630" s="199"/>
      <c r="AD630" s="199"/>
      <c r="AE630" s="199"/>
      <c r="AF630" s="199"/>
      <c r="AG630" s="199"/>
      <c r="AH630" s="199"/>
      <c r="AI630" s="199"/>
      <c r="AJ630" s="199"/>
    </row>
    <row r="631" spans="27:36" x14ac:dyDescent="0.2">
      <c r="AA631" s="205"/>
      <c r="AB631" s="199"/>
      <c r="AC631" s="199"/>
      <c r="AD631" s="199"/>
      <c r="AE631" s="199"/>
      <c r="AF631" s="199"/>
      <c r="AG631" s="199"/>
      <c r="AH631" s="199"/>
      <c r="AI631" s="199"/>
      <c r="AJ631" s="199"/>
    </row>
    <row r="632" spans="27:36" x14ac:dyDescent="0.2">
      <c r="AA632" s="205"/>
      <c r="AB632" s="199"/>
      <c r="AC632" s="199"/>
      <c r="AD632" s="199"/>
      <c r="AE632" s="199"/>
      <c r="AF632" s="199"/>
      <c r="AG632" s="199"/>
      <c r="AH632" s="199"/>
      <c r="AI632" s="199"/>
      <c r="AJ632" s="199"/>
    </row>
    <row r="633" spans="27:36" x14ac:dyDescent="0.2">
      <c r="AA633" s="205"/>
      <c r="AB633" s="199"/>
      <c r="AC633" s="199"/>
      <c r="AD633" s="199"/>
      <c r="AE633" s="199"/>
      <c r="AF633" s="199"/>
      <c r="AG633" s="199"/>
      <c r="AH633" s="199"/>
      <c r="AI633" s="199"/>
      <c r="AJ633" s="199"/>
    </row>
    <row r="634" spans="27:36" x14ac:dyDescent="0.2">
      <c r="AA634" s="205"/>
      <c r="AB634" s="199"/>
      <c r="AC634" s="199"/>
      <c r="AD634" s="199"/>
      <c r="AE634" s="199"/>
      <c r="AF634" s="199"/>
      <c r="AG634" s="199"/>
      <c r="AH634" s="199"/>
      <c r="AI634" s="199"/>
      <c r="AJ634" s="199"/>
    </row>
    <row r="635" spans="27:36" x14ac:dyDescent="0.2">
      <c r="AA635" s="205"/>
      <c r="AB635" s="199"/>
      <c r="AC635" s="199"/>
      <c r="AD635" s="199"/>
      <c r="AE635" s="199"/>
      <c r="AF635" s="199"/>
      <c r="AG635" s="199"/>
      <c r="AH635" s="199"/>
      <c r="AI635" s="199"/>
      <c r="AJ635" s="199"/>
    </row>
    <row r="636" spans="27:36" x14ac:dyDescent="0.2">
      <c r="AA636" s="205"/>
      <c r="AB636" s="199"/>
      <c r="AC636" s="199"/>
      <c r="AD636" s="199"/>
      <c r="AE636" s="199"/>
      <c r="AF636" s="199"/>
      <c r="AG636" s="199"/>
      <c r="AH636" s="199"/>
      <c r="AI636" s="199"/>
      <c r="AJ636" s="199"/>
    </row>
    <row r="637" spans="27:36" x14ac:dyDescent="0.2">
      <c r="AA637" s="205"/>
      <c r="AB637" s="199"/>
      <c r="AC637" s="199"/>
      <c r="AD637" s="199"/>
      <c r="AE637" s="199"/>
      <c r="AF637" s="199"/>
      <c r="AG637" s="199"/>
      <c r="AH637" s="199"/>
      <c r="AI637" s="199"/>
      <c r="AJ637" s="199"/>
    </row>
    <row r="638" spans="27:36" x14ac:dyDescent="0.2">
      <c r="AA638" s="205"/>
      <c r="AB638" s="199"/>
      <c r="AC638" s="199"/>
      <c r="AD638" s="199"/>
      <c r="AE638" s="199"/>
      <c r="AF638" s="199"/>
      <c r="AG638" s="199"/>
      <c r="AH638" s="199"/>
      <c r="AI638" s="199"/>
      <c r="AJ638" s="199"/>
    </row>
    <row r="639" spans="27:36" x14ac:dyDescent="0.2">
      <c r="AA639" s="205"/>
      <c r="AB639" s="199"/>
      <c r="AC639" s="199"/>
      <c r="AD639" s="199"/>
      <c r="AE639" s="199"/>
      <c r="AF639" s="199"/>
      <c r="AG639" s="199"/>
      <c r="AH639" s="199"/>
      <c r="AI639" s="199"/>
      <c r="AJ639" s="199"/>
    </row>
    <row r="640" spans="27:36" x14ac:dyDescent="0.2">
      <c r="AA640" s="205"/>
      <c r="AB640" s="199"/>
      <c r="AC640" s="199"/>
      <c r="AD640" s="199"/>
      <c r="AE640" s="199"/>
      <c r="AF640" s="199"/>
      <c r="AG640" s="199"/>
      <c r="AH640" s="199"/>
      <c r="AI640" s="199"/>
      <c r="AJ640" s="199"/>
    </row>
    <row r="641" spans="27:36" x14ac:dyDescent="0.2">
      <c r="AA641" s="205"/>
      <c r="AB641" s="199"/>
      <c r="AC641" s="199"/>
      <c r="AD641" s="199"/>
      <c r="AE641" s="199"/>
      <c r="AF641" s="199"/>
      <c r="AG641" s="199"/>
      <c r="AH641" s="199"/>
      <c r="AI641" s="199"/>
      <c r="AJ641" s="199"/>
    </row>
    <row r="642" spans="27:36" x14ac:dyDescent="0.2">
      <c r="AA642" s="205"/>
      <c r="AB642" s="199"/>
      <c r="AC642" s="199"/>
      <c r="AD642" s="199"/>
      <c r="AE642" s="199"/>
      <c r="AF642" s="199"/>
      <c r="AG642" s="199"/>
      <c r="AH642" s="199"/>
      <c r="AI642" s="199"/>
      <c r="AJ642" s="199"/>
    </row>
    <row r="643" spans="27:36" x14ac:dyDescent="0.2">
      <c r="AA643" s="205"/>
      <c r="AB643" s="199"/>
      <c r="AC643" s="199"/>
      <c r="AD643" s="199"/>
      <c r="AE643" s="199"/>
      <c r="AF643" s="199"/>
      <c r="AG643" s="199"/>
      <c r="AH643" s="199"/>
      <c r="AI643" s="199"/>
      <c r="AJ643" s="199"/>
    </row>
    <row r="644" spans="27:36" x14ac:dyDescent="0.2">
      <c r="AA644" s="205"/>
      <c r="AB644" s="199"/>
      <c r="AC644" s="199"/>
      <c r="AD644" s="199"/>
      <c r="AE644" s="199"/>
      <c r="AF644" s="199"/>
      <c r="AG644" s="199"/>
      <c r="AH644" s="199"/>
      <c r="AI644" s="199"/>
      <c r="AJ644" s="199"/>
    </row>
    <row r="645" spans="27:36" x14ac:dyDescent="0.2">
      <c r="AA645" s="205"/>
      <c r="AB645" s="199"/>
      <c r="AC645" s="199"/>
      <c r="AD645" s="199"/>
      <c r="AE645" s="199"/>
      <c r="AF645" s="199"/>
      <c r="AG645" s="199"/>
      <c r="AH645" s="199"/>
      <c r="AI645" s="199"/>
      <c r="AJ645" s="199"/>
    </row>
    <row r="646" spans="27:36" x14ac:dyDescent="0.2">
      <c r="AA646" s="205"/>
      <c r="AB646" s="199"/>
      <c r="AC646" s="199"/>
      <c r="AD646" s="199"/>
      <c r="AE646" s="199"/>
      <c r="AF646" s="199"/>
      <c r="AG646" s="199"/>
      <c r="AH646" s="199"/>
      <c r="AI646" s="199"/>
      <c r="AJ646" s="199"/>
    </row>
    <row r="647" spans="27:36" x14ac:dyDescent="0.2">
      <c r="AA647" s="205"/>
      <c r="AB647" s="199"/>
      <c r="AC647" s="199"/>
      <c r="AD647" s="199"/>
      <c r="AE647" s="199"/>
      <c r="AF647" s="199"/>
      <c r="AG647" s="199"/>
      <c r="AH647" s="199"/>
      <c r="AI647" s="199"/>
      <c r="AJ647" s="199"/>
    </row>
    <row r="648" spans="27:36" x14ac:dyDescent="0.2">
      <c r="AA648" s="205"/>
      <c r="AB648" s="199"/>
      <c r="AC648" s="199"/>
      <c r="AD648" s="199"/>
      <c r="AE648" s="199"/>
      <c r="AF648" s="199"/>
      <c r="AG648" s="199"/>
      <c r="AH648" s="199"/>
      <c r="AI648" s="199"/>
      <c r="AJ648" s="199"/>
    </row>
    <row r="649" spans="27:36" x14ac:dyDescent="0.2">
      <c r="AA649" s="205"/>
      <c r="AB649" s="199"/>
      <c r="AC649" s="199"/>
      <c r="AD649" s="199"/>
      <c r="AE649" s="199"/>
      <c r="AF649" s="199"/>
      <c r="AG649" s="199"/>
      <c r="AH649" s="199"/>
      <c r="AI649" s="199"/>
      <c r="AJ649" s="199"/>
    </row>
    <row r="650" spans="27:36" x14ac:dyDescent="0.2">
      <c r="AA650" s="205"/>
      <c r="AB650" s="199"/>
      <c r="AC650" s="199"/>
      <c r="AD650" s="199"/>
      <c r="AE650" s="199"/>
      <c r="AF650" s="199"/>
      <c r="AG650" s="199"/>
      <c r="AH650" s="199"/>
      <c r="AI650" s="199"/>
      <c r="AJ650" s="199"/>
    </row>
    <row r="651" spans="27:36" x14ac:dyDescent="0.2">
      <c r="AA651" s="205"/>
      <c r="AB651" s="199"/>
      <c r="AC651" s="199"/>
      <c r="AD651" s="199"/>
      <c r="AE651" s="199"/>
      <c r="AF651" s="199"/>
      <c r="AG651" s="199"/>
      <c r="AH651" s="199"/>
      <c r="AI651" s="199"/>
      <c r="AJ651" s="199"/>
    </row>
    <row r="652" spans="27:36" x14ac:dyDescent="0.2">
      <c r="AA652" s="205"/>
      <c r="AB652" s="199"/>
      <c r="AC652" s="199"/>
      <c r="AD652" s="199"/>
      <c r="AE652" s="199"/>
      <c r="AF652" s="199"/>
      <c r="AG652" s="199"/>
      <c r="AH652" s="199"/>
      <c r="AI652" s="199"/>
      <c r="AJ652" s="199"/>
    </row>
    <row r="653" spans="27:36" x14ac:dyDescent="0.2">
      <c r="AA653" s="205"/>
      <c r="AB653" s="199"/>
      <c r="AC653" s="199"/>
      <c r="AD653" s="199"/>
      <c r="AE653" s="199"/>
      <c r="AF653" s="199"/>
      <c r="AG653" s="199"/>
      <c r="AH653" s="199"/>
      <c r="AI653" s="199"/>
      <c r="AJ653" s="199"/>
    </row>
    <row r="654" spans="27:36" x14ac:dyDescent="0.2">
      <c r="AA654" s="205"/>
      <c r="AB654" s="199"/>
      <c r="AC654" s="199"/>
      <c r="AD654" s="199"/>
      <c r="AE654" s="199"/>
      <c r="AF654" s="199"/>
      <c r="AG654" s="199"/>
      <c r="AH654" s="199"/>
      <c r="AI654" s="199"/>
      <c r="AJ654" s="199"/>
    </row>
    <row r="655" spans="27:36" x14ac:dyDescent="0.2">
      <c r="AA655" s="205"/>
      <c r="AB655" s="199"/>
      <c r="AC655" s="199"/>
      <c r="AD655" s="199"/>
      <c r="AE655" s="199"/>
      <c r="AF655" s="199"/>
      <c r="AG655" s="199"/>
      <c r="AH655" s="199"/>
      <c r="AI655" s="199"/>
      <c r="AJ655" s="199"/>
    </row>
    <row r="656" spans="27:36" x14ac:dyDescent="0.2">
      <c r="AA656" s="205"/>
      <c r="AB656" s="199"/>
      <c r="AC656" s="199"/>
      <c r="AD656" s="199"/>
      <c r="AE656" s="199"/>
      <c r="AF656" s="199"/>
      <c r="AG656" s="199"/>
      <c r="AH656" s="199"/>
      <c r="AI656" s="199"/>
      <c r="AJ656" s="199"/>
    </row>
    <row r="657" spans="27:36" x14ac:dyDescent="0.2">
      <c r="AA657" s="205"/>
      <c r="AB657" s="199"/>
      <c r="AC657" s="199"/>
      <c r="AD657" s="199"/>
      <c r="AE657" s="199"/>
      <c r="AF657" s="199"/>
      <c r="AG657" s="199"/>
      <c r="AH657" s="199"/>
      <c r="AI657" s="199"/>
      <c r="AJ657" s="199"/>
    </row>
    <row r="658" spans="27:36" x14ac:dyDescent="0.2">
      <c r="AA658" s="205"/>
      <c r="AB658" s="199"/>
      <c r="AC658" s="199"/>
      <c r="AD658" s="199"/>
      <c r="AE658" s="199"/>
      <c r="AF658" s="199"/>
      <c r="AG658" s="199"/>
      <c r="AH658" s="199"/>
      <c r="AI658" s="199"/>
      <c r="AJ658" s="199"/>
    </row>
    <row r="659" spans="27:36" x14ac:dyDescent="0.2">
      <c r="AA659" s="205"/>
      <c r="AB659" s="199"/>
      <c r="AC659" s="199"/>
      <c r="AD659" s="199"/>
      <c r="AE659" s="199"/>
      <c r="AF659" s="199"/>
      <c r="AG659" s="199"/>
      <c r="AH659" s="199"/>
      <c r="AI659" s="199"/>
      <c r="AJ659" s="199"/>
    </row>
    <row r="660" spans="27:36" x14ac:dyDescent="0.2">
      <c r="AA660" s="205"/>
      <c r="AB660" s="199"/>
      <c r="AC660" s="199"/>
      <c r="AD660" s="199"/>
      <c r="AE660" s="199"/>
      <c r="AF660" s="199"/>
      <c r="AG660" s="199"/>
      <c r="AH660" s="199"/>
      <c r="AI660" s="199"/>
      <c r="AJ660" s="199"/>
    </row>
    <row r="661" spans="27:36" x14ac:dyDescent="0.2">
      <c r="AA661" s="205"/>
      <c r="AB661" s="199"/>
      <c r="AC661" s="199"/>
      <c r="AD661" s="199"/>
      <c r="AE661" s="199"/>
      <c r="AF661" s="199"/>
      <c r="AG661" s="199"/>
      <c r="AH661" s="199"/>
      <c r="AI661" s="199"/>
      <c r="AJ661" s="199"/>
    </row>
    <row r="662" spans="27:36" x14ac:dyDescent="0.2">
      <c r="AA662" s="205"/>
      <c r="AB662" s="199"/>
      <c r="AC662" s="199"/>
      <c r="AD662" s="199"/>
      <c r="AE662" s="199"/>
      <c r="AF662" s="199"/>
      <c r="AG662" s="199"/>
      <c r="AH662" s="199"/>
      <c r="AI662" s="199"/>
      <c r="AJ662" s="199"/>
    </row>
    <row r="663" spans="27:36" x14ac:dyDescent="0.2">
      <c r="AA663" s="205"/>
      <c r="AB663" s="199"/>
      <c r="AC663" s="199"/>
      <c r="AD663" s="199"/>
      <c r="AE663" s="199"/>
      <c r="AF663" s="199"/>
      <c r="AG663" s="199"/>
      <c r="AH663" s="199"/>
      <c r="AI663" s="199"/>
      <c r="AJ663" s="199"/>
    </row>
    <row r="664" spans="27:36" x14ac:dyDescent="0.2">
      <c r="AA664" s="205"/>
      <c r="AB664" s="199"/>
      <c r="AC664" s="199"/>
      <c r="AD664" s="199"/>
      <c r="AE664" s="199"/>
      <c r="AF664" s="199"/>
      <c r="AG664" s="199"/>
      <c r="AH664" s="199"/>
      <c r="AI664" s="199"/>
      <c r="AJ664" s="199"/>
    </row>
    <row r="665" spans="27:36" x14ac:dyDescent="0.2">
      <c r="AA665" s="205"/>
      <c r="AB665" s="199"/>
      <c r="AC665" s="199"/>
      <c r="AD665" s="199"/>
      <c r="AE665" s="199"/>
      <c r="AF665" s="199"/>
      <c r="AG665" s="199"/>
      <c r="AH665" s="199"/>
      <c r="AI665" s="199"/>
      <c r="AJ665" s="199"/>
    </row>
    <row r="666" spans="27:36" x14ac:dyDescent="0.2">
      <c r="AA666" s="205"/>
      <c r="AB666" s="199"/>
      <c r="AC666" s="199"/>
      <c r="AD666" s="199"/>
      <c r="AE666" s="199"/>
      <c r="AF666" s="199"/>
      <c r="AG666" s="199"/>
      <c r="AH666" s="199"/>
      <c r="AI666" s="199"/>
      <c r="AJ666" s="199"/>
    </row>
    <row r="667" spans="27:36" x14ac:dyDescent="0.2">
      <c r="AA667" s="205"/>
      <c r="AB667" s="199"/>
      <c r="AC667" s="199"/>
      <c r="AD667" s="199"/>
      <c r="AE667" s="199"/>
      <c r="AF667" s="199"/>
      <c r="AG667" s="199"/>
      <c r="AH667" s="199"/>
      <c r="AI667" s="199"/>
      <c r="AJ667" s="199"/>
    </row>
    <row r="668" spans="27:36" x14ac:dyDescent="0.2">
      <c r="AA668" s="205"/>
      <c r="AB668" s="199"/>
      <c r="AC668" s="199"/>
      <c r="AD668" s="199"/>
      <c r="AE668" s="199"/>
      <c r="AF668" s="199"/>
      <c r="AG668" s="199"/>
      <c r="AH668" s="199"/>
      <c r="AI668" s="199"/>
      <c r="AJ668" s="199"/>
    </row>
    <row r="669" spans="27:36" x14ac:dyDescent="0.2">
      <c r="AA669" s="205"/>
      <c r="AB669" s="199"/>
      <c r="AC669" s="199"/>
      <c r="AD669" s="199"/>
      <c r="AE669" s="199"/>
      <c r="AF669" s="199"/>
      <c r="AG669" s="199"/>
      <c r="AH669" s="199"/>
      <c r="AI669" s="199"/>
      <c r="AJ669" s="199"/>
    </row>
    <row r="670" spans="27:36" x14ac:dyDescent="0.2">
      <c r="AA670" s="205"/>
      <c r="AB670" s="199"/>
      <c r="AC670" s="199"/>
      <c r="AD670" s="199"/>
      <c r="AE670" s="199"/>
      <c r="AF670" s="199"/>
      <c r="AG670" s="199"/>
      <c r="AH670" s="199"/>
      <c r="AI670" s="199"/>
      <c r="AJ670" s="199"/>
    </row>
    <row r="671" spans="27:36" x14ac:dyDescent="0.2">
      <c r="AA671" s="205"/>
      <c r="AB671" s="199"/>
      <c r="AC671" s="199"/>
      <c r="AD671" s="199"/>
      <c r="AE671" s="199"/>
      <c r="AF671" s="199"/>
      <c r="AG671" s="199"/>
      <c r="AH671" s="199"/>
      <c r="AI671" s="199"/>
      <c r="AJ671" s="199"/>
    </row>
    <row r="672" spans="27:36" x14ac:dyDescent="0.2">
      <c r="AA672" s="205"/>
      <c r="AB672" s="199"/>
      <c r="AC672" s="199"/>
      <c r="AD672" s="199"/>
      <c r="AE672" s="199"/>
      <c r="AF672" s="199"/>
      <c r="AG672" s="199"/>
      <c r="AH672" s="199"/>
      <c r="AI672" s="199"/>
      <c r="AJ672" s="199"/>
    </row>
    <row r="673" spans="27:36" x14ac:dyDescent="0.2">
      <c r="AA673" s="205"/>
      <c r="AB673" s="199"/>
      <c r="AC673" s="199"/>
      <c r="AD673" s="199"/>
      <c r="AE673" s="199"/>
      <c r="AF673" s="199"/>
      <c r="AG673" s="199"/>
      <c r="AH673" s="199"/>
      <c r="AI673" s="199"/>
      <c r="AJ673" s="199"/>
    </row>
    <row r="674" spans="27:36" x14ac:dyDescent="0.2">
      <c r="AA674" s="205"/>
      <c r="AB674" s="199"/>
      <c r="AC674" s="199"/>
      <c r="AD674" s="199"/>
      <c r="AE674" s="199"/>
      <c r="AF674" s="199"/>
      <c r="AG674" s="199"/>
      <c r="AH674" s="199"/>
      <c r="AI674" s="199"/>
      <c r="AJ674" s="199"/>
    </row>
    <row r="675" spans="27:36" x14ac:dyDescent="0.2">
      <c r="AA675" s="205"/>
      <c r="AB675" s="199"/>
      <c r="AC675" s="199"/>
      <c r="AD675" s="199"/>
      <c r="AE675" s="199"/>
      <c r="AF675" s="199"/>
      <c r="AG675" s="199"/>
      <c r="AH675" s="199"/>
      <c r="AI675" s="199"/>
      <c r="AJ675" s="199"/>
    </row>
    <row r="676" spans="27:36" x14ac:dyDescent="0.2">
      <c r="AA676" s="205"/>
      <c r="AB676" s="199"/>
      <c r="AC676" s="199"/>
      <c r="AD676" s="199"/>
      <c r="AE676" s="199"/>
      <c r="AF676" s="199"/>
      <c r="AG676" s="199"/>
      <c r="AH676" s="199"/>
      <c r="AI676" s="199"/>
      <c r="AJ676" s="199"/>
    </row>
    <row r="677" spans="27:36" x14ac:dyDescent="0.2">
      <c r="AA677" s="205"/>
      <c r="AB677" s="199"/>
      <c r="AC677" s="199"/>
      <c r="AD677" s="199"/>
      <c r="AE677" s="199"/>
      <c r="AF677" s="199"/>
      <c r="AG677" s="199"/>
      <c r="AH677" s="199"/>
      <c r="AI677" s="199"/>
      <c r="AJ677" s="199"/>
    </row>
    <row r="678" spans="27:36" x14ac:dyDescent="0.2">
      <c r="AA678" s="205"/>
      <c r="AB678" s="199"/>
      <c r="AC678" s="199"/>
      <c r="AD678" s="199"/>
      <c r="AE678" s="199"/>
      <c r="AF678" s="199"/>
      <c r="AG678" s="199"/>
      <c r="AH678" s="199"/>
      <c r="AI678" s="199"/>
      <c r="AJ678" s="199"/>
    </row>
    <row r="679" spans="27:36" x14ac:dyDescent="0.2">
      <c r="AA679" s="205"/>
      <c r="AB679" s="199"/>
      <c r="AC679" s="199"/>
      <c r="AD679" s="199"/>
      <c r="AE679" s="199"/>
      <c r="AF679" s="199"/>
      <c r="AG679" s="199"/>
      <c r="AH679" s="199"/>
      <c r="AI679" s="199"/>
      <c r="AJ679" s="199"/>
    </row>
    <row r="680" spans="27:36" x14ac:dyDescent="0.2">
      <c r="AA680" s="205"/>
      <c r="AB680" s="199"/>
      <c r="AC680" s="199"/>
      <c r="AD680" s="199"/>
      <c r="AE680" s="199"/>
      <c r="AF680" s="199"/>
      <c r="AG680" s="199"/>
      <c r="AH680" s="199"/>
      <c r="AI680" s="199"/>
      <c r="AJ680" s="199"/>
    </row>
    <row r="681" spans="27:36" x14ac:dyDescent="0.2">
      <c r="AA681" s="205"/>
      <c r="AB681" s="199"/>
      <c r="AC681" s="199"/>
      <c r="AD681" s="199"/>
      <c r="AE681" s="199"/>
      <c r="AF681" s="199"/>
      <c r="AG681" s="199"/>
      <c r="AH681" s="199"/>
      <c r="AI681" s="199"/>
      <c r="AJ681" s="199"/>
    </row>
    <row r="682" spans="27:36" x14ac:dyDescent="0.2">
      <c r="AA682" s="205"/>
      <c r="AB682" s="199"/>
      <c r="AC682" s="199"/>
      <c r="AD682" s="199"/>
      <c r="AE682" s="199"/>
      <c r="AF682" s="199"/>
      <c r="AG682" s="199"/>
      <c r="AH682" s="199"/>
      <c r="AI682" s="199"/>
      <c r="AJ682" s="199"/>
    </row>
    <row r="683" spans="27:36" x14ac:dyDescent="0.2">
      <c r="AA683" s="205"/>
      <c r="AB683" s="199"/>
      <c r="AC683" s="199"/>
      <c r="AD683" s="199"/>
      <c r="AE683" s="199"/>
      <c r="AF683" s="199"/>
      <c r="AG683" s="199"/>
      <c r="AH683" s="199"/>
      <c r="AI683" s="199"/>
      <c r="AJ683" s="199"/>
    </row>
    <row r="684" spans="27:36" x14ac:dyDescent="0.2">
      <c r="AA684" s="205"/>
      <c r="AB684" s="199"/>
      <c r="AC684" s="199"/>
      <c r="AD684" s="199"/>
      <c r="AE684" s="199"/>
      <c r="AF684" s="199"/>
      <c r="AG684" s="199"/>
      <c r="AH684" s="199"/>
      <c r="AI684" s="199"/>
      <c r="AJ684" s="199"/>
    </row>
    <row r="685" spans="27:36" x14ac:dyDescent="0.2">
      <c r="AA685" s="205"/>
      <c r="AB685" s="199"/>
      <c r="AC685" s="199"/>
      <c r="AD685" s="199"/>
      <c r="AE685" s="199"/>
      <c r="AF685" s="199"/>
      <c r="AG685" s="199"/>
      <c r="AH685" s="199"/>
      <c r="AI685" s="199"/>
      <c r="AJ685" s="199"/>
    </row>
    <row r="686" spans="27:36" x14ac:dyDescent="0.2">
      <c r="AA686" s="205"/>
      <c r="AB686" s="199"/>
      <c r="AC686" s="199"/>
      <c r="AD686" s="199"/>
      <c r="AE686" s="199"/>
      <c r="AF686" s="199"/>
      <c r="AG686" s="199"/>
      <c r="AH686" s="199"/>
      <c r="AI686" s="199"/>
      <c r="AJ686" s="199"/>
    </row>
    <row r="687" spans="27:36" x14ac:dyDescent="0.2">
      <c r="AA687" s="205"/>
      <c r="AB687" s="199"/>
      <c r="AC687" s="199"/>
      <c r="AD687" s="199"/>
      <c r="AE687" s="199"/>
      <c r="AF687" s="199"/>
      <c r="AG687" s="199"/>
      <c r="AH687" s="199"/>
      <c r="AI687" s="199"/>
      <c r="AJ687" s="199"/>
    </row>
    <row r="688" spans="27:36" x14ac:dyDescent="0.2">
      <c r="AA688" s="205"/>
      <c r="AB688" s="199"/>
      <c r="AC688" s="199"/>
      <c r="AD688" s="199"/>
      <c r="AE688" s="199"/>
      <c r="AF688" s="199"/>
      <c r="AG688" s="199"/>
      <c r="AH688" s="199"/>
      <c r="AI688" s="199"/>
      <c r="AJ688" s="199"/>
    </row>
    <row r="689" spans="27:36" x14ac:dyDescent="0.2">
      <c r="AA689" s="205"/>
      <c r="AB689" s="199"/>
      <c r="AC689" s="199"/>
      <c r="AD689" s="199"/>
      <c r="AE689" s="199"/>
      <c r="AF689" s="199"/>
      <c r="AG689" s="199"/>
      <c r="AH689" s="199"/>
      <c r="AI689" s="199"/>
      <c r="AJ689" s="199"/>
    </row>
    <row r="690" spans="27:36" x14ac:dyDescent="0.2">
      <c r="AA690" s="205"/>
      <c r="AB690" s="199"/>
      <c r="AC690" s="199"/>
      <c r="AD690" s="199"/>
      <c r="AE690" s="199"/>
      <c r="AF690" s="199"/>
      <c r="AG690" s="199"/>
      <c r="AH690" s="199"/>
      <c r="AI690" s="199"/>
      <c r="AJ690" s="199"/>
    </row>
    <row r="691" spans="27:36" x14ac:dyDescent="0.2">
      <c r="AA691" s="205"/>
      <c r="AB691" s="199"/>
      <c r="AC691" s="199"/>
      <c r="AD691" s="199"/>
      <c r="AE691" s="199"/>
      <c r="AF691" s="199"/>
      <c r="AG691" s="199"/>
      <c r="AH691" s="199"/>
      <c r="AI691" s="199"/>
      <c r="AJ691" s="199"/>
    </row>
    <row r="692" spans="27:36" x14ac:dyDescent="0.2">
      <c r="AA692" s="205"/>
      <c r="AB692" s="199"/>
      <c r="AC692" s="199"/>
      <c r="AD692" s="199"/>
      <c r="AE692" s="199"/>
      <c r="AF692" s="199"/>
      <c r="AG692" s="199"/>
      <c r="AH692" s="199"/>
      <c r="AI692" s="199"/>
      <c r="AJ692" s="199"/>
    </row>
    <row r="693" spans="27:36" x14ac:dyDescent="0.2">
      <c r="AA693" s="205"/>
      <c r="AB693" s="199"/>
      <c r="AC693" s="199"/>
      <c r="AD693" s="199"/>
      <c r="AE693" s="199"/>
      <c r="AF693" s="199"/>
      <c r="AG693" s="199"/>
      <c r="AH693" s="199"/>
      <c r="AI693" s="199"/>
      <c r="AJ693" s="199"/>
    </row>
    <row r="694" spans="27:36" x14ac:dyDescent="0.2">
      <c r="AA694" s="205"/>
      <c r="AB694" s="199"/>
      <c r="AC694" s="199"/>
      <c r="AD694" s="199"/>
      <c r="AE694" s="199"/>
      <c r="AF694" s="199"/>
      <c r="AG694" s="199"/>
      <c r="AH694" s="199"/>
      <c r="AI694" s="199"/>
      <c r="AJ694" s="199"/>
    </row>
    <row r="695" spans="27:36" x14ac:dyDescent="0.2">
      <c r="AA695" s="205"/>
      <c r="AB695" s="199"/>
      <c r="AC695" s="199"/>
      <c r="AD695" s="199"/>
      <c r="AE695" s="199"/>
      <c r="AF695" s="199"/>
      <c r="AG695" s="199"/>
      <c r="AH695" s="199"/>
      <c r="AI695" s="199"/>
      <c r="AJ695" s="199"/>
    </row>
    <row r="696" spans="27:36" x14ac:dyDescent="0.2">
      <c r="AA696" s="205"/>
      <c r="AB696" s="199"/>
      <c r="AC696" s="199"/>
      <c r="AD696" s="199"/>
      <c r="AE696" s="199"/>
      <c r="AF696" s="199"/>
      <c r="AG696" s="199"/>
      <c r="AH696" s="199"/>
      <c r="AI696" s="199"/>
      <c r="AJ696" s="199"/>
    </row>
    <row r="697" spans="27:36" x14ac:dyDescent="0.2">
      <c r="AA697" s="205"/>
      <c r="AB697" s="199"/>
      <c r="AC697" s="199"/>
      <c r="AD697" s="199"/>
      <c r="AE697" s="199"/>
      <c r="AF697" s="199"/>
      <c r="AG697" s="199"/>
      <c r="AH697" s="199"/>
      <c r="AI697" s="199"/>
      <c r="AJ697" s="199"/>
    </row>
    <row r="698" spans="27:36" x14ac:dyDescent="0.2">
      <c r="AA698" s="205"/>
      <c r="AB698" s="199"/>
      <c r="AC698" s="199"/>
      <c r="AD698" s="199"/>
      <c r="AE698" s="199"/>
      <c r="AF698" s="199"/>
      <c r="AG698" s="199"/>
      <c r="AH698" s="199"/>
      <c r="AI698" s="199"/>
      <c r="AJ698" s="199"/>
    </row>
    <row r="699" spans="27:36" x14ac:dyDescent="0.2">
      <c r="AA699" s="205"/>
      <c r="AB699" s="199"/>
      <c r="AC699" s="199"/>
      <c r="AD699" s="199"/>
      <c r="AE699" s="199"/>
      <c r="AF699" s="199"/>
      <c r="AG699" s="199"/>
      <c r="AH699" s="199"/>
      <c r="AI699" s="199"/>
      <c r="AJ699" s="199"/>
    </row>
    <row r="700" spans="27:36" x14ac:dyDescent="0.2">
      <c r="AA700" s="205"/>
      <c r="AB700" s="199"/>
      <c r="AC700" s="199"/>
      <c r="AD700" s="199"/>
      <c r="AE700" s="199"/>
      <c r="AF700" s="199"/>
      <c r="AG700" s="199"/>
      <c r="AH700" s="199"/>
      <c r="AI700" s="199"/>
      <c r="AJ700" s="199"/>
    </row>
    <row r="701" spans="27:36" x14ac:dyDescent="0.2">
      <c r="AA701" s="205"/>
      <c r="AB701" s="199"/>
      <c r="AC701" s="199"/>
      <c r="AD701" s="199"/>
      <c r="AE701" s="199"/>
      <c r="AF701" s="199"/>
      <c r="AG701" s="199"/>
      <c r="AH701" s="199"/>
      <c r="AI701" s="199"/>
      <c r="AJ701" s="199"/>
    </row>
    <row r="702" spans="27:36" x14ac:dyDescent="0.2">
      <c r="AA702" s="205"/>
      <c r="AB702" s="199"/>
      <c r="AC702" s="199"/>
      <c r="AD702" s="199"/>
      <c r="AE702" s="199"/>
      <c r="AF702" s="199"/>
      <c r="AG702" s="199"/>
      <c r="AH702" s="199"/>
      <c r="AI702" s="199"/>
      <c r="AJ702" s="199"/>
    </row>
    <row r="703" spans="27:36" x14ac:dyDescent="0.2">
      <c r="AA703" s="205"/>
      <c r="AB703" s="199"/>
      <c r="AC703" s="199"/>
      <c r="AD703" s="199"/>
      <c r="AE703" s="199"/>
      <c r="AF703" s="199"/>
      <c r="AG703" s="199"/>
      <c r="AH703" s="199"/>
      <c r="AI703" s="199"/>
      <c r="AJ703" s="199"/>
    </row>
    <row r="704" spans="27:36" x14ac:dyDescent="0.2">
      <c r="AA704" s="205"/>
      <c r="AB704" s="199"/>
      <c r="AC704" s="199"/>
      <c r="AD704" s="199"/>
      <c r="AE704" s="199"/>
      <c r="AF704" s="199"/>
      <c r="AG704" s="199"/>
      <c r="AH704" s="199"/>
      <c r="AI704" s="199"/>
      <c r="AJ704" s="199"/>
    </row>
    <row r="705" spans="27:36" x14ac:dyDescent="0.2">
      <c r="AA705" s="205"/>
      <c r="AB705" s="199"/>
      <c r="AC705" s="199"/>
      <c r="AD705" s="199"/>
      <c r="AE705" s="199"/>
      <c r="AF705" s="199"/>
      <c r="AG705" s="199"/>
      <c r="AH705" s="199"/>
      <c r="AI705" s="199"/>
      <c r="AJ705" s="199"/>
    </row>
    <row r="706" spans="27:36" x14ac:dyDescent="0.2">
      <c r="AA706" s="205"/>
      <c r="AB706" s="199"/>
      <c r="AC706" s="199"/>
      <c r="AD706" s="199"/>
      <c r="AE706" s="199"/>
      <c r="AF706" s="199"/>
      <c r="AG706" s="199"/>
      <c r="AH706" s="199"/>
      <c r="AI706" s="199"/>
      <c r="AJ706" s="199"/>
    </row>
    <row r="707" spans="27:36" x14ac:dyDescent="0.2">
      <c r="AA707" s="205"/>
      <c r="AB707" s="199"/>
      <c r="AC707" s="199"/>
      <c r="AD707" s="199"/>
      <c r="AE707" s="199"/>
      <c r="AF707" s="199"/>
      <c r="AG707" s="199"/>
      <c r="AH707" s="199"/>
      <c r="AI707" s="199"/>
      <c r="AJ707" s="199"/>
    </row>
    <row r="708" spans="27:36" x14ac:dyDescent="0.2">
      <c r="AA708" s="205"/>
      <c r="AB708" s="199"/>
      <c r="AC708" s="199"/>
      <c r="AD708" s="199"/>
      <c r="AE708" s="199"/>
      <c r="AF708" s="199"/>
      <c r="AG708" s="199"/>
      <c r="AH708" s="199"/>
      <c r="AI708" s="199"/>
      <c r="AJ708" s="199"/>
    </row>
    <row r="709" spans="27:36" x14ac:dyDescent="0.2">
      <c r="AA709" s="205"/>
      <c r="AB709" s="199"/>
      <c r="AC709" s="199"/>
      <c r="AD709" s="199"/>
      <c r="AE709" s="199"/>
      <c r="AF709" s="199"/>
      <c r="AG709" s="199"/>
      <c r="AH709" s="199"/>
      <c r="AI709" s="199"/>
      <c r="AJ709" s="199"/>
    </row>
    <row r="710" spans="27:36" x14ac:dyDescent="0.2">
      <c r="AA710" s="205"/>
      <c r="AB710" s="199"/>
      <c r="AC710" s="199"/>
      <c r="AD710" s="199"/>
      <c r="AE710" s="199"/>
      <c r="AF710" s="199"/>
      <c r="AG710" s="199"/>
      <c r="AH710" s="199"/>
      <c r="AI710" s="199"/>
      <c r="AJ710" s="199"/>
    </row>
    <row r="711" spans="27:36" x14ac:dyDescent="0.2">
      <c r="AA711" s="205"/>
      <c r="AB711" s="199"/>
      <c r="AC711" s="199"/>
      <c r="AD711" s="199"/>
      <c r="AE711" s="199"/>
      <c r="AF711" s="199"/>
      <c r="AG711" s="199"/>
      <c r="AH711" s="199"/>
      <c r="AI711" s="199"/>
      <c r="AJ711" s="199"/>
    </row>
    <row r="712" spans="27:36" x14ac:dyDescent="0.2">
      <c r="AA712" s="205"/>
      <c r="AB712" s="199"/>
      <c r="AC712" s="199"/>
      <c r="AD712" s="199"/>
      <c r="AE712" s="199"/>
      <c r="AF712" s="199"/>
      <c r="AG712" s="199"/>
      <c r="AH712" s="199"/>
      <c r="AI712" s="199"/>
      <c r="AJ712" s="199"/>
    </row>
    <row r="713" spans="27:36" x14ac:dyDescent="0.2">
      <c r="AA713" s="205"/>
      <c r="AB713" s="199"/>
      <c r="AC713" s="199"/>
      <c r="AD713" s="199"/>
      <c r="AE713" s="199"/>
      <c r="AF713" s="199"/>
      <c r="AG713" s="199"/>
      <c r="AH713" s="199"/>
      <c r="AI713" s="199"/>
      <c r="AJ713" s="199"/>
    </row>
    <row r="714" spans="27:36" x14ac:dyDescent="0.2">
      <c r="AA714" s="205"/>
      <c r="AB714" s="199"/>
      <c r="AC714" s="199"/>
      <c r="AD714" s="199"/>
      <c r="AE714" s="199"/>
      <c r="AF714" s="199"/>
      <c r="AG714" s="199"/>
      <c r="AH714" s="199"/>
      <c r="AI714" s="199"/>
      <c r="AJ714" s="199"/>
    </row>
    <row r="715" spans="27:36" x14ac:dyDescent="0.2">
      <c r="AA715" s="205"/>
      <c r="AB715" s="199"/>
      <c r="AC715" s="199"/>
      <c r="AD715" s="199"/>
      <c r="AE715" s="199"/>
      <c r="AF715" s="199"/>
      <c r="AG715" s="199"/>
      <c r="AH715" s="199"/>
      <c r="AI715" s="199"/>
      <c r="AJ715" s="199"/>
    </row>
    <row r="716" spans="27:36" x14ac:dyDescent="0.2">
      <c r="AA716" s="205"/>
      <c r="AB716" s="199"/>
      <c r="AC716" s="199"/>
      <c r="AD716" s="199"/>
      <c r="AE716" s="199"/>
      <c r="AF716" s="199"/>
      <c r="AG716" s="199"/>
      <c r="AH716" s="199"/>
      <c r="AI716" s="199"/>
      <c r="AJ716" s="199"/>
    </row>
    <row r="717" spans="27:36" x14ac:dyDescent="0.2">
      <c r="AA717" s="205"/>
      <c r="AB717" s="199"/>
      <c r="AC717" s="199"/>
      <c r="AD717" s="199"/>
      <c r="AE717" s="199"/>
      <c r="AF717" s="199"/>
      <c r="AG717" s="199"/>
      <c r="AH717" s="199"/>
      <c r="AI717" s="199"/>
      <c r="AJ717" s="199"/>
    </row>
    <row r="718" spans="27:36" x14ac:dyDescent="0.2">
      <c r="AA718" s="205"/>
      <c r="AB718" s="199"/>
      <c r="AC718" s="199"/>
      <c r="AD718" s="199"/>
      <c r="AE718" s="199"/>
      <c r="AF718" s="199"/>
      <c r="AG718" s="199"/>
      <c r="AH718" s="199"/>
      <c r="AI718" s="199"/>
      <c r="AJ718" s="199"/>
    </row>
    <row r="719" spans="27:36" x14ac:dyDescent="0.2">
      <c r="AA719" s="205"/>
      <c r="AB719" s="199"/>
      <c r="AC719" s="199"/>
      <c r="AD719" s="199"/>
      <c r="AE719" s="199"/>
      <c r="AF719" s="199"/>
      <c r="AG719" s="199"/>
      <c r="AH719" s="199"/>
      <c r="AI719" s="199"/>
      <c r="AJ719" s="199"/>
    </row>
    <row r="720" spans="27:36" x14ac:dyDescent="0.2">
      <c r="AA720" s="205"/>
      <c r="AB720" s="199"/>
      <c r="AC720" s="199"/>
      <c r="AD720" s="199"/>
      <c r="AE720" s="199"/>
      <c r="AF720" s="199"/>
      <c r="AG720" s="199"/>
      <c r="AH720" s="199"/>
      <c r="AI720" s="199"/>
      <c r="AJ720" s="199"/>
    </row>
    <row r="721" spans="27:36" x14ac:dyDescent="0.2">
      <c r="AA721" s="205"/>
      <c r="AB721" s="199"/>
      <c r="AC721" s="199"/>
      <c r="AD721" s="199"/>
      <c r="AE721" s="199"/>
      <c r="AF721" s="199"/>
      <c r="AG721" s="199"/>
      <c r="AH721" s="199"/>
      <c r="AI721" s="199"/>
      <c r="AJ721" s="199"/>
    </row>
    <row r="722" spans="27:36" x14ac:dyDescent="0.2">
      <c r="AA722" s="205"/>
      <c r="AB722" s="199"/>
      <c r="AC722" s="199"/>
      <c r="AD722" s="199"/>
      <c r="AE722" s="199"/>
      <c r="AF722" s="199"/>
      <c r="AG722" s="199"/>
      <c r="AH722" s="199"/>
      <c r="AI722" s="199"/>
      <c r="AJ722" s="199"/>
    </row>
    <row r="723" spans="27:36" x14ac:dyDescent="0.2">
      <c r="AA723" s="205"/>
      <c r="AB723" s="199"/>
      <c r="AC723" s="199"/>
      <c r="AD723" s="199"/>
      <c r="AE723" s="199"/>
      <c r="AF723" s="199"/>
      <c r="AG723" s="199"/>
      <c r="AH723" s="199"/>
      <c r="AI723" s="199"/>
      <c r="AJ723" s="199"/>
    </row>
    <row r="724" spans="27:36" x14ac:dyDescent="0.2">
      <c r="AA724" s="205"/>
      <c r="AB724" s="199"/>
      <c r="AC724" s="199"/>
      <c r="AD724" s="199"/>
      <c r="AE724" s="199"/>
      <c r="AF724" s="199"/>
      <c r="AG724" s="199"/>
      <c r="AH724" s="199"/>
      <c r="AI724" s="199"/>
      <c r="AJ724" s="199"/>
    </row>
    <row r="725" spans="27:36" x14ac:dyDescent="0.2">
      <c r="AA725" s="205"/>
      <c r="AB725" s="199"/>
      <c r="AC725" s="199"/>
      <c r="AD725" s="199"/>
      <c r="AE725" s="199"/>
      <c r="AF725" s="199"/>
      <c r="AG725" s="199"/>
      <c r="AH725" s="199"/>
      <c r="AI725" s="199"/>
      <c r="AJ725" s="199"/>
    </row>
    <row r="726" spans="27:36" x14ac:dyDescent="0.2">
      <c r="AA726" s="205"/>
      <c r="AB726" s="199"/>
      <c r="AC726" s="199"/>
      <c r="AD726" s="199"/>
      <c r="AE726" s="199"/>
      <c r="AF726" s="199"/>
      <c r="AG726" s="199"/>
      <c r="AH726" s="199"/>
      <c r="AI726" s="199"/>
      <c r="AJ726" s="199"/>
    </row>
    <row r="727" spans="27:36" x14ac:dyDescent="0.2">
      <c r="AA727" s="205"/>
      <c r="AB727" s="199"/>
      <c r="AC727" s="199"/>
      <c r="AD727" s="199"/>
      <c r="AE727" s="199"/>
      <c r="AF727" s="199"/>
      <c r="AG727" s="199"/>
      <c r="AH727" s="199"/>
      <c r="AI727" s="199"/>
      <c r="AJ727" s="199"/>
    </row>
    <row r="728" spans="27:36" x14ac:dyDescent="0.2">
      <c r="AA728" s="205"/>
      <c r="AB728" s="199"/>
      <c r="AC728" s="199"/>
      <c r="AD728" s="199"/>
      <c r="AE728" s="199"/>
      <c r="AF728" s="199"/>
      <c r="AG728" s="199"/>
      <c r="AH728" s="199"/>
      <c r="AI728" s="199"/>
      <c r="AJ728" s="199"/>
    </row>
    <row r="729" spans="27:36" x14ac:dyDescent="0.2">
      <c r="AA729" s="205"/>
      <c r="AB729" s="199"/>
      <c r="AC729" s="199"/>
      <c r="AD729" s="199"/>
      <c r="AE729" s="199"/>
      <c r="AF729" s="199"/>
      <c r="AG729" s="199"/>
      <c r="AH729" s="199"/>
      <c r="AI729" s="199"/>
      <c r="AJ729" s="199"/>
    </row>
    <row r="730" spans="27:36" x14ac:dyDescent="0.2">
      <c r="AA730" s="205"/>
      <c r="AB730" s="199"/>
      <c r="AC730" s="199"/>
      <c r="AD730" s="199"/>
      <c r="AE730" s="199"/>
      <c r="AF730" s="199"/>
      <c r="AG730" s="199"/>
      <c r="AH730" s="199"/>
      <c r="AI730" s="199"/>
      <c r="AJ730" s="199"/>
    </row>
    <row r="731" spans="27:36" x14ac:dyDescent="0.2">
      <c r="AA731" s="205"/>
      <c r="AB731" s="199"/>
      <c r="AC731" s="199"/>
      <c r="AD731" s="199"/>
      <c r="AE731" s="199"/>
      <c r="AF731" s="199"/>
      <c r="AG731" s="199"/>
      <c r="AH731" s="199"/>
      <c r="AI731" s="199"/>
      <c r="AJ731" s="199"/>
    </row>
    <row r="732" spans="27:36" x14ac:dyDescent="0.2">
      <c r="AA732" s="205"/>
      <c r="AB732" s="199"/>
      <c r="AC732" s="199"/>
      <c r="AD732" s="199"/>
      <c r="AE732" s="199"/>
      <c r="AF732" s="199"/>
      <c r="AG732" s="199"/>
      <c r="AH732" s="199"/>
      <c r="AI732" s="199"/>
      <c r="AJ732" s="199"/>
    </row>
    <row r="733" spans="27:36" x14ac:dyDescent="0.2">
      <c r="AA733" s="205"/>
      <c r="AB733" s="199"/>
      <c r="AC733" s="199"/>
      <c r="AD733" s="199"/>
      <c r="AE733" s="199"/>
      <c r="AF733" s="199"/>
      <c r="AG733" s="199"/>
      <c r="AH733" s="199"/>
      <c r="AI733" s="199"/>
      <c r="AJ733" s="199"/>
    </row>
    <row r="734" spans="27:36" x14ac:dyDescent="0.2">
      <c r="AA734" s="205"/>
      <c r="AB734" s="199"/>
      <c r="AC734" s="199"/>
      <c r="AD734" s="199"/>
      <c r="AE734" s="199"/>
      <c r="AF734" s="199"/>
      <c r="AG734" s="199"/>
      <c r="AH734" s="199"/>
      <c r="AI734" s="199"/>
      <c r="AJ734" s="199"/>
    </row>
    <row r="735" spans="27:36" x14ac:dyDescent="0.2">
      <c r="AA735" s="205"/>
      <c r="AB735" s="199"/>
      <c r="AC735" s="199"/>
      <c r="AD735" s="199"/>
      <c r="AE735" s="199"/>
      <c r="AF735" s="199"/>
      <c r="AG735" s="199"/>
      <c r="AH735" s="199"/>
      <c r="AI735" s="199"/>
      <c r="AJ735" s="199"/>
    </row>
    <row r="736" spans="27:36" x14ac:dyDescent="0.2">
      <c r="AA736" s="205"/>
      <c r="AB736" s="199"/>
      <c r="AC736" s="199"/>
      <c r="AD736" s="199"/>
      <c r="AE736" s="199"/>
      <c r="AF736" s="199"/>
      <c r="AG736" s="199"/>
      <c r="AH736" s="199"/>
      <c r="AI736" s="199"/>
      <c r="AJ736" s="199"/>
    </row>
    <row r="737" spans="27:36" x14ac:dyDescent="0.2">
      <c r="AA737" s="205"/>
      <c r="AB737" s="199"/>
      <c r="AC737" s="199"/>
      <c r="AD737" s="199"/>
      <c r="AE737" s="199"/>
      <c r="AF737" s="199"/>
      <c r="AG737" s="199"/>
      <c r="AH737" s="199"/>
      <c r="AI737" s="199"/>
      <c r="AJ737" s="199"/>
    </row>
    <row r="738" spans="27:36" x14ac:dyDescent="0.2">
      <c r="AA738" s="205"/>
      <c r="AB738" s="199"/>
      <c r="AC738" s="199"/>
      <c r="AD738" s="199"/>
      <c r="AE738" s="199"/>
      <c r="AF738" s="199"/>
      <c r="AG738" s="199"/>
      <c r="AH738" s="199"/>
      <c r="AI738" s="199"/>
      <c r="AJ738" s="199"/>
    </row>
    <row r="739" spans="27:36" x14ac:dyDescent="0.2">
      <c r="AA739" s="205"/>
      <c r="AB739" s="199"/>
      <c r="AC739" s="199"/>
      <c r="AD739" s="199"/>
      <c r="AE739" s="199"/>
      <c r="AF739" s="199"/>
      <c r="AG739" s="199"/>
      <c r="AH739" s="199"/>
      <c r="AI739" s="199"/>
      <c r="AJ739" s="199"/>
    </row>
    <row r="740" spans="27:36" x14ac:dyDescent="0.2">
      <c r="AA740" s="205"/>
      <c r="AB740" s="199"/>
      <c r="AC740" s="199"/>
      <c r="AD740" s="199"/>
      <c r="AE740" s="199"/>
      <c r="AF740" s="199"/>
      <c r="AG740" s="199"/>
      <c r="AH740" s="199"/>
      <c r="AI740" s="199"/>
      <c r="AJ740" s="199"/>
    </row>
    <row r="741" spans="27:36" x14ac:dyDescent="0.2">
      <c r="AA741" s="205"/>
      <c r="AB741" s="199"/>
      <c r="AC741" s="199"/>
      <c r="AD741" s="199"/>
      <c r="AE741" s="199"/>
      <c r="AF741" s="199"/>
      <c r="AG741" s="199"/>
      <c r="AH741" s="199"/>
      <c r="AI741" s="199"/>
      <c r="AJ741" s="199"/>
    </row>
    <row r="742" spans="27:36" x14ac:dyDescent="0.2">
      <c r="AA742" s="205"/>
      <c r="AB742" s="199"/>
      <c r="AC742" s="199"/>
      <c r="AD742" s="199"/>
      <c r="AE742" s="199"/>
      <c r="AF742" s="199"/>
      <c r="AG742" s="199"/>
      <c r="AH742" s="199"/>
      <c r="AI742" s="199"/>
      <c r="AJ742" s="199"/>
    </row>
    <row r="743" spans="27:36" x14ac:dyDescent="0.2">
      <c r="AA743" s="205"/>
      <c r="AB743" s="199"/>
      <c r="AC743" s="199"/>
      <c r="AD743" s="199"/>
      <c r="AE743" s="199"/>
      <c r="AF743" s="199"/>
      <c r="AG743" s="199"/>
      <c r="AH743" s="199"/>
      <c r="AI743" s="199"/>
      <c r="AJ743" s="199"/>
    </row>
    <row r="744" spans="27:36" x14ac:dyDescent="0.2">
      <c r="AA744" s="205"/>
      <c r="AB744" s="199"/>
      <c r="AC744" s="199"/>
      <c r="AD744" s="199"/>
      <c r="AE744" s="199"/>
      <c r="AF744" s="199"/>
      <c r="AG744" s="199"/>
      <c r="AH744" s="199"/>
      <c r="AI744" s="199"/>
      <c r="AJ744" s="199"/>
    </row>
    <row r="745" spans="27:36" x14ac:dyDescent="0.2">
      <c r="AA745" s="205"/>
      <c r="AB745" s="199"/>
      <c r="AC745" s="199"/>
      <c r="AD745" s="199"/>
      <c r="AE745" s="199"/>
      <c r="AF745" s="199"/>
      <c r="AG745" s="199"/>
      <c r="AH745" s="199"/>
      <c r="AI745" s="199"/>
      <c r="AJ745" s="199"/>
    </row>
    <row r="746" spans="27:36" x14ac:dyDescent="0.2">
      <c r="AA746" s="205"/>
      <c r="AB746" s="199"/>
      <c r="AC746" s="199"/>
      <c r="AD746" s="199"/>
      <c r="AE746" s="199"/>
      <c r="AF746" s="199"/>
      <c r="AG746" s="199"/>
      <c r="AH746" s="199"/>
      <c r="AI746" s="199"/>
      <c r="AJ746" s="199"/>
    </row>
    <row r="747" spans="27:36" x14ac:dyDescent="0.2">
      <c r="AA747" s="205"/>
      <c r="AB747" s="199"/>
      <c r="AC747" s="199"/>
      <c r="AD747" s="199"/>
      <c r="AE747" s="199"/>
      <c r="AF747" s="199"/>
      <c r="AG747" s="199"/>
      <c r="AH747" s="199"/>
      <c r="AI747" s="199"/>
      <c r="AJ747" s="199"/>
    </row>
    <row r="748" spans="27:36" x14ac:dyDescent="0.2">
      <c r="AA748" s="205"/>
      <c r="AB748" s="199"/>
      <c r="AC748" s="199"/>
      <c r="AD748" s="199"/>
      <c r="AE748" s="199"/>
      <c r="AF748" s="199"/>
      <c r="AG748" s="199"/>
      <c r="AH748" s="199"/>
      <c r="AI748" s="199"/>
      <c r="AJ748" s="199"/>
    </row>
    <row r="749" spans="27:36" x14ac:dyDescent="0.2">
      <c r="AA749" s="205"/>
      <c r="AB749" s="199"/>
      <c r="AC749" s="199"/>
      <c r="AD749" s="199"/>
      <c r="AE749" s="199"/>
      <c r="AF749" s="199"/>
      <c r="AG749" s="199"/>
      <c r="AH749" s="199"/>
      <c r="AI749" s="199"/>
      <c r="AJ749" s="199"/>
    </row>
    <row r="750" spans="27:36" x14ac:dyDescent="0.2">
      <c r="AA750" s="205"/>
      <c r="AB750" s="199"/>
      <c r="AC750" s="199"/>
      <c r="AD750" s="199"/>
      <c r="AE750" s="199"/>
      <c r="AF750" s="199"/>
      <c r="AG750" s="199"/>
      <c r="AH750" s="199"/>
      <c r="AI750" s="199"/>
      <c r="AJ750" s="199"/>
    </row>
    <row r="751" spans="27:36" x14ac:dyDescent="0.2">
      <c r="AA751" s="205"/>
      <c r="AB751" s="199"/>
      <c r="AC751" s="199"/>
      <c r="AD751" s="199"/>
      <c r="AE751" s="199"/>
      <c r="AF751" s="199"/>
      <c r="AG751" s="199"/>
      <c r="AH751" s="199"/>
      <c r="AI751" s="199"/>
      <c r="AJ751" s="199"/>
    </row>
    <row r="752" spans="27:36" x14ac:dyDescent="0.2">
      <c r="AA752" s="205"/>
      <c r="AB752" s="199"/>
      <c r="AC752" s="199"/>
      <c r="AD752" s="199"/>
      <c r="AE752" s="199"/>
      <c r="AF752" s="199"/>
      <c r="AG752" s="199"/>
      <c r="AH752" s="199"/>
      <c r="AI752" s="199"/>
      <c r="AJ752" s="199"/>
    </row>
    <row r="753" spans="27:36" x14ac:dyDescent="0.2">
      <c r="AA753" s="205"/>
      <c r="AB753" s="199"/>
      <c r="AC753" s="199"/>
      <c r="AD753" s="199"/>
      <c r="AE753" s="199"/>
      <c r="AF753" s="199"/>
      <c r="AG753" s="199"/>
      <c r="AH753" s="199"/>
      <c r="AI753" s="199"/>
      <c r="AJ753" s="199"/>
    </row>
    <row r="754" spans="27:36" x14ac:dyDescent="0.2">
      <c r="AA754" s="205"/>
      <c r="AB754" s="199"/>
      <c r="AC754" s="199"/>
      <c r="AD754" s="199"/>
      <c r="AE754" s="199"/>
      <c r="AF754" s="199"/>
      <c r="AG754" s="199"/>
      <c r="AH754" s="199"/>
      <c r="AI754" s="199"/>
      <c r="AJ754" s="199"/>
    </row>
    <row r="755" spans="27:36" x14ac:dyDescent="0.2">
      <c r="AA755" s="205"/>
      <c r="AB755" s="199"/>
      <c r="AC755" s="199"/>
      <c r="AD755" s="199"/>
      <c r="AE755" s="199"/>
      <c r="AF755" s="199"/>
      <c r="AG755" s="199"/>
      <c r="AH755" s="199"/>
      <c r="AI755" s="199"/>
      <c r="AJ755" s="199"/>
    </row>
    <row r="756" spans="27:36" x14ac:dyDescent="0.2">
      <c r="AA756" s="205"/>
      <c r="AB756" s="199"/>
      <c r="AC756" s="199"/>
      <c r="AD756" s="199"/>
      <c r="AE756" s="199"/>
      <c r="AF756" s="199"/>
      <c r="AG756" s="199"/>
      <c r="AH756" s="199"/>
      <c r="AI756" s="199"/>
      <c r="AJ756" s="199"/>
    </row>
    <row r="757" spans="27:36" x14ac:dyDescent="0.2">
      <c r="AA757" s="205"/>
      <c r="AB757" s="199"/>
      <c r="AC757" s="199"/>
      <c r="AD757" s="199"/>
      <c r="AE757" s="199"/>
      <c r="AF757" s="199"/>
      <c r="AG757" s="199"/>
      <c r="AH757" s="199"/>
      <c r="AI757" s="199"/>
      <c r="AJ757" s="199"/>
    </row>
    <row r="758" spans="27:36" x14ac:dyDescent="0.2">
      <c r="AA758" s="205"/>
      <c r="AB758" s="199"/>
      <c r="AC758" s="199"/>
      <c r="AD758" s="199"/>
      <c r="AE758" s="199"/>
      <c r="AF758" s="199"/>
      <c r="AG758" s="199"/>
      <c r="AH758" s="199"/>
      <c r="AI758" s="199"/>
      <c r="AJ758" s="199"/>
    </row>
    <row r="759" spans="27:36" x14ac:dyDescent="0.2">
      <c r="AA759" s="205"/>
      <c r="AB759" s="199"/>
      <c r="AC759" s="199"/>
      <c r="AD759" s="199"/>
      <c r="AE759" s="199"/>
      <c r="AF759" s="199"/>
      <c r="AG759" s="199"/>
      <c r="AH759" s="199"/>
      <c r="AI759" s="199"/>
      <c r="AJ759" s="199"/>
    </row>
    <row r="760" spans="27:36" x14ac:dyDescent="0.2">
      <c r="AA760" s="205"/>
      <c r="AB760" s="199"/>
      <c r="AC760" s="199"/>
      <c r="AD760" s="199"/>
      <c r="AE760" s="199"/>
      <c r="AF760" s="199"/>
      <c r="AG760" s="199"/>
      <c r="AH760" s="199"/>
      <c r="AI760" s="199"/>
      <c r="AJ760" s="199"/>
    </row>
    <row r="761" spans="27:36" x14ac:dyDescent="0.2">
      <c r="AA761" s="205"/>
      <c r="AB761" s="199"/>
      <c r="AC761" s="199"/>
      <c r="AD761" s="199"/>
      <c r="AE761" s="199"/>
      <c r="AF761" s="199"/>
      <c r="AG761" s="199"/>
      <c r="AH761" s="199"/>
      <c r="AI761" s="199"/>
      <c r="AJ761" s="199"/>
    </row>
    <row r="762" spans="27:36" x14ac:dyDescent="0.2">
      <c r="AA762" s="205"/>
      <c r="AB762" s="199"/>
      <c r="AC762" s="199"/>
      <c r="AD762" s="199"/>
      <c r="AE762" s="199"/>
      <c r="AF762" s="199"/>
      <c r="AG762" s="199"/>
      <c r="AH762" s="199"/>
      <c r="AI762" s="199"/>
      <c r="AJ762" s="199"/>
    </row>
    <row r="763" spans="27:36" x14ac:dyDescent="0.2">
      <c r="AA763" s="205"/>
      <c r="AB763" s="199"/>
      <c r="AC763" s="199"/>
      <c r="AD763" s="199"/>
      <c r="AE763" s="199"/>
      <c r="AF763" s="199"/>
      <c r="AG763" s="199"/>
      <c r="AH763" s="199"/>
      <c r="AI763" s="199"/>
      <c r="AJ763" s="199"/>
    </row>
    <row r="764" spans="27:36" x14ac:dyDescent="0.2">
      <c r="AA764" s="205"/>
      <c r="AB764" s="199"/>
      <c r="AC764" s="199"/>
      <c r="AD764" s="199"/>
      <c r="AE764" s="199"/>
      <c r="AF764" s="199"/>
      <c r="AG764" s="199"/>
      <c r="AH764" s="199"/>
      <c r="AI764" s="199"/>
      <c r="AJ764" s="199"/>
    </row>
    <row r="765" spans="27:36" x14ac:dyDescent="0.2">
      <c r="AA765" s="205"/>
      <c r="AB765" s="199"/>
      <c r="AC765" s="199"/>
      <c r="AD765" s="199"/>
      <c r="AE765" s="199"/>
      <c r="AF765" s="199"/>
      <c r="AG765" s="199"/>
      <c r="AH765" s="199"/>
      <c r="AI765" s="199"/>
      <c r="AJ765" s="199"/>
    </row>
    <row r="766" spans="27:36" x14ac:dyDescent="0.2">
      <c r="AA766" s="205"/>
      <c r="AB766" s="199"/>
      <c r="AC766" s="199"/>
      <c r="AD766" s="199"/>
      <c r="AE766" s="199"/>
      <c r="AF766" s="199"/>
      <c r="AG766" s="199"/>
      <c r="AH766" s="199"/>
      <c r="AI766" s="199"/>
      <c r="AJ766" s="199"/>
    </row>
    <row r="767" spans="27:36" x14ac:dyDescent="0.2">
      <c r="AA767" s="205"/>
      <c r="AB767" s="199"/>
      <c r="AC767" s="199"/>
      <c r="AD767" s="199"/>
      <c r="AE767" s="199"/>
      <c r="AF767" s="199"/>
      <c r="AG767" s="199"/>
      <c r="AH767" s="199"/>
      <c r="AI767" s="199"/>
      <c r="AJ767" s="199"/>
    </row>
    <row r="768" spans="27:36" x14ac:dyDescent="0.2">
      <c r="AA768" s="205"/>
      <c r="AB768" s="199"/>
      <c r="AC768" s="199"/>
      <c r="AD768" s="199"/>
      <c r="AE768" s="199"/>
      <c r="AF768" s="199"/>
      <c r="AG768" s="199"/>
      <c r="AH768" s="199"/>
      <c r="AI768" s="199"/>
      <c r="AJ768" s="199"/>
    </row>
    <row r="769" spans="27:36" x14ac:dyDescent="0.2">
      <c r="AA769" s="205"/>
      <c r="AB769" s="199"/>
      <c r="AC769" s="199"/>
      <c r="AD769" s="199"/>
      <c r="AE769" s="199"/>
      <c r="AF769" s="199"/>
      <c r="AG769" s="199"/>
      <c r="AH769" s="199"/>
      <c r="AI769" s="199"/>
      <c r="AJ769" s="199"/>
    </row>
    <row r="770" spans="27:36" x14ac:dyDescent="0.2">
      <c r="AA770" s="205"/>
      <c r="AB770" s="199"/>
      <c r="AC770" s="199"/>
      <c r="AD770" s="199"/>
      <c r="AE770" s="199"/>
      <c r="AF770" s="199"/>
      <c r="AG770" s="199"/>
      <c r="AH770" s="199"/>
      <c r="AI770" s="199"/>
      <c r="AJ770" s="199"/>
    </row>
    <row r="771" spans="27:36" x14ac:dyDescent="0.2">
      <c r="AA771" s="205"/>
      <c r="AB771" s="199"/>
      <c r="AC771" s="199"/>
      <c r="AD771" s="199"/>
      <c r="AE771" s="199"/>
      <c r="AF771" s="199"/>
      <c r="AG771" s="199"/>
      <c r="AH771" s="199"/>
      <c r="AI771" s="199"/>
      <c r="AJ771" s="199"/>
    </row>
    <row r="772" spans="27:36" x14ac:dyDescent="0.2">
      <c r="AA772" s="205"/>
      <c r="AB772" s="199"/>
      <c r="AC772" s="199"/>
      <c r="AD772" s="199"/>
      <c r="AE772" s="199"/>
      <c r="AF772" s="199"/>
      <c r="AG772" s="199"/>
      <c r="AH772" s="199"/>
      <c r="AI772" s="199"/>
      <c r="AJ772" s="199"/>
    </row>
    <row r="773" spans="27:36" x14ac:dyDescent="0.2">
      <c r="AA773" s="205"/>
      <c r="AB773" s="199"/>
      <c r="AC773" s="199"/>
      <c r="AD773" s="199"/>
      <c r="AE773" s="199"/>
      <c r="AF773" s="199"/>
      <c r="AG773" s="199"/>
      <c r="AH773" s="199"/>
      <c r="AI773" s="199"/>
      <c r="AJ773" s="199"/>
    </row>
    <row r="774" spans="27:36" x14ac:dyDescent="0.2">
      <c r="AA774" s="205"/>
      <c r="AB774" s="199"/>
      <c r="AC774" s="199"/>
      <c r="AD774" s="199"/>
      <c r="AE774" s="199"/>
      <c r="AF774" s="199"/>
      <c r="AG774" s="199"/>
      <c r="AH774" s="199"/>
      <c r="AI774" s="199"/>
      <c r="AJ774" s="199"/>
    </row>
    <row r="775" spans="27:36" x14ac:dyDescent="0.2">
      <c r="AA775" s="205"/>
      <c r="AB775" s="199"/>
      <c r="AC775" s="199"/>
      <c r="AD775" s="199"/>
      <c r="AE775" s="199"/>
      <c r="AF775" s="199"/>
      <c r="AG775" s="199"/>
      <c r="AH775" s="199"/>
      <c r="AI775" s="199"/>
      <c r="AJ775" s="199"/>
    </row>
    <row r="776" spans="27:36" x14ac:dyDescent="0.2">
      <c r="AA776" s="205"/>
      <c r="AB776" s="199"/>
      <c r="AC776" s="199"/>
      <c r="AD776" s="199"/>
      <c r="AE776" s="199"/>
      <c r="AF776" s="199"/>
      <c r="AG776" s="199"/>
      <c r="AH776" s="199"/>
      <c r="AI776" s="199"/>
      <c r="AJ776" s="199"/>
    </row>
    <row r="777" spans="27:36" x14ac:dyDescent="0.2">
      <c r="AA777" s="205"/>
      <c r="AB777" s="199"/>
      <c r="AC777" s="199"/>
      <c r="AD777" s="199"/>
      <c r="AE777" s="199"/>
      <c r="AF777" s="199"/>
      <c r="AG777" s="199"/>
      <c r="AH777" s="199"/>
      <c r="AI777" s="199"/>
      <c r="AJ777" s="199"/>
    </row>
    <row r="778" spans="27:36" x14ac:dyDescent="0.2">
      <c r="AA778" s="205"/>
      <c r="AB778" s="199"/>
      <c r="AC778" s="199"/>
      <c r="AD778" s="199"/>
      <c r="AE778" s="199"/>
      <c r="AF778" s="199"/>
      <c r="AG778" s="199"/>
      <c r="AH778" s="199"/>
      <c r="AI778" s="199"/>
      <c r="AJ778" s="199"/>
    </row>
    <row r="779" spans="27:36" x14ac:dyDescent="0.2">
      <c r="AA779" s="205"/>
      <c r="AB779" s="199"/>
      <c r="AC779" s="199"/>
      <c r="AD779" s="199"/>
      <c r="AE779" s="199"/>
      <c r="AF779" s="199"/>
      <c r="AG779" s="199"/>
      <c r="AH779" s="199"/>
      <c r="AI779" s="199"/>
      <c r="AJ779" s="199"/>
    </row>
    <row r="780" spans="27:36" x14ac:dyDescent="0.2">
      <c r="AA780" s="205"/>
      <c r="AB780" s="199"/>
      <c r="AC780" s="199"/>
      <c r="AD780" s="199"/>
      <c r="AE780" s="199"/>
      <c r="AF780" s="199"/>
      <c r="AG780" s="199"/>
      <c r="AH780" s="199"/>
      <c r="AI780" s="199"/>
      <c r="AJ780" s="199"/>
    </row>
    <row r="781" spans="27:36" x14ac:dyDescent="0.2">
      <c r="AA781" s="205"/>
      <c r="AB781" s="199"/>
      <c r="AC781" s="199"/>
      <c r="AD781" s="199"/>
      <c r="AE781" s="199"/>
      <c r="AF781" s="199"/>
      <c r="AG781" s="199"/>
      <c r="AH781" s="199"/>
      <c r="AI781" s="199"/>
      <c r="AJ781" s="199"/>
    </row>
    <row r="782" spans="27:36" x14ac:dyDescent="0.2">
      <c r="AA782" s="205"/>
      <c r="AB782" s="199"/>
      <c r="AC782" s="199"/>
      <c r="AD782" s="199"/>
      <c r="AE782" s="199"/>
      <c r="AF782" s="199"/>
      <c r="AG782" s="199"/>
      <c r="AH782" s="199"/>
      <c r="AI782" s="199"/>
      <c r="AJ782" s="199"/>
    </row>
    <row r="783" spans="27:36" x14ac:dyDescent="0.2">
      <c r="AA783" s="205"/>
      <c r="AB783" s="199"/>
      <c r="AC783" s="199"/>
      <c r="AD783" s="199"/>
      <c r="AE783" s="199"/>
      <c r="AF783" s="199"/>
      <c r="AG783" s="199"/>
      <c r="AH783" s="199"/>
      <c r="AI783" s="199"/>
      <c r="AJ783" s="199"/>
    </row>
    <row r="784" spans="27:36" x14ac:dyDescent="0.2">
      <c r="AA784" s="205"/>
      <c r="AB784" s="199"/>
      <c r="AC784" s="199"/>
      <c r="AD784" s="199"/>
      <c r="AE784" s="199"/>
      <c r="AF784" s="199"/>
      <c r="AG784" s="199"/>
      <c r="AH784" s="199"/>
      <c r="AI784" s="199"/>
      <c r="AJ784" s="199"/>
    </row>
    <row r="785" spans="27:36" x14ac:dyDescent="0.2">
      <c r="AA785" s="205"/>
      <c r="AB785" s="199"/>
      <c r="AC785" s="199"/>
      <c r="AD785" s="199"/>
      <c r="AE785" s="199"/>
      <c r="AF785" s="199"/>
      <c r="AG785" s="199"/>
      <c r="AH785" s="199"/>
      <c r="AI785" s="199"/>
      <c r="AJ785" s="199"/>
    </row>
    <row r="786" spans="27:36" x14ac:dyDescent="0.2">
      <c r="AA786" s="205"/>
      <c r="AB786" s="199"/>
      <c r="AC786" s="199"/>
      <c r="AD786" s="199"/>
      <c r="AE786" s="199"/>
      <c r="AF786" s="199"/>
      <c r="AG786" s="199"/>
      <c r="AH786" s="199"/>
      <c r="AI786" s="199"/>
      <c r="AJ786" s="199"/>
    </row>
    <row r="787" spans="27:36" x14ac:dyDescent="0.2">
      <c r="AA787" s="205"/>
      <c r="AB787" s="199"/>
      <c r="AC787" s="199"/>
      <c r="AD787" s="199"/>
      <c r="AE787" s="199"/>
      <c r="AF787" s="199"/>
      <c r="AG787" s="199"/>
      <c r="AH787" s="199"/>
      <c r="AI787" s="199"/>
      <c r="AJ787" s="199"/>
    </row>
    <row r="788" spans="27:36" x14ac:dyDescent="0.2">
      <c r="AA788" s="205"/>
      <c r="AB788" s="199"/>
      <c r="AC788" s="199"/>
      <c r="AD788" s="199"/>
      <c r="AE788" s="199"/>
      <c r="AF788" s="199"/>
      <c r="AG788" s="199"/>
      <c r="AH788" s="199"/>
      <c r="AI788" s="199"/>
      <c r="AJ788" s="199"/>
    </row>
    <row r="789" spans="27:36" x14ac:dyDescent="0.2">
      <c r="AA789" s="205"/>
      <c r="AB789" s="199"/>
      <c r="AC789" s="199"/>
      <c r="AD789" s="199"/>
      <c r="AE789" s="199"/>
      <c r="AF789" s="199"/>
      <c r="AG789" s="199"/>
      <c r="AH789" s="199"/>
      <c r="AI789" s="199"/>
      <c r="AJ789" s="199"/>
    </row>
    <row r="790" spans="27:36" x14ac:dyDescent="0.2">
      <c r="AA790" s="205"/>
      <c r="AB790" s="199"/>
      <c r="AC790" s="199"/>
      <c r="AD790" s="199"/>
      <c r="AE790" s="199"/>
      <c r="AF790" s="199"/>
      <c r="AG790" s="199"/>
      <c r="AH790" s="199"/>
      <c r="AI790" s="199"/>
      <c r="AJ790" s="199"/>
    </row>
    <row r="791" spans="27:36" x14ac:dyDescent="0.2">
      <c r="AA791" s="205"/>
      <c r="AB791" s="199"/>
      <c r="AC791" s="199"/>
      <c r="AD791" s="199"/>
      <c r="AE791" s="199"/>
      <c r="AF791" s="199"/>
      <c r="AG791" s="199"/>
      <c r="AH791" s="199"/>
      <c r="AI791" s="199"/>
      <c r="AJ791" s="199"/>
    </row>
    <row r="792" spans="27:36" x14ac:dyDescent="0.2">
      <c r="AA792" s="205"/>
      <c r="AB792" s="199"/>
      <c r="AC792" s="199"/>
      <c r="AD792" s="199"/>
      <c r="AE792" s="199"/>
      <c r="AF792" s="199"/>
      <c r="AG792" s="199"/>
      <c r="AH792" s="199"/>
      <c r="AI792" s="199"/>
      <c r="AJ792" s="199"/>
    </row>
    <row r="793" spans="27:36" x14ac:dyDescent="0.2">
      <c r="AA793" s="205"/>
      <c r="AB793" s="199"/>
      <c r="AC793" s="199"/>
      <c r="AD793" s="199"/>
      <c r="AE793" s="199"/>
      <c r="AF793" s="199"/>
      <c r="AG793" s="199"/>
      <c r="AH793" s="199"/>
      <c r="AI793" s="199"/>
      <c r="AJ793" s="199"/>
    </row>
    <row r="794" spans="27:36" x14ac:dyDescent="0.2">
      <c r="AA794" s="205"/>
      <c r="AB794" s="199"/>
      <c r="AC794" s="199"/>
      <c r="AD794" s="199"/>
      <c r="AE794" s="199"/>
      <c r="AF794" s="199"/>
      <c r="AG794" s="199"/>
      <c r="AH794" s="199"/>
      <c r="AI794" s="199"/>
      <c r="AJ794" s="199"/>
    </row>
    <row r="795" spans="27:36" x14ac:dyDescent="0.2">
      <c r="AA795" s="205"/>
      <c r="AB795" s="199"/>
      <c r="AC795" s="199"/>
      <c r="AD795" s="199"/>
      <c r="AE795" s="199"/>
      <c r="AF795" s="199"/>
      <c r="AG795" s="199"/>
      <c r="AH795" s="199"/>
      <c r="AI795" s="199"/>
      <c r="AJ795" s="199"/>
    </row>
    <row r="796" spans="27:36" x14ac:dyDescent="0.2">
      <c r="AA796" s="205"/>
      <c r="AB796" s="199"/>
      <c r="AC796" s="199"/>
      <c r="AD796" s="199"/>
      <c r="AE796" s="199"/>
      <c r="AF796" s="199"/>
      <c r="AG796" s="199"/>
      <c r="AH796" s="199"/>
      <c r="AI796" s="199"/>
      <c r="AJ796" s="199"/>
    </row>
    <row r="797" spans="27:36" x14ac:dyDescent="0.2">
      <c r="AA797" s="205"/>
      <c r="AB797" s="199"/>
      <c r="AC797" s="199"/>
      <c r="AD797" s="199"/>
      <c r="AE797" s="199"/>
      <c r="AF797" s="199"/>
      <c r="AG797" s="199"/>
      <c r="AH797" s="199"/>
      <c r="AI797" s="199"/>
      <c r="AJ797" s="199"/>
    </row>
    <row r="798" spans="27:36" x14ac:dyDescent="0.2">
      <c r="AA798" s="205"/>
      <c r="AB798" s="199"/>
      <c r="AC798" s="199"/>
      <c r="AD798" s="199"/>
      <c r="AE798" s="199"/>
      <c r="AF798" s="199"/>
      <c r="AG798" s="199"/>
      <c r="AH798" s="199"/>
      <c r="AI798" s="199"/>
      <c r="AJ798" s="199"/>
    </row>
    <row r="799" spans="27:36" x14ac:dyDescent="0.2">
      <c r="AA799" s="205"/>
      <c r="AB799" s="199"/>
      <c r="AC799" s="199"/>
      <c r="AD799" s="199"/>
      <c r="AE799" s="199"/>
      <c r="AF799" s="199"/>
      <c r="AG799" s="199"/>
      <c r="AH799" s="199"/>
      <c r="AI799" s="199"/>
      <c r="AJ799" s="199"/>
    </row>
    <row r="800" spans="27:36" x14ac:dyDescent="0.2">
      <c r="AA800" s="205"/>
      <c r="AB800" s="199"/>
      <c r="AC800" s="199"/>
      <c r="AD800" s="199"/>
      <c r="AE800" s="199"/>
      <c r="AF800" s="199"/>
      <c r="AG800" s="199"/>
      <c r="AH800" s="199"/>
      <c r="AI800" s="199"/>
      <c r="AJ800" s="199"/>
    </row>
    <row r="801" spans="27:36" x14ac:dyDescent="0.2">
      <c r="AA801" s="205"/>
      <c r="AB801" s="199"/>
      <c r="AC801" s="199"/>
      <c r="AD801" s="199"/>
      <c r="AE801" s="199"/>
      <c r="AF801" s="199"/>
      <c r="AG801" s="199"/>
      <c r="AH801" s="199"/>
      <c r="AI801" s="199"/>
      <c r="AJ801" s="199"/>
    </row>
    <row r="802" spans="27:36" x14ac:dyDescent="0.2">
      <c r="AA802" s="205"/>
      <c r="AB802" s="199"/>
      <c r="AC802" s="199"/>
      <c r="AD802" s="199"/>
      <c r="AE802" s="199"/>
      <c r="AF802" s="199"/>
      <c r="AG802" s="199"/>
      <c r="AH802" s="199"/>
      <c r="AI802" s="199"/>
      <c r="AJ802" s="199"/>
    </row>
    <row r="803" spans="27:36" x14ac:dyDescent="0.2">
      <c r="AA803" s="205"/>
      <c r="AB803" s="199"/>
      <c r="AC803" s="199"/>
      <c r="AD803" s="199"/>
      <c r="AE803" s="199"/>
      <c r="AF803" s="199"/>
      <c r="AG803" s="199"/>
      <c r="AH803" s="199"/>
      <c r="AI803" s="199"/>
      <c r="AJ803" s="199"/>
    </row>
    <row r="804" spans="27:36" x14ac:dyDescent="0.2">
      <c r="AA804" s="205"/>
      <c r="AB804" s="199"/>
      <c r="AC804" s="199"/>
      <c r="AD804" s="199"/>
      <c r="AE804" s="199"/>
      <c r="AF804" s="199"/>
      <c r="AG804" s="199"/>
      <c r="AH804" s="199"/>
      <c r="AI804" s="199"/>
      <c r="AJ804" s="199"/>
    </row>
    <row r="805" spans="27:36" x14ac:dyDescent="0.2">
      <c r="AA805" s="205"/>
      <c r="AB805" s="199"/>
      <c r="AC805" s="199"/>
      <c r="AD805" s="199"/>
      <c r="AE805" s="199"/>
      <c r="AF805" s="199"/>
      <c r="AG805" s="199"/>
      <c r="AH805" s="199"/>
      <c r="AI805" s="199"/>
      <c r="AJ805" s="199"/>
    </row>
    <row r="806" spans="27:36" x14ac:dyDescent="0.2">
      <c r="AA806" s="205"/>
      <c r="AB806" s="199"/>
      <c r="AC806" s="199"/>
      <c r="AD806" s="199"/>
      <c r="AE806" s="199"/>
      <c r="AF806" s="199"/>
      <c r="AG806" s="199"/>
      <c r="AH806" s="199"/>
      <c r="AI806" s="199"/>
      <c r="AJ806" s="199"/>
    </row>
    <row r="807" spans="27:36" x14ac:dyDescent="0.2">
      <c r="AA807" s="205"/>
      <c r="AB807" s="199"/>
      <c r="AC807" s="199"/>
      <c r="AD807" s="199"/>
      <c r="AE807" s="199"/>
      <c r="AF807" s="199"/>
      <c r="AG807" s="199"/>
      <c r="AH807" s="199"/>
      <c r="AI807" s="199"/>
      <c r="AJ807" s="199"/>
    </row>
    <row r="808" spans="27:36" x14ac:dyDescent="0.2">
      <c r="AA808" s="205"/>
      <c r="AB808" s="199"/>
      <c r="AC808" s="199"/>
      <c r="AD808" s="199"/>
      <c r="AE808" s="199"/>
      <c r="AF808" s="199"/>
      <c r="AG808" s="199"/>
      <c r="AH808" s="199"/>
      <c r="AI808" s="199"/>
      <c r="AJ808" s="199"/>
    </row>
    <row r="809" spans="27:36" x14ac:dyDescent="0.2">
      <c r="AA809" s="205"/>
      <c r="AB809" s="199"/>
      <c r="AC809" s="199"/>
      <c r="AD809" s="199"/>
      <c r="AE809" s="199"/>
      <c r="AF809" s="199"/>
      <c r="AG809" s="199"/>
      <c r="AH809" s="199"/>
      <c r="AI809" s="199"/>
      <c r="AJ809" s="199"/>
    </row>
    <row r="810" spans="27:36" x14ac:dyDescent="0.2">
      <c r="AA810" s="205"/>
      <c r="AB810" s="199"/>
      <c r="AC810" s="199"/>
      <c r="AD810" s="199"/>
      <c r="AE810" s="199"/>
      <c r="AF810" s="199"/>
      <c r="AG810" s="199"/>
      <c r="AH810" s="199"/>
      <c r="AI810" s="199"/>
      <c r="AJ810" s="199"/>
    </row>
    <row r="811" spans="27:36" x14ac:dyDescent="0.2">
      <c r="AA811" s="205"/>
      <c r="AB811" s="199"/>
      <c r="AC811" s="199"/>
      <c r="AD811" s="199"/>
      <c r="AE811" s="199"/>
      <c r="AF811" s="199"/>
      <c r="AG811" s="199"/>
      <c r="AH811" s="199"/>
      <c r="AI811" s="199"/>
      <c r="AJ811" s="199"/>
    </row>
    <row r="812" spans="27:36" x14ac:dyDescent="0.2">
      <c r="AA812" s="205"/>
      <c r="AB812" s="199"/>
      <c r="AC812" s="199"/>
      <c r="AD812" s="199"/>
      <c r="AE812" s="199"/>
      <c r="AF812" s="199"/>
      <c r="AG812" s="199"/>
      <c r="AH812" s="199"/>
      <c r="AI812" s="199"/>
      <c r="AJ812" s="199"/>
    </row>
    <row r="813" spans="27:36" x14ac:dyDescent="0.2">
      <c r="AA813" s="205"/>
      <c r="AB813" s="199"/>
      <c r="AC813" s="199"/>
      <c r="AD813" s="199"/>
      <c r="AE813" s="199"/>
      <c r="AF813" s="199"/>
      <c r="AG813" s="199"/>
      <c r="AH813" s="199"/>
      <c r="AI813" s="199"/>
      <c r="AJ813" s="199"/>
    </row>
    <row r="814" spans="27:36" x14ac:dyDescent="0.2">
      <c r="AA814" s="205"/>
      <c r="AB814" s="199"/>
      <c r="AC814" s="199"/>
      <c r="AD814" s="199"/>
      <c r="AE814" s="199"/>
      <c r="AF814" s="199"/>
      <c r="AG814" s="199"/>
      <c r="AH814" s="199"/>
      <c r="AI814" s="199"/>
      <c r="AJ814" s="199"/>
    </row>
    <row r="815" spans="27:36" x14ac:dyDescent="0.2">
      <c r="AA815" s="205"/>
      <c r="AB815" s="199"/>
      <c r="AC815" s="199"/>
      <c r="AD815" s="199"/>
      <c r="AE815" s="199"/>
      <c r="AF815" s="199"/>
      <c r="AG815" s="199"/>
      <c r="AH815" s="199"/>
      <c r="AI815" s="199"/>
      <c r="AJ815" s="199"/>
    </row>
    <row r="816" spans="27:36" x14ac:dyDescent="0.2">
      <c r="AA816" s="205"/>
      <c r="AB816" s="199"/>
      <c r="AC816" s="199"/>
      <c r="AD816" s="199"/>
      <c r="AE816" s="199"/>
      <c r="AF816" s="199"/>
      <c r="AG816" s="199"/>
      <c r="AH816" s="199"/>
      <c r="AI816" s="199"/>
      <c r="AJ816" s="199"/>
    </row>
    <row r="817" spans="27:36" x14ac:dyDescent="0.2">
      <c r="AA817" s="205"/>
      <c r="AB817" s="199"/>
      <c r="AC817" s="199"/>
      <c r="AD817" s="199"/>
      <c r="AE817" s="199"/>
      <c r="AF817" s="199"/>
      <c r="AG817" s="199"/>
      <c r="AH817" s="199"/>
      <c r="AI817" s="199"/>
      <c r="AJ817" s="199"/>
    </row>
    <row r="818" spans="27:36" x14ac:dyDescent="0.2">
      <c r="AA818" s="205"/>
      <c r="AB818" s="199"/>
      <c r="AC818" s="199"/>
      <c r="AD818" s="199"/>
      <c r="AE818" s="199"/>
      <c r="AF818" s="199"/>
      <c r="AG818" s="199"/>
      <c r="AH818" s="199"/>
      <c r="AI818" s="199"/>
      <c r="AJ818" s="199"/>
    </row>
    <row r="819" spans="27:36" x14ac:dyDescent="0.2">
      <c r="AA819" s="205"/>
      <c r="AB819" s="199"/>
      <c r="AC819" s="199"/>
      <c r="AD819" s="199"/>
      <c r="AE819" s="199"/>
      <c r="AF819" s="199"/>
      <c r="AG819" s="199"/>
      <c r="AH819" s="199"/>
      <c r="AI819" s="199"/>
      <c r="AJ819" s="199"/>
    </row>
    <row r="820" spans="27:36" x14ac:dyDescent="0.2">
      <c r="AA820" s="205"/>
      <c r="AB820" s="199"/>
      <c r="AC820" s="199"/>
      <c r="AD820" s="199"/>
      <c r="AE820" s="199"/>
      <c r="AF820" s="199"/>
      <c r="AG820" s="199"/>
      <c r="AH820" s="199"/>
      <c r="AI820" s="199"/>
      <c r="AJ820" s="199"/>
    </row>
    <row r="821" spans="27:36" x14ac:dyDescent="0.2">
      <c r="AA821" s="205"/>
      <c r="AB821" s="199"/>
      <c r="AC821" s="199"/>
      <c r="AD821" s="199"/>
      <c r="AE821" s="199"/>
      <c r="AF821" s="199"/>
      <c r="AG821" s="199"/>
      <c r="AH821" s="199"/>
      <c r="AI821" s="199"/>
      <c r="AJ821" s="199"/>
    </row>
    <row r="822" spans="27:36" x14ac:dyDescent="0.2">
      <c r="AA822" s="205"/>
      <c r="AB822" s="199"/>
      <c r="AC822" s="199"/>
      <c r="AD822" s="199"/>
      <c r="AE822" s="199"/>
      <c r="AF822" s="199"/>
      <c r="AG822" s="199"/>
      <c r="AH822" s="199"/>
      <c r="AI822" s="199"/>
      <c r="AJ822" s="199"/>
    </row>
    <row r="823" spans="27:36" x14ac:dyDescent="0.2">
      <c r="AA823" s="205"/>
      <c r="AB823" s="199"/>
      <c r="AC823" s="199"/>
      <c r="AD823" s="199"/>
      <c r="AE823" s="199"/>
      <c r="AF823" s="199"/>
      <c r="AG823" s="199"/>
      <c r="AH823" s="199"/>
      <c r="AI823" s="199"/>
      <c r="AJ823" s="199"/>
    </row>
    <row r="824" spans="27:36" x14ac:dyDescent="0.2">
      <c r="AA824" s="205"/>
      <c r="AB824" s="199"/>
      <c r="AC824" s="199"/>
      <c r="AD824" s="199"/>
      <c r="AE824" s="199"/>
      <c r="AF824" s="199"/>
      <c r="AG824" s="199"/>
      <c r="AH824" s="199"/>
      <c r="AI824" s="199"/>
      <c r="AJ824" s="199"/>
    </row>
    <row r="825" spans="27:36" x14ac:dyDescent="0.2">
      <c r="AA825" s="205"/>
      <c r="AB825" s="199"/>
      <c r="AC825" s="199"/>
      <c r="AD825" s="199"/>
      <c r="AE825" s="199"/>
      <c r="AF825" s="199"/>
      <c r="AG825" s="199"/>
      <c r="AH825" s="199"/>
      <c r="AI825" s="199"/>
      <c r="AJ825" s="199"/>
    </row>
    <row r="826" spans="27:36" x14ac:dyDescent="0.2">
      <c r="AA826" s="205"/>
      <c r="AB826" s="199"/>
      <c r="AC826" s="199"/>
      <c r="AD826" s="199"/>
      <c r="AE826" s="199"/>
      <c r="AF826" s="199"/>
      <c r="AG826" s="199"/>
      <c r="AH826" s="199"/>
      <c r="AI826" s="199"/>
      <c r="AJ826" s="199"/>
    </row>
    <row r="827" spans="27:36" x14ac:dyDescent="0.2">
      <c r="AA827" s="205"/>
      <c r="AB827" s="199"/>
      <c r="AC827" s="199"/>
      <c r="AD827" s="199"/>
      <c r="AE827" s="199"/>
      <c r="AF827" s="199"/>
      <c r="AG827" s="199"/>
      <c r="AH827" s="199"/>
      <c r="AI827" s="199"/>
      <c r="AJ827" s="199"/>
    </row>
    <row r="828" spans="27:36" x14ac:dyDescent="0.2">
      <c r="AA828" s="205"/>
      <c r="AB828" s="199"/>
      <c r="AC828" s="199"/>
      <c r="AD828" s="199"/>
      <c r="AE828" s="199"/>
      <c r="AF828" s="199"/>
      <c r="AG828" s="199"/>
      <c r="AH828" s="199"/>
      <c r="AI828" s="199"/>
      <c r="AJ828" s="199"/>
    </row>
    <row r="829" spans="27:36" x14ac:dyDescent="0.2">
      <c r="AA829" s="205"/>
      <c r="AB829" s="199"/>
      <c r="AC829" s="199"/>
      <c r="AD829" s="199"/>
      <c r="AE829" s="199"/>
      <c r="AF829" s="199"/>
      <c r="AG829" s="199"/>
      <c r="AH829" s="199"/>
      <c r="AI829" s="199"/>
      <c r="AJ829" s="199"/>
    </row>
    <row r="830" spans="27:36" x14ac:dyDescent="0.2">
      <c r="AA830" s="205"/>
      <c r="AB830" s="199"/>
      <c r="AC830" s="199"/>
      <c r="AD830" s="199"/>
      <c r="AE830" s="199"/>
      <c r="AF830" s="199"/>
      <c r="AG830" s="199"/>
      <c r="AH830" s="199"/>
      <c r="AI830" s="199"/>
      <c r="AJ830" s="199"/>
    </row>
    <row r="831" spans="27:36" x14ac:dyDescent="0.2">
      <c r="AA831" s="205"/>
      <c r="AB831" s="199"/>
      <c r="AC831" s="199"/>
      <c r="AD831" s="199"/>
      <c r="AE831" s="199"/>
      <c r="AF831" s="199"/>
      <c r="AG831" s="199"/>
      <c r="AH831" s="199"/>
      <c r="AI831" s="199"/>
      <c r="AJ831" s="199"/>
    </row>
    <row r="832" spans="27:36" x14ac:dyDescent="0.2">
      <c r="AA832" s="205"/>
      <c r="AB832" s="199"/>
      <c r="AC832" s="199"/>
      <c r="AD832" s="199"/>
      <c r="AE832" s="199"/>
      <c r="AF832" s="199"/>
      <c r="AG832" s="199"/>
      <c r="AH832" s="199"/>
      <c r="AI832" s="199"/>
      <c r="AJ832" s="199"/>
    </row>
    <row r="833" spans="27:36" x14ac:dyDescent="0.2">
      <c r="AA833" s="205"/>
      <c r="AB833" s="199"/>
      <c r="AC833" s="199"/>
      <c r="AD833" s="199"/>
      <c r="AE833" s="199"/>
      <c r="AF833" s="199"/>
      <c r="AG833" s="199"/>
      <c r="AH833" s="199"/>
      <c r="AI833" s="199"/>
      <c r="AJ833" s="199"/>
    </row>
    <row r="834" spans="27:36" x14ac:dyDescent="0.2">
      <c r="AA834" s="205"/>
      <c r="AB834" s="199"/>
      <c r="AC834" s="199"/>
      <c r="AD834" s="199"/>
      <c r="AE834" s="199"/>
      <c r="AF834" s="199"/>
      <c r="AG834" s="199"/>
      <c r="AH834" s="199"/>
      <c r="AI834" s="199"/>
      <c r="AJ834" s="199"/>
    </row>
    <row r="835" spans="27:36" x14ac:dyDescent="0.2">
      <c r="AA835" s="205"/>
      <c r="AB835" s="199"/>
      <c r="AC835" s="199"/>
      <c r="AD835" s="199"/>
      <c r="AE835" s="199"/>
      <c r="AF835" s="199"/>
      <c r="AG835" s="199"/>
      <c r="AH835" s="199"/>
      <c r="AI835" s="199"/>
      <c r="AJ835" s="199"/>
    </row>
    <row r="836" spans="27:36" x14ac:dyDescent="0.2">
      <c r="AA836" s="205"/>
      <c r="AB836" s="199"/>
      <c r="AC836" s="199"/>
      <c r="AD836" s="199"/>
      <c r="AE836" s="199"/>
      <c r="AF836" s="199"/>
      <c r="AG836" s="199"/>
      <c r="AH836" s="199"/>
      <c r="AI836" s="199"/>
      <c r="AJ836" s="199"/>
    </row>
    <row r="837" spans="27:36" x14ac:dyDescent="0.2">
      <c r="AA837" s="205"/>
      <c r="AB837" s="199"/>
      <c r="AC837" s="199"/>
      <c r="AD837" s="199"/>
      <c r="AE837" s="199"/>
      <c r="AF837" s="199"/>
      <c r="AG837" s="199"/>
      <c r="AH837" s="199"/>
      <c r="AI837" s="199"/>
      <c r="AJ837" s="199"/>
    </row>
    <row r="838" spans="27:36" x14ac:dyDescent="0.2">
      <c r="AA838" s="205"/>
      <c r="AB838" s="199"/>
      <c r="AC838" s="199"/>
      <c r="AD838" s="199"/>
      <c r="AE838" s="199"/>
      <c r="AF838" s="199"/>
      <c r="AG838" s="199"/>
      <c r="AH838" s="199"/>
      <c r="AI838" s="199"/>
      <c r="AJ838" s="199"/>
    </row>
    <row r="839" spans="27:36" x14ac:dyDescent="0.2">
      <c r="AA839" s="205"/>
      <c r="AB839" s="199"/>
      <c r="AC839" s="199"/>
      <c r="AD839" s="199"/>
      <c r="AE839" s="199"/>
      <c r="AF839" s="199"/>
      <c r="AG839" s="199"/>
      <c r="AH839" s="199"/>
      <c r="AI839" s="199"/>
      <c r="AJ839" s="199"/>
    </row>
    <row r="840" spans="27:36" x14ac:dyDescent="0.2">
      <c r="AA840" s="205"/>
      <c r="AB840" s="199"/>
      <c r="AC840" s="199"/>
      <c r="AD840" s="199"/>
      <c r="AE840" s="199"/>
      <c r="AF840" s="199"/>
      <c r="AG840" s="199"/>
      <c r="AH840" s="199"/>
      <c r="AI840" s="199"/>
      <c r="AJ840" s="199"/>
    </row>
    <row r="841" spans="27:36" x14ac:dyDescent="0.2">
      <c r="AA841" s="205"/>
      <c r="AB841" s="199"/>
      <c r="AC841" s="199"/>
      <c r="AD841" s="199"/>
      <c r="AE841" s="199"/>
      <c r="AF841" s="199"/>
      <c r="AG841" s="199"/>
      <c r="AH841" s="199"/>
      <c r="AI841" s="199"/>
      <c r="AJ841" s="199"/>
    </row>
    <row r="842" spans="27:36" x14ac:dyDescent="0.2">
      <c r="AA842" s="205"/>
      <c r="AB842" s="199"/>
      <c r="AC842" s="199"/>
      <c r="AD842" s="199"/>
      <c r="AE842" s="199"/>
      <c r="AF842" s="199"/>
      <c r="AG842" s="199"/>
      <c r="AH842" s="199"/>
      <c r="AI842" s="199"/>
      <c r="AJ842" s="199"/>
    </row>
    <row r="843" spans="27:36" x14ac:dyDescent="0.2">
      <c r="AA843" s="205"/>
      <c r="AB843" s="199"/>
      <c r="AC843" s="199"/>
      <c r="AD843" s="199"/>
      <c r="AE843" s="199"/>
      <c r="AF843" s="199"/>
      <c r="AG843" s="199"/>
      <c r="AH843" s="199"/>
      <c r="AI843" s="199"/>
      <c r="AJ843" s="199"/>
    </row>
    <row r="844" spans="27:36" x14ac:dyDescent="0.2">
      <c r="AA844" s="205"/>
      <c r="AB844" s="199"/>
      <c r="AC844" s="199"/>
      <c r="AD844" s="199"/>
      <c r="AE844" s="199"/>
      <c r="AF844" s="199"/>
      <c r="AG844" s="199"/>
      <c r="AH844" s="199"/>
      <c r="AI844" s="199"/>
      <c r="AJ844" s="199"/>
    </row>
    <row r="845" spans="27:36" x14ac:dyDescent="0.2">
      <c r="AA845" s="205"/>
      <c r="AB845" s="199"/>
      <c r="AC845" s="199"/>
      <c r="AD845" s="199"/>
      <c r="AE845" s="199"/>
      <c r="AF845" s="199"/>
      <c r="AG845" s="199"/>
      <c r="AH845" s="199"/>
      <c r="AI845" s="199"/>
      <c r="AJ845" s="199"/>
    </row>
    <row r="846" spans="27:36" x14ac:dyDescent="0.2">
      <c r="AA846" s="205"/>
      <c r="AB846" s="199"/>
      <c r="AC846" s="199"/>
      <c r="AD846" s="199"/>
      <c r="AE846" s="199"/>
      <c r="AF846" s="199"/>
      <c r="AG846" s="199"/>
      <c r="AH846" s="199"/>
      <c r="AI846" s="199"/>
      <c r="AJ846" s="199"/>
    </row>
    <row r="847" spans="27:36" x14ac:dyDescent="0.2">
      <c r="AA847" s="205"/>
      <c r="AB847" s="199"/>
      <c r="AC847" s="199"/>
      <c r="AD847" s="199"/>
      <c r="AE847" s="199"/>
      <c r="AF847" s="199"/>
      <c r="AG847" s="199"/>
      <c r="AH847" s="199"/>
      <c r="AI847" s="199"/>
      <c r="AJ847" s="199"/>
    </row>
    <row r="848" spans="27:36" x14ac:dyDescent="0.2">
      <c r="AA848" s="205"/>
      <c r="AB848" s="199"/>
      <c r="AC848" s="199"/>
      <c r="AD848" s="199"/>
      <c r="AE848" s="199"/>
      <c r="AF848" s="199"/>
      <c r="AG848" s="199"/>
      <c r="AH848" s="199"/>
      <c r="AI848" s="199"/>
      <c r="AJ848" s="199"/>
    </row>
    <row r="849" spans="27:36" x14ac:dyDescent="0.2">
      <c r="AA849" s="205"/>
      <c r="AB849" s="199"/>
      <c r="AC849" s="199"/>
      <c r="AD849" s="199"/>
      <c r="AE849" s="199"/>
      <c r="AF849" s="199"/>
      <c r="AG849" s="199"/>
      <c r="AH849" s="199"/>
      <c r="AI849" s="199"/>
      <c r="AJ849" s="199"/>
    </row>
    <row r="850" spans="27:36" x14ac:dyDescent="0.2">
      <c r="AA850" s="205"/>
      <c r="AB850" s="199"/>
      <c r="AC850" s="199"/>
      <c r="AD850" s="199"/>
      <c r="AE850" s="199"/>
      <c r="AF850" s="199"/>
      <c r="AG850" s="199"/>
      <c r="AH850" s="199"/>
      <c r="AI850" s="199"/>
      <c r="AJ850" s="199"/>
    </row>
    <row r="851" spans="27:36" x14ac:dyDescent="0.2">
      <c r="AA851" s="205"/>
      <c r="AB851" s="199"/>
      <c r="AC851" s="199"/>
      <c r="AD851" s="199"/>
      <c r="AE851" s="199"/>
      <c r="AF851" s="199"/>
      <c r="AG851" s="199"/>
      <c r="AH851" s="199"/>
      <c r="AI851" s="199"/>
      <c r="AJ851" s="199"/>
    </row>
    <row r="852" spans="27:36" x14ac:dyDescent="0.2">
      <c r="AA852" s="205"/>
      <c r="AB852" s="199"/>
      <c r="AC852" s="199"/>
      <c r="AD852" s="199"/>
      <c r="AE852" s="199"/>
      <c r="AF852" s="199"/>
      <c r="AG852" s="199"/>
      <c r="AH852" s="199"/>
      <c r="AI852" s="199"/>
      <c r="AJ852" s="199"/>
    </row>
    <row r="853" spans="27:36" x14ac:dyDescent="0.2">
      <c r="AA853" s="205"/>
      <c r="AB853" s="199"/>
      <c r="AC853" s="199"/>
      <c r="AD853" s="199"/>
      <c r="AE853" s="199"/>
      <c r="AF853" s="199"/>
      <c r="AG853" s="199"/>
      <c r="AH853" s="199"/>
      <c r="AI853" s="199"/>
      <c r="AJ853" s="199"/>
    </row>
    <row r="854" spans="27:36" x14ac:dyDescent="0.2">
      <c r="AA854" s="205"/>
      <c r="AB854" s="199"/>
      <c r="AC854" s="199"/>
      <c r="AD854" s="199"/>
      <c r="AE854" s="199"/>
      <c r="AF854" s="199"/>
      <c r="AG854" s="199"/>
      <c r="AH854" s="199"/>
      <c r="AI854" s="199"/>
      <c r="AJ854" s="199"/>
    </row>
    <row r="855" spans="27:36" x14ac:dyDescent="0.2">
      <c r="AA855" s="205"/>
      <c r="AB855" s="199"/>
      <c r="AC855" s="199"/>
      <c r="AD855" s="199"/>
      <c r="AE855" s="199"/>
      <c r="AF855" s="199"/>
      <c r="AG855" s="199"/>
      <c r="AH855" s="199"/>
      <c r="AI855" s="199"/>
      <c r="AJ855" s="199"/>
    </row>
    <row r="856" spans="27:36" x14ac:dyDescent="0.2">
      <c r="AA856" s="205"/>
      <c r="AB856" s="199"/>
      <c r="AC856" s="199"/>
      <c r="AD856" s="199"/>
      <c r="AE856" s="199"/>
      <c r="AF856" s="199"/>
      <c r="AG856" s="199"/>
      <c r="AH856" s="199"/>
      <c r="AI856" s="199"/>
      <c r="AJ856" s="199"/>
    </row>
    <row r="857" spans="27:36" x14ac:dyDescent="0.2">
      <c r="AA857" s="205"/>
      <c r="AB857" s="199"/>
      <c r="AC857" s="199"/>
      <c r="AD857" s="199"/>
      <c r="AE857" s="199"/>
      <c r="AF857" s="199"/>
      <c r="AG857" s="199"/>
      <c r="AH857" s="199"/>
      <c r="AI857" s="199"/>
      <c r="AJ857" s="199"/>
    </row>
    <row r="858" spans="27:36" x14ac:dyDescent="0.2">
      <c r="AA858" s="205"/>
      <c r="AB858" s="199"/>
      <c r="AC858" s="199"/>
      <c r="AD858" s="199"/>
      <c r="AE858" s="199"/>
      <c r="AF858" s="199"/>
      <c r="AG858" s="199"/>
      <c r="AH858" s="199"/>
      <c r="AI858" s="199"/>
      <c r="AJ858" s="199"/>
    </row>
    <row r="859" spans="27:36" x14ac:dyDescent="0.2">
      <c r="AA859" s="205"/>
      <c r="AB859" s="199"/>
      <c r="AC859" s="199"/>
      <c r="AD859" s="199"/>
      <c r="AE859" s="199"/>
      <c r="AF859" s="199"/>
      <c r="AG859" s="199"/>
      <c r="AH859" s="199"/>
      <c r="AI859" s="199"/>
      <c r="AJ859" s="199"/>
    </row>
    <row r="860" spans="27:36" x14ac:dyDescent="0.2">
      <c r="AA860" s="205"/>
      <c r="AB860" s="199"/>
      <c r="AC860" s="199"/>
      <c r="AD860" s="199"/>
      <c r="AE860" s="199"/>
      <c r="AF860" s="199"/>
      <c r="AG860" s="199"/>
      <c r="AH860" s="199"/>
      <c r="AI860" s="199"/>
      <c r="AJ860" s="199"/>
    </row>
    <row r="861" spans="27:36" x14ac:dyDescent="0.2">
      <c r="AA861" s="205"/>
      <c r="AB861" s="199"/>
      <c r="AC861" s="199"/>
      <c r="AD861" s="199"/>
      <c r="AE861" s="199"/>
      <c r="AF861" s="199"/>
      <c r="AG861" s="199"/>
      <c r="AH861" s="199"/>
      <c r="AI861" s="199"/>
      <c r="AJ861" s="199"/>
    </row>
    <row r="862" spans="27:36" x14ac:dyDescent="0.2">
      <c r="AA862" s="205"/>
      <c r="AB862" s="199"/>
      <c r="AC862" s="199"/>
      <c r="AD862" s="199"/>
      <c r="AE862" s="199"/>
      <c r="AF862" s="199"/>
      <c r="AG862" s="199"/>
      <c r="AH862" s="199"/>
      <c r="AI862" s="199"/>
      <c r="AJ862" s="199"/>
    </row>
    <row r="863" spans="27:36" x14ac:dyDescent="0.2">
      <c r="AA863" s="205"/>
      <c r="AB863" s="199"/>
      <c r="AC863" s="199"/>
      <c r="AD863" s="199"/>
      <c r="AE863" s="199"/>
      <c r="AF863" s="199"/>
      <c r="AG863" s="199"/>
      <c r="AH863" s="199"/>
      <c r="AI863" s="199"/>
      <c r="AJ863" s="199"/>
    </row>
    <row r="864" spans="27:36" x14ac:dyDescent="0.2">
      <c r="AA864" s="205"/>
      <c r="AB864" s="199"/>
      <c r="AC864" s="199"/>
      <c r="AD864" s="199"/>
      <c r="AE864" s="199"/>
      <c r="AF864" s="199"/>
      <c r="AG864" s="199"/>
      <c r="AH864" s="199"/>
      <c r="AI864" s="199"/>
      <c r="AJ864" s="199"/>
    </row>
    <row r="865" spans="27:36" x14ac:dyDescent="0.2">
      <c r="AA865" s="205"/>
      <c r="AB865" s="199"/>
      <c r="AC865" s="199"/>
      <c r="AD865" s="199"/>
      <c r="AE865" s="199"/>
      <c r="AF865" s="199"/>
      <c r="AG865" s="199"/>
      <c r="AH865" s="199"/>
      <c r="AI865" s="199"/>
      <c r="AJ865" s="199"/>
    </row>
    <row r="866" spans="27:36" x14ac:dyDescent="0.2">
      <c r="AA866" s="205"/>
      <c r="AB866" s="199"/>
      <c r="AC866" s="199"/>
      <c r="AD866" s="199"/>
      <c r="AE866" s="199"/>
      <c r="AF866" s="199"/>
      <c r="AG866" s="199"/>
      <c r="AH866" s="199"/>
      <c r="AI866" s="199"/>
      <c r="AJ866" s="199"/>
    </row>
    <row r="867" spans="27:36" x14ac:dyDescent="0.2">
      <c r="AA867" s="205"/>
      <c r="AB867" s="199"/>
      <c r="AC867" s="199"/>
      <c r="AD867" s="199"/>
      <c r="AE867" s="199"/>
      <c r="AF867" s="199"/>
      <c r="AG867" s="199"/>
      <c r="AH867" s="199"/>
      <c r="AI867" s="199"/>
      <c r="AJ867" s="199"/>
    </row>
    <row r="868" spans="27:36" x14ac:dyDescent="0.2">
      <c r="AA868" s="205"/>
      <c r="AB868" s="199"/>
      <c r="AC868" s="199"/>
      <c r="AD868" s="199"/>
      <c r="AE868" s="199"/>
      <c r="AF868" s="199"/>
      <c r="AG868" s="199"/>
      <c r="AH868" s="199"/>
      <c r="AI868" s="199"/>
      <c r="AJ868" s="199"/>
    </row>
    <row r="869" spans="27:36" x14ac:dyDescent="0.2">
      <c r="AA869" s="205"/>
      <c r="AB869" s="199"/>
      <c r="AC869" s="199"/>
      <c r="AD869" s="199"/>
      <c r="AE869" s="199"/>
      <c r="AF869" s="199"/>
      <c r="AG869" s="199"/>
      <c r="AH869" s="199"/>
      <c r="AI869" s="199"/>
      <c r="AJ869" s="199"/>
    </row>
    <row r="870" spans="27:36" x14ac:dyDescent="0.2">
      <c r="AA870" s="205"/>
      <c r="AB870" s="199"/>
      <c r="AC870" s="199"/>
      <c r="AD870" s="199"/>
      <c r="AE870" s="199"/>
      <c r="AF870" s="199"/>
      <c r="AG870" s="199"/>
      <c r="AH870" s="199"/>
      <c r="AI870" s="199"/>
      <c r="AJ870" s="199"/>
    </row>
    <row r="871" spans="27:36" x14ac:dyDescent="0.2">
      <c r="AA871" s="205"/>
      <c r="AB871" s="199"/>
      <c r="AC871" s="199"/>
      <c r="AD871" s="199"/>
      <c r="AE871" s="199"/>
      <c r="AF871" s="199"/>
      <c r="AG871" s="199"/>
      <c r="AH871" s="199"/>
      <c r="AI871" s="199"/>
      <c r="AJ871" s="199"/>
    </row>
    <row r="872" spans="27:36" x14ac:dyDescent="0.2">
      <c r="AA872" s="205"/>
      <c r="AB872" s="199"/>
      <c r="AC872" s="199"/>
      <c r="AD872" s="199"/>
      <c r="AE872" s="199"/>
      <c r="AF872" s="199"/>
      <c r="AG872" s="199"/>
      <c r="AH872" s="199"/>
      <c r="AI872" s="199"/>
      <c r="AJ872" s="199"/>
    </row>
    <row r="873" spans="27:36" x14ac:dyDescent="0.2">
      <c r="AA873" s="205"/>
      <c r="AB873" s="199"/>
      <c r="AC873" s="199"/>
      <c r="AD873" s="199"/>
      <c r="AE873" s="199"/>
      <c r="AF873" s="199"/>
      <c r="AG873" s="199"/>
      <c r="AH873" s="199"/>
      <c r="AI873" s="199"/>
      <c r="AJ873" s="199"/>
    </row>
    <row r="874" spans="27:36" x14ac:dyDescent="0.2">
      <c r="AA874" s="205"/>
      <c r="AB874" s="199"/>
      <c r="AC874" s="199"/>
      <c r="AD874" s="199"/>
      <c r="AE874" s="199"/>
      <c r="AF874" s="199"/>
      <c r="AG874" s="199"/>
      <c r="AH874" s="199"/>
      <c r="AI874" s="199"/>
      <c r="AJ874" s="199"/>
    </row>
    <row r="875" spans="27:36" x14ac:dyDescent="0.2">
      <c r="AA875" s="205"/>
      <c r="AB875" s="199"/>
      <c r="AC875" s="199"/>
      <c r="AD875" s="199"/>
      <c r="AE875" s="199"/>
      <c r="AF875" s="199"/>
      <c r="AG875" s="199"/>
      <c r="AH875" s="199"/>
      <c r="AI875" s="199"/>
      <c r="AJ875" s="199"/>
    </row>
    <row r="876" spans="27:36" x14ac:dyDescent="0.2">
      <c r="AA876" s="205"/>
      <c r="AB876" s="199"/>
      <c r="AC876" s="199"/>
      <c r="AD876" s="199"/>
      <c r="AE876" s="199"/>
      <c r="AF876" s="199"/>
      <c r="AG876" s="199"/>
      <c r="AH876" s="199"/>
      <c r="AI876" s="199"/>
      <c r="AJ876" s="199"/>
    </row>
    <row r="877" spans="27:36" x14ac:dyDescent="0.2">
      <c r="AA877" s="205"/>
      <c r="AB877" s="199"/>
      <c r="AC877" s="199"/>
      <c r="AD877" s="199"/>
      <c r="AE877" s="199"/>
      <c r="AF877" s="199"/>
      <c r="AG877" s="199"/>
      <c r="AH877" s="199"/>
      <c r="AI877" s="199"/>
      <c r="AJ877" s="199"/>
    </row>
    <row r="878" spans="27:36" x14ac:dyDescent="0.2">
      <c r="AA878" s="205"/>
      <c r="AB878" s="199"/>
      <c r="AC878" s="199"/>
      <c r="AD878" s="199"/>
      <c r="AE878" s="199"/>
      <c r="AF878" s="199"/>
      <c r="AG878" s="199"/>
      <c r="AH878" s="199"/>
      <c r="AI878" s="199"/>
      <c r="AJ878" s="199"/>
    </row>
    <row r="879" spans="27:36" x14ac:dyDescent="0.2">
      <c r="AA879" s="205"/>
      <c r="AB879" s="199"/>
      <c r="AC879" s="199"/>
      <c r="AD879" s="199"/>
      <c r="AE879" s="199"/>
      <c r="AF879" s="199"/>
      <c r="AG879" s="199"/>
      <c r="AH879" s="199"/>
      <c r="AI879" s="199"/>
      <c r="AJ879" s="199"/>
    </row>
    <row r="880" spans="27:36" x14ac:dyDescent="0.2">
      <c r="AA880" s="205"/>
      <c r="AB880" s="199"/>
      <c r="AC880" s="199"/>
      <c r="AD880" s="199"/>
      <c r="AE880" s="199"/>
      <c r="AF880" s="199"/>
      <c r="AG880" s="199"/>
      <c r="AH880" s="199"/>
      <c r="AI880" s="199"/>
      <c r="AJ880" s="199"/>
    </row>
    <row r="881" spans="27:36" x14ac:dyDescent="0.2">
      <c r="AA881" s="205"/>
      <c r="AB881" s="199"/>
      <c r="AC881" s="199"/>
      <c r="AD881" s="199"/>
      <c r="AE881" s="199"/>
      <c r="AF881" s="199"/>
      <c r="AG881" s="199"/>
      <c r="AH881" s="199"/>
      <c r="AI881" s="199"/>
      <c r="AJ881" s="199"/>
    </row>
    <row r="882" spans="27:36" x14ac:dyDescent="0.2">
      <c r="AA882" s="205"/>
      <c r="AB882" s="199"/>
      <c r="AC882" s="199"/>
      <c r="AD882" s="199"/>
      <c r="AE882" s="199"/>
      <c r="AF882" s="199"/>
      <c r="AG882" s="199"/>
      <c r="AH882" s="199"/>
      <c r="AI882" s="199"/>
      <c r="AJ882" s="199"/>
    </row>
    <row r="883" spans="27:36" x14ac:dyDescent="0.2">
      <c r="AA883" s="205"/>
      <c r="AB883" s="199"/>
      <c r="AC883" s="199"/>
      <c r="AD883" s="199"/>
      <c r="AE883" s="199"/>
      <c r="AF883" s="199"/>
      <c r="AG883" s="199"/>
      <c r="AH883" s="199"/>
      <c r="AI883" s="199"/>
      <c r="AJ883" s="199"/>
    </row>
    <row r="884" spans="27:36" x14ac:dyDescent="0.2">
      <c r="AA884" s="205"/>
      <c r="AB884" s="199"/>
      <c r="AC884" s="199"/>
      <c r="AD884" s="199"/>
      <c r="AE884" s="199"/>
      <c r="AF884" s="199"/>
      <c r="AG884" s="199"/>
      <c r="AH884" s="199"/>
      <c r="AI884" s="199"/>
      <c r="AJ884" s="199"/>
    </row>
    <row r="885" spans="27:36" x14ac:dyDescent="0.2">
      <c r="AA885" s="205"/>
      <c r="AB885" s="199"/>
      <c r="AC885" s="199"/>
      <c r="AD885" s="199"/>
      <c r="AE885" s="199"/>
      <c r="AF885" s="199"/>
      <c r="AG885" s="199"/>
      <c r="AH885" s="199"/>
      <c r="AI885" s="199"/>
      <c r="AJ885" s="199"/>
    </row>
    <row r="886" spans="27:36" x14ac:dyDescent="0.2">
      <c r="AA886" s="205"/>
      <c r="AB886" s="199"/>
      <c r="AC886" s="199"/>
      <c r="AD886" s="199"/>
      <c r="AE886" s="199"/>
      <c r="AF886" s="199"/>
      <c r="AG886" s="199"/>
      <c r="AH886" s="199"/>
      <c r="AI886" s="199"/>
      <c r="AJ886" s="199"/>
    </row>
    <row r="887" spans="27:36" x14ac:dyDescent="0.2">
      <c r="AA887" s="205"/>
      <c r="AB887" s="199"/>
      <c r="AC887" s="199"/>
      <c r="AD887" s="199"/>
      <c r="AE887" s="199"/>
      <c r="AF887" s="199"/>
      <c r="AG887" s="199"/>
      <c r="AH887" s="199"/>
      <c r="AI887" s="199"/>
      <c r="AJ887" s="199"/>
    </row>
    <row r="888" spans="27:36" x14ac:dyDescent="0.2">
      <c r="AA888" s="205"/>
      <c r="AB888" s="199"/>
      <c r="AC888" s="199"/>
      <c r="AD888" s="199"/>
      <c r="AE888" s="199"/>
      <c r="AF888" s="199"/>
      <c r="AG888" s="199"/>
      <c r="AH888" s="199"/>
      <c r="AI888" s="199"/>
      <c r="AJ888" s="199"/>
    </row>
    <row r="889" spans="27:36" x14ac:dyDescent="0.2">
      <c r="AA889" s="205"/>
      <c r="AB889" s="199"/>
      <c r="AC889" s="199"/>
      <c r="AD889" s="199"/>
      <c r="AE889" s="199"/>
      <c r="AF889" s="199"/>
      <c r="AG889" s="199"/>
      <c r="AH889" s="199"/>
      <c r="AI889" s="199"/>
      <c r="AJ889" s="199"/>
    </row>
    <row r="890" spans="27:36" x14ac:dyDescent="0.2">
      <c r="AA890" s="205"/>
      <c r="AB890" s="199"/>
      <c r="AC890" s="199"/>
      <c r="AD890" s="199"/>
      <c r="AE890" s="199"/>
      <c r="AF890" s="199"/>
      <c r="AG890" s="199"/>
      <c r="AH890" s="199"/>
      <c r="AI890" s="199"/>
      <c r="AJ890" s="199"/>
    </row>
    <row r="891" spans="27:36" x14ac:dyDescent="0.2">
      <c r="AA891" s="205"/>
      <c r="AB891" s="199"/>
      <c r="AC891" s="199"/>
      <c r="AD891" s="199"/>
      <c r="AE891" s="199"/>
      <c r="AF891" s="199"/>
      <c r="AG891" s="199"/>
      <c r="AH891" s="199"/>
      <c r="AI891" s="199"/>
      <c r="AJ891" s="199"/>
    </row>
    <row r="892" spans="27:36" x14ac:dyDescent="0.2">
      <c r="AA892" s="205"/>
      <c r="AB892" s="199"/>
      <c r="AC892" s="199"/>
      <c r="AD892" s="199"/>
      <c r="AE892" s="199"/>
      <c r="AF892" s="199"/>
      <c r="AG892" s="199"/>
      <c r="AH892" s="199"/>
      <c r="AI892" s="199"/>
      <c r="AJ892" s="199"/>
    </row>
    <row r="893" spans="27:36" x14ac:dyDescent="0.2">
      <c r="AA893" s="205"/>
      <c r="AB893" s="199"/>
      <c r="AC893" s="199"/>
      <c r="AD893" s="199"/>
      <c r="AE893" s="199"/>
      <c r="AF893" s="199"/>
      <c r="AG893" s="199"/>
      <c r="AH893" s="199"/>
      <c r="AI893" s="199"/>
      <c r="AJ893" s="199"/>
    </row>
    <row r="894" spans="27:36" x14ac:dyDescent="0.2">
      <c r="AA894" s="205"/>
      <c r="AB894" s="199"/>
      <c r="AC894" s="199"/>
      <c r="AD894" s="199"/>
      <c r="AE894" s="199"/>
      <c r="AF894" s="199"/>
      <c r="AG894" s="199"/>
      <c r="AH894" s="199"/>
      <c r="AI894" s="199"/>
      <c r="AJ894" s="199"/>
    </row>
    <row r="895" spans="27:36" x14ac:dyDescent="0.2">
      <c r="AA895" s="205"/>
      <c r="AB895" s="199"/>
      <c r="AC895" s="199"/>
      <c r="AD895" s="199"/>
      <c r="AE895" s="199"/>
      <c r="AF895" s="199"/>
      <c r="AG895" s="199"/>
      <c r="AH895" s="199"/>
      <c r="AI895" s="199"/>
      <c r="AJ895" s="199"/>
    </row>
    <row r="896" spans="27:36" x14ac:dyDescent="0.2">
      <c r="AA896" s="205"/>
      <c r="AB896" s="199"/>
      <c r="AC896" s="199"/>
      <c r="AD896" s="199"/>
      <c r="AE896" s="199"/>
      <c r="AF896" s="199"/>
      <c r="AG896" s="199"/>
      <c r="AH896" s="199"/>
      <c r="AI896" s="199"/>
      <c r="AJ896" s="199"/>
    </row>
    <row r="897" spans="27:36" x14ac:dyDescent="0.2">
      <c r="AA897" s="205"/>
      <c r="AB897" s="199"/>
      <c r="AC897" s="199"/>
      <c r="AD897" s="199"/>
      <c r="AE897" s="199"/>
      <c r="AF897" s="199"/>
      <c r="AG897" s="199"/>
      <c r="AH897" s="199"/>
      <c r="AI897" s="199"/>
      <c r="AJ897" s="199"/>
    </row>
    <row r="898" spans="27:36" x14ac:dyDescent="0.2">
      <c r="AA898" s="205"/>
      <c r="AB898" s="199"/>
      <c r="AC898" s="199"/>
      <c r="AD898" s="199"/>
      <c r="AE898" s="199"/>
      <c r="AF898" s="199"/>
      <c r="AG898" s="199"/>
      <c r="AH898" s="199"/>
      <c r="AI898" s="199"/>
      <c r="AJ898" s="199"/>
    </row>
    <row r="899" spans="27:36" x14ac:dyDescent="0.2">
      <c r="AA899" s="205"/>
      <c r="AB899" s="199"/>
      <c r="AC899" s="199"/>
      <c r="AD899" s="199"/>
      <c r="AE899" s="199"/>
      <c r="AF899" s="199"/>
      <c r="AG899" s="199"/>
      <c r="AH899" s="199"/>
      <c r="AI899" s="199"/>
      <c r="AJ899" s="199"/>
    </row>
    <row r="900" spans="27:36" x14ac:dyDescent="0.2">
      <c r="AA900" s="205"/>
      <c r="AB900" s="199"/>
      <c r="AC900" s="199"/>
      <c r="AD900" s="199"/>
      <c r="AE900" s="199"/>
      <c r="AF900" s="199"/>
      <c r="AG900" s="199"/>
      <c r="AH900" s="199"/>
      <c r="AI900" s="199"/>
      <c r="AJ900" s="199"/>
    </row>
    <row r="901" spans="27:36" x14ac:dyDescent="0.2">
      <c r="AA901" s="205"/>
      <c r="AB901" s="199"/>
      <c r="AC901" s="199"/>
      <c r="AD901" s="199"/>
      <c r="AE901" s="199"/>
      <c r="AF901" s="199"/>
      <c r="AG901" s="199"/>
      <c r="AH901" s="199"/>
      <c r="AI901" s="199"/>
      <c r="AJ901" s="199"/>
    </row>
    <row r="902" spans="27:36" x14ac:dyDescent="0.2">
      <c r="AA902" s="205"/>
      <c r="AB902" s="199"/>
      <c r="AC902" s="199"/>
      <c r="AD902" s="199"/>
      <c r="AE902" s="199"/>
      <c r="AF902" s="199"/>
      <c r="AG902" s="199"/>
      <c r="AH902" s="199"/>
      <c r="AI902" s="199"/>
      <c r="AJ902" s="199"/>
    </row>
    <row r="903" spans="27:36" x14ac:dyDescent="0.2">
      <c r="AA903" s="205"/>
      <c r="AB903" s="199"/>
      <c r="AC903" s="199"/>
      <c r="AD903" s="199"/>
      <c r="AE903" s="199"/>
      <c r="AF903" s="199"/>
      <c r="AG903" s="199"/>
      <c r="AH903" s="199"/>
      <c r="AI903" s="199"/>
      <c r="AJ903" s="199"/>
    </row>
    <row r="904" spans="27:36" x14ac:dyDescent="0.2">
      <c r="AA904" s="205"/>
      <c r="AB904" s="199"/>
      <c r="AC904" s="199"/>
      <c r="AD904" s="199"/>
      <c r="AE904" s="199"/>
      <c r="AF904" s="199"/>
      <c r="AG904" s="199"/>
      <c r="AH904" s="199"/>
      <c r="AI904" s="199"/>
      <c r="AJ904" s="199"/>
    </row>
    <row r="905" spans="27:36" x14ac:dyDescent="0.2">
      <c r="AA905" s="205"/>
      <c r="AB905" s="199"/>
      <c r="AC905" s="199"/>
      <c r="AD905" s="199"/>
      <c r="AE905" s="199"/>
      <c r="AF905" s="199"/>
      <c r="AG905" s="199"/>
      <c r="AH905" s="199"/>
      <c r="AI905" s="199"/>
      <c r="AJ905" s="199"/>
    </row>
    <row r="906" spans="27:36" x14ac:dyDescent="0.2">
      <c r="AA906" s="205"/>
      <c r="AB906" s="199"/>
      <c r="AC906" s="199"/>
      <c r="AD906" s="199"/>
      <c r="AE906" s="199"/>
      <c r="AF906" s="199"/>
      <c r="AG906" s="199"/>
      <c r="AH906" s="199"/>
      <c r="AI906" s="199"/>
      <c r="AJ906" s="199"/>
    </row>
    <row r="907" spans="27:36" x14ac:dyDescent="0.2">
      <c r="AA907" s="205"/>
      <c r="AB907" s="199"/>
      <c r="AC907" s="199"/>
      <c r="AD907" s="199"/>
      <c r="AE907" s="199"/>
      <c r="AF907" s="199"/>
      <c r="AG907" s="199"/>
      <c r="AH907" s="199"/>
      <c r="AI907" s="199"/>
      <c r="AJ907" s="199"/>
    </row>
    <row r="908" spans="27:36" x14ac:dyDescent="0.2">
      <c r="AA908" s="205"/>
      <c r="AB908" s="199"/>
      <c r="AC908" s="199"/>
      <c r="AD908" s="199"/>
      <c r="AE908" s="199"/>
      <c r="AF908" s="199"/>
      <c r="AG908" s="199"/>
      <c r="AH908" s="199"/>
      <c r="AI908" s="199"/>
      <c r="AJ908" s="199"/>
    </row>
    <row r="909" spans="27:36" x14ac:dyDescent="0.2">
      <c r="AA909" s="205"/>
      <c r="AB909" s="199"/>
      <c r="AC909" s="199"/>
      <c r="AD909" s="199"/>
      <c r="AE909" s="199"/>
      <c r="AF909" s="199"/>
      <c r="AG909" s="199"/>
      <c r="AH909" s="199"/>
      <c r="AI909" s="199"/>
      <c r="AJ909" s="199"/>
    </row>
    <row r="910" spans="27:36" x14ac:dyDescent="0.2">
      <c r="AA910" s="205"/>
      <c r="AB910" s="199"/>
      <c r="AC910" s="199"/>
      <c r="AD910" s="199"/>
      <c r="AE910" s="199"/>
      <c r="AF910" s="199"/>
      <c r="AG910" s="199"/>
      <c r="AH910" s="199"/>
      <c r="AI910" s="199"/>
      <c r="AJ910" s="199"/>
    </row>
    <row r="911" spans="27:36" x14ac:dyDescent="0.2">
      <c r="AA911" s="205"/>
      <c r="AB911" s="199"/>
      <c r="AC911" s="199"/>
      <c r="AD911" s="199"/>
      <c r="AE911" s="199"/>
      <c r="AF911" s="199"/>
      <c r="AG911" s="199"/>
      <c r="AH911" s="199"/>
      <c r="AI911" s="199"/>
      <c r="AJ911" s="199"/>
    </row>
    <row r="912" spans="27:36" x14ac:dyDescent="0.2">
      <c r="AA912" s="205"/>
      <c r="AB912" s="199"/>
      <c r="AC912" s="199"/>
      <c r="AD912" s="199"/>
      <c r="AE912" s="199"/>
      <c r="AF912" s="199"/>
      <c r="AG912" s="199"/>
      <c r="AH912" s="199"/>
      <c r="AI912" s="199"/>
      <c r="AJ912" s="199"/>
    </row>
    <row r="913" spans="27:36" x14ac:dyDescent="0.2">
      <c r="AA913" s="205"/>
      <c r="AB913" s="199"/>
      <c r="AC913" s="199"/>
      <c r="AD913" s="199"/>
      <c r="AE913" s="199"/>
      <c r="AF913" s="199"/>
      <c r="AG913" s="199"/>
      <c r="AH913" s="199"/>
      <c r="AI913" s="199"/>
      <c r="AJ913" s="199"/>
    </row>
    <row r="914" spans="27:36" x14ac:dyDescent="0.2">
      <c r="AA914" s="205"/>
      <c r="AB914" s="199"/>
      <c r="AC914" s="199"/>
      <c r="AD914" s="199"/>
      <c r="AE914" s="199"/>
      <c r="AF914" s="199"/>
      <c r="AG914" s="199"/>
      <c r="AH914" s="199"/>
      <c r="AI914" s="199"/>
      <c r="AJ914" s="199"/>
    </row>
    <row r="915" spans="27:36" x14ac:dyDescent="0.2">
      <c r="AA915" s="205"/>
      <c r="AB915" s="199"/>
      <c r="AC915" s="199"/>
      <c r="AD915" s="199"/>
      <c r="AE915" s="199"/>
      <c r="AF915" s="199"/>
      <c r="AG915" s="199"/>
      <c r="AH915" s="199"/>
      <c r="AI915" s="199"/>
      <c r="AJ915" s="199"/>
    </row>
    <row r="916" spans="27:36" x14ac:dyDescent="0.2">
      <c r="AA916" s="205"/>
      <c r="AB916" s="199"/>
      <c r="AC916" s="199"/>
      <c r="AD916" s="199"/>
      <c r="AE916" s="199"/>
      <c r="AF916" s="199"/>
      <c r="AG916" s="199"/>
      <c r="AH916" s="199"/>
      <c r="AI916" s="199"/>
      <c r="AJ916" s="199"/>
    </row>
    <row r="917" spans="27:36" x14ac:dyDescent="0.2">
      <c r="AA917" s="205"/>
      <c r="AB917" s="199"/>
      <c r="AC917" s="199"/>
      <c r="AD917" s="199"/>
      <c r="AE917" s="199"/>
      <c r="AF917" s="199"/>
      <c r="AG917" s="199"/>
      <c r="AH917" s="199"/>
      <c r="AI917" s="199"/>
      <c r="AJ917" s="199"/>
    </row>
    <row r="918" spans="27:36" x14ac:dyDescent="0.2">
      <c r="AA918" s="205"/>
      <c r="AB918" s="199"/>
      <c r="AC918" s="199"/>
      <c r="AD918" s="199"/>
      <c r="AE918" s="199"/>
      <c r="AF918" s="199"/>
      <c r="AG918" s="199"/>
      <c r="AH918" s="199"/>
      <c r="AI918" s="199"/>
      <c r="AJ918" s="199"/>
    </row>
    <row r="919" spans="27:36" x14ac:dyDescent="0.2">
      <c r="AA919" s="205"/>
      <c r="AB919" s="199"/>
      <c r="AC919" s="199"/>
      <c r="AD919" s="199"/>
      <c r="AE919" s="199"/>
      <c r="AF919" s="199"/>
      <c r="AG919" s="199"/>
      <c r="AH919" s="199"/>
      <c r="AI919" s="199"/>
      <c r="AJ919" s="199"/>
    </row>
    <row r="920" spans="27:36" x14ac:dyDescent="0.2">
      <c r="AA920" s="205"/>
      <c r="AB920" s="199"/>
      <c r="AC920" s="199"/>
      <c r="AD920" s="199"/>
      <c r="AE920" s="199"/>
      <c r="AF920" s="199"/>
      <c r="AG920" s="199"/>
      <c r="AH920" s="199"/>
      <c r="AI920" s="199"/>
      <c r="AJ920" s="199"/>
    </row>
    <row r="921" spans="27:36" x14ac:dyDescent="0.2">
      <c r="AA921" s="205"/>
      <c r="AB921" s="199"/>
      <c r="AC921" s="199"/>
      <c r="AD921" s="199"/>
      <c r="AE921" s="199"/>
      <c r="AF921" s="199"/>
      <c r="AG921" s="199"/>
      <c r="AH921" s="199"/>
      <c r="AI921" s="199"/>
      <c r="AJ921" s="199"/>
    </row>
    <row r="922" spans="27:36" x14ac:dyDescent="0.2">
      <c r="AA922" s="205"/>
      <c r="AB922" s="199"/>
      <c r="AC922" s="199"/>
      <c r="AD922" s="199"/>
      <c r="AE922" s="199"/>
      <c r="AF922" s="199"/>
      <c r="AG922" s="199"/>
      <c r="AH922" s="199"/>
      <c r="AI922" s="199"/>
      <c r="AJ922" s="199"/>
    </row>
    <row r="923" spans="27:36" x14ac:dyDescent="0.2">
      <c r="AA923" s="205"/>
      <c r="AB923" s="199"/>
      <c r="AC923" s="199"/>
      <c r="AD923" s="199"/>
      <c r="AE923" s="199"/>
      <c r="AF923" s="199"/>
      <c r="AG923" s="199"/>
      <c r="AH923" s="199"/>
      <c r="AI923" s="199"/>
      <c r="AJ923" s="199"/>
    </row>
    <row r="924" spans="27:36" x14ac:dyDescent="0.2">
      <c r="AA924" s="205"/>
      <c r="AB924" s="199"/>
      <c r="AC924" s="199"/>
      <c r="AD924" s="199"/>
      <c r="AE924" s="199"/>
      <c r="AF924" s="199"/>
      <c r="AG924" s="199"/>
      <c r="AH924" s="199"/>
      <c r="AI924" s="199"/>
      <c r="AJ924" s="199"/>
    </row>
    <row r="925" spans="27:36" x14ac:dyDescent="0.2">
      <c r="AA925" s="205"/>
      <c r="AB925" s="199"/>
      <c r="AC925" s="199"/>
      <c r="AD925" s="199"/>
      <c r="AE925" s="199"/>
      <c r="AF925" s="199"/>
      <c r="AG925" s="199"/>
      <c r="AH925" s="199"/>
      <c r="AI925" s="199"/>
      <c r="AJ925" s="199"/>
    </row>
    <row r="926" spans="27:36" x14ac:dyDescent="0.2">
      <c r="AA926" s="205"/>
      <c r="AB926" s="199"/>
      <c r="AC926" s="199"/>
      <c r="AD926" s="199"/>
      <c r="AE926" s="199"/>
      <c r="AF926" s="199"/>
      <c r="AG926" s="199"/>
      <c r="AH926" s="199"/>
      <c r="AI926" s="199"/>
      <c r="AJ926" s="199"/>
    </row>
    <row r="927" spans="27:36" x14ac:dyDescent="0.2">
      <c r="AA927" s="205"/>
      <c r="AB927" s="199"/>
      <c r="AC927" s="199"/>
      <c r="AD927" s="199"/>
      <c r="AE927" s="199"/>
      <c r="AF927" s="199"/>
      <c r="AG927" s="199"/>
      <c r="AH927" s="199"/>
      <c r="AI927" s="199"/>
      <c r="AJ927" s="199"/>
    </row>
    <row r="928" spans="27:36" x14ac:dyDescent="0.2">
      <c r="AA928" s="205"/>
      <c r="AB928" s="199"/>
      <c r="AC928" s="199"/>
      <c r="AD928" s="199"/>
      <c r="AE928" s="199"/>
      <c r="AF928" s="199"/>
      <c r="AG928" s="199"/>
      <c r="AH928" s="199"/>
      <c r="AI928" s="199"/>
      <c r="AJ928" s="199"/>
    </row>
    <row r="929" spans="27:36" x14ac:dyDescent="0.2">
      <c r="AA929" s="205"/>
      <c r="AB929" s="199"/>
      <c r="AC929" s="199"/>
      <c r="AD929" s="199"/>
      <c r="AE929" s="199"/>
      <c r="AF929" s="199"/>
      <c r="AG929" s="199"/>
      <c r="AH929" s="199"/>
      <c r="AI929" s="199"/>
      <c r="AJ929" s="199"/>
    </row>
    <row r="930" spans="27:36" x14ac:dyDescent="0.2">
      <c r="AA930" s="205"/>
      <c r="AB930" s="199"/>
      <c r="AC930" s="199"/>
      <c r="AD930" s="199"/>
      <c r="AE930" s="199"/>
      <c r="AF930" s="199"/>
      <c r="AG930" s="199"/>
      <c r="AH930" s="199"/>
      <c r="AI930" s="199"/>
      <c r="AJ930" s="199"/>
    </row>
    <row r="931" spans="27:36" x14ac:dyDescent="0.2">
      <c r="AA931" s="205"/>
      <c r="AB931" s="199"/>
      <c r="AC931" s="199"/>
      <c r="AD931" s="199"/>
      <c r="AE931" s="199"/>
      <c r="AF931" s="199"/>
      <c r="AG931" s="199"/>
      <c r="AH931" s="199"/>
      <c r="AI931" s="199"/>
      <c r="AJ931" s="199"/>
    </row>
    <row r="932" spans="27:36" x14ac:dyDescent="0.2">
      <c r="AA932" s="205"/>
      <c r="AB932" s="199"/>
      <c r="AC932" s="199"/>
      <c r="AD932" s="199"/>
      <c r="AE932" s="199"/>
      <c r="AF932" s="199"/>
      <c r="AG932" s="199"/>
      <c r="AH932" s="199"/>
      <c r="AI932" s="199"/>
      <c r="AJ932" s="199"/>
    </row>
    <row r="933" spans="27:36" x14ac:dyDescent="0.2">
      <c r="AA933" s="205"/>
      <c r="AB933" s="199"/>
      <c r="AC933" s="199"/>
      <c r="AD933" s="199"/>
      <c r="AE933" s="199"/>
      <c r="AF933" s="199"/>
      <c r="AG933" s="199"/>
      <c r="AH933" s="199"/>
      <c r="AI933" s="199"/>
      <c r="AJ933" s="199"/>
    </row>
    <row r="934" spans="27:36" x14ac:dyDescent="0.2">
      <c r="AA934" s="205"/>
      <c r="AB934" s="199"/>
      <c r="AC934" s="199"/>
      <c r="AD934" s="199"/>
      <c r="AE934" s="199"/>
      <c r="AF934" s="199"/>
      <c r="AG934" s="199"/>
      <c r="AH934" s="199"/>
      <c r="AI934" s="199"/>
      <c r="AJ934" s="199"/>
    </row>
    <row r="935" spans="27:36" x14ac:dyDescent="0.2">
      <c r="AA935" s="205"/>
      <c r="AB935" s="199"/>
      <c r="AC935" s="199"/>
      <c r="AD935" s="199"/>
      <c r="AE935" s="199"/>
      <c r="AF935" s="199"/>
      <c r="AG935" s="199"/>
      <c r="AH935" s="199"/>
      <c r="AI935" s="199"/>
      <c r="AJ935" s="199"/>
    </row>
    <row r="936" spans="27:36" x14ac:dyDescent="0.2">
      <c r="AA936" s="205"/>
      <c r="AB936" s="199"/>
      <c r="AC936" s="199"/>
      <c r="AD936" s="199"/>
      <c r="AE936" s="199"/>
      <c r="AF936" s="199"/>
      <c r="AG936" s="199"/>
      <c r="AH936" s="199"/>
      <c r="AI936" s="199"/>
      <c r="AJ936" s="199"/>
    </row>
    <row r="937" spans="27:36" x14ac:dyDescent="0.2">
      <c r="AA937" s="205"/>
      <c r="AB937" s="199"/>
      <c r="AC937" s="199"/>
      <c r="AD937" s="199"/>
      <c r="AE937" s="199"/>
      <c r="AF937" s="199"/>
      <c r="AG937" s="199"/>
      <c r="AH937" s="199"/>
      <c r="AI937" s="199"/>
      <c r="AJ937" s="199"/>
    </row>
    <row r="938" spans="27:36" x14ac:dyDescent="0.2">
      <c r="AA938" s="205"/>
      <c r="AB938" s="199"/>
      <c r="AC938" s="199"/>
      <c r="AD938" s="199"/>
      <c r="AE938" s="199"/>
      <c r="AF938" s="199"/>
      <c r="AG938" s="199"/>
      <c r="AH938" s="199"/>
      <c r="AI938" s="199"/>
      <c r="AJ938" s="199"/>
    </row>
    <row r="939" spans="27:36" x14ac:dyDescent="0.2">
      <c r="AA939" s="205"/>
      <c r="AB939" s="199"/>
      <c r="AC939" s="199"/>
      <c r="AD939" s="199"/>
      <c r="AE939" s="199"/>
      <c r="AF939" s="199"/>
      <c r="AG939" s="199"/>
      <c r="AH939" s="199"/>
      <c r="AI939" s="199"/>
      <c r="AJ939" s="199"/>
    </row>
    <row r="940" spans="27:36" x14ac:dyDescent="0.2">
      <c r="AA940" s="205"/>
      <c r="AB940" s="199"/>
      <c r="AC940" s="199"/>
      <c r="AD940" s="199"/>
      <c r="AE940" s="199"/>
      <c r="AF940" s="199"/>
      <c r="AG940" s="199"/>
      <c r="AH940" s="199"/>
      <c r="AI940" s="199"/>
      <c r="AJ940" s="199"/>
    </row>
    <row r="941" spans="27:36" x14ac:dyDescent="0.2">
      <c r="AA941" s="205"/>
      <c r="AB941" s="199"/>
      <c r="AC941" s="199"/>
      <c r="AD941" s="199"/>
      <c r="AE941" s="199"/>
      <c r="AF941" s="199"/>
      <c r="AG941" s="199"/>
      <c r="AH941" s="199"/>
      <c r="AI941" s="199"/>
      <c r="AJ941" s="199"/>
    </row>
    <row r="942" spans="27:36" x14ac:dyDescent="0.2">
      <c r="AA942" s="205"/>
      <c r="AB942" s="199"/>
      <c r="AC942" s="199"/>
      <c r="AD942" s="199"/>
      <c r="AE942" s="199"/>
      <c r="AF942" s="199"/>
      <c r="AG942" s="199"/>
      <c r="AH942" s="199"/>
      <c r="AI942" s="199"/>
      <c r="AJ942" s="199"/>
    </row>
    <row r="943" spans="27:36" x14ac:dyDescent="0.2">
      <c r="AA943" s="205"/>
      <c r="AB943" s="199"/>
      <c r="AC943" s="199"/>
      <c r="AD943" s="199"/>
      <c r="AE943" s="199"/>
      <c r="AF943" s="199"/>
      <c r="AG943" s="199"/>
      <c r="AH943" s="199"/>
      <c r="AI943" s="199"/>
      <c r="AJ943" s="199"/>
    </row>
    <row r="944" spans="27:36" x14ac:dyDescent="0.2">
      <c r="AA944" s="205"/>
      <c r="AB944" s="199"/>
      <c r="AC944" s="199"/>
      <c r="AD944" s="199"/>
      <c r="AE944" s="199"/>
      <c r="AF944" s="199"/>
      <c r="AG944" s="199"/>
      <c r="AH944" s="199"/>
      <c r="AI944" s="199"/>
      <c r="AJ944" s="199"/>
    </row>
    <row r="945" spans="27:36" x14ac:dyDescent="0.2">
      <c r="AA945" s="205"/>
      <c r="AB945" s="199"/>
      <c r="AC945" s="199"/>
      <c r="AD945" s="199"/>
      <c r="AE945" s="199"/>
      <c r="AF945" s="199"/>
      <c r="AG945" s="199"/>
      <c r="AH945" s="199"/>
      <c r="AI945" s="199"/>
      <c r="AJ945" s="199"/>
    </row>
    <row r="946" spans="27:36" x14ac:dyDescent="0.2">
      <c r="AA946" s="205"/>
      <c r="AB946" s="199"/>
      <c r="AC946" s="199"/>
      <c r="AD946" s="199"/>
      <c r="AE946" s="199"/>
      <c r="AF946" s="199"/>
      <c r="AG946" s="199"/>
      <c r="AH946" s="199"/>
      <c r="AI946" s="199"/>
      <c r="AJ946" s="199"/>
    </row>
    <row r="947" spans="27:36" x14ac:dyDescent="0.2">
      <c r="AA947" s="205"/>
      <c r="AB947" s="199"/>
      <c r="AC947" s="199"/>
      <c r="AD947" s="199"/>
      <c r="AE947" s="199"/>
      <c r="AF947" s="199"/>
      <c r="AG947" s="199"/>
      <c r="AH947" s="199"/>
      <c r="AI947" s="199"/>
      <c r="AJ947" s="199"/>
    </row>
    <row r="948" spans="27:36" x14ac:dyDescent="0.2">
      <c r="AA948" s="205"/>
      <c r="AB948" s="199"/>
      <c r="AC948" s="199"/>
      <c r="AD948" s="199"/>
      <c r="AE948" s="199"/>
      <c r="AF948" s="199"/>
      <c r="AG948" s="199"/>
      <c r="AH948" s="199"/>
      <c r="AI948" s="199"/>
      <c r="AJ948" s="199"/>
    </row>
    <row r="949" spans="27:36" x14ac:dyDescent="0.2">
      <c r="AA949" s="205"/>
      <c r="AB949" s="199"/>
      <c r="AC949" s="199"/>
      <c r="AD949" s="199"/>
      <c r="AE949" s="199"/>
      <c r="AF949" s="199"/>
      <c r="AG949" s="199"/>
      <c r="AH949" s="199"/>
      <c r="AI949" s="199"/>
      <c r="AJ949" s="199"/>
    </row>
    <row r="950" spans="27:36" x14ac:dyDescent="0.2">
      <c r="AA950" s="205"/>
      <c r="AB950" s="199"/>
      <c r="AC950" s="199"/>
      <c r="AD950" s="199"/>
      <c r="AE950" s="199"/>
      <c r="AF950" s="199"/>
      <c r="AG950" s="199"/>
      <c r="AH950" s="199"/>
      <c r="AI950" s="199"/>
      <c r="AJ950" s="199"/>
    </row>
    <row r="951" spans="27:36" x14ac:dyDescent="0.2">
      <c r="AA951" s="205"/>
      <c r="AB951" s="199"/>
      <c r="AC951" s="199"/>
      <c r="AD951" s="199"/>
      <c r="AE951" s="199"/>
      <c r="AF951" s="199"/>
      <c r="AG951" s="199"/>
      <c r="AH951" s="199"/>
      <c r="AI951" s="199"/>
      <c r="AJ951" s="199"/>
    </row>
    <row r="952" spans="27:36" x14ac:dyDescent="0.2">
      <c r="AA952" s="205"/>
      <c r="AB952" s="199"/>
      <c r="AC952" s="199"/>
      <c r="AD952" s="199"/>
      <c r="AE952" s="199"/>
      <c r="AF952" s="199"/>
      <c r="AG952" s="199"/>
      <c r="AH952" s="199"/>
      <c r="AI952" s="199"/>
      <c r="AJ952" s="199"/>
    </row>
    <row r="953" spans="27:36" x14ac:dyDescent="0.2">
      <c r="AA953" s="205"/>
      <c r="AB953" s="199"/>
      <c r="AC953" s="199"/>
      <c r="AD953" s="199"/>
      <c r="AE953" s="199"/>
      <c r="AF953" s="199"/>
      <c r="AG953" s="199"/>
      <c r="AH953" s="199"/>
      <c r="AI953" s="199"/>
      <c r="AJ953" s="199"/>
    </row>
    <row r="954" spans="27:36" x14ac:dyDescent="0.2">
      <c r="AA954" s="205"/>
      <c r="AB954" s="199"/>
      <c r="AC954" s="199"/>
      <c r="AD954" s="199"/>
      <c r="AE954" s="199"/>
      <c r="AF954" s="199"/>
      <c r="AG954" s="199"/>
      <c r="AH954" s="199"/>
      <c r="AI954" s="199"/>
      <c r="AJ954" s="199"/>
    </row>
    <row r="955" spans="27:36" x14ac:dyDescent="0.2">
      <c r="AA955" s="205"/>
      <c r="AB955" s="199"/>
      <c r="AC955" s="199"/>
      <c r="AD955" s="199"/>
      <c r="AE955" s="199"/>
      <c r="AF955" s="199"/>
      <c r="AG955" s="199"/>
      <c r="AH955" s="199"/>
      <c r="AI955" s="199"/>
      <c r="AJ955" s="199"/>
    </row>
    <row r="956" spans="27:36" x14ac:dyDescent="0.2">
      <c r="AA956" s="205"/>
      <c r="AB956" s="199"/>
      <c r="AC956" s="199"/>
      <c r="AD956" s="199"/>
      <c r="AE956" s="199"/>
      <c r="AF956" s="199"/>
      <c r="AG956" s="199"/>
      <c r="AH956" s="199"/>
      <c r="AI956" s="199"/>
      <c r="AJ956" s="199"/>
    </row>
    <row r="957" spans="27:36" x14ac:dyDescent="0.2">
      <c r="AA957" s="205"/>
      <c r="AB957" s="199"/>
      <c r="AC957" s="199"/>
      <c r="AD957" s="199"/>
      <c r="AE957" s="199"/>
      <c r="AF957" s="199"/>
      <c r="AG957" s="199"/>
      <c r="AH957" s="199"/>
      <c r="AI957" s="199"/>
      <c r="AJ957" s="199"/>
    </row>
    <row r="958" spans="27:36" x14ac:dyDescent="0.2">
      <c r="AA958" s="205"/>
      <c r="AB958" s="199"/>
      <c r="AC958" s="199"/>
      <c r="AD958" s="199"/>
      <c r="AE958" s="199"/>
      <c r="AF958" s="199"/>
      <c r="AG958" s="199"/>
      <c r="AH958" s="199"/>
      <c r="AI958" s="199"/>
      <c r="AJ958" s="199"/>
    </row>
    <row r="959" spans="27:36" x14ac:dyDescent="0.2">
      <c r="AA959" s="205"/>
      <c r="AB959" s="199"/>
      <c r="AC959" s="199"/>
      <c r="AD959" s="199"/>
      <c r="AE959" s="199"/>
      <c r="AF959" s="199"/>
      <c r="AG959" s="199"/>
      <c r="AH959" s="199"/>
      <c r="AI959" s="199"/>
      <c r="AJ959" s="199"/>
    </row>
    <row r="960" spans="27:36" x14ac:dyDescent="0.2">
      <c r="AA960" s="205"/>
      <c r="AB960" s="199"/>
      <c r="AC960" s="199"/>
      <c r="AD960" s="199"/>
      <c r="AE960" s="199"/>
      <c r="AF960" s="199"/>
      <c r="AG960" s="199"/>
      <c r="AH960" s="199"/>
      <c r="AI960" s="199"/>
      <c r="AJ960" s="199"/>
    </row>
    <row r="961" spans="27:36" x14ac:dyDescent="0.2">
      <c r="AA961" s="205"/>
      <c r="AB961" s="199"/>
      <c r="AC961" s="199"/>
      <c r="AD961" s="199"/>
      <c r="AE961" s="199"/>
      <c r="AF961" s="199"/>
      <c r="AG961" s="199"/>
      <c r="AH961" s="199"/>
      <c r="AI961" s="199"/>
      <c r="AJ961" s="199"/>
    </row>
    <row r="962" spans="27:36" x14ac:dyDescent="0.2">
      <c r="AA962" s="205"/>
      <c r="AB962" s="199"/>
      <c r="AC962" s="199"/>
      <c r="AD962" s="199"/>
      <c r="AE962" s="199"/>
      <c r="AF962" s="199"/>
      <c r="AG962" s="199"/>
      <c r="AH962" s="199"/>
      <c r="AI962" s="199"/>
      <c r="AJ962" s="199"/>
    </row>
    <row r="963" spans="27:36" x14ac:dyDescent="0.2">
      <c r="AA963" s="205"/>
      <c r="AB963" s="199"/>
      <c r="AC963" s="199"/>
      <c r="AD963" s="199"/>
      <c r="AE963" s="199"/>
      <c r="AF963" s="199"/>
      <c r="AG963" s="199"/>
      <c r="AH963" s="199"/>
      <c r="AI963" s="199"/>
      <c r="AJ963" s="199"/>
    </row>
    <row r="964" spans="27:36" x14ac:dyDescent="0.2">
      <c r="AA964" s="205"/>
      <c r="AB964" s="199"/>
      <c r="AC964" s="199"/>
      <c r="AD964" s="199"/>
      <c r="AE964" s="199"/>
      <c r="AF964" s="199"/>
      <c r="AG964" s="199"/>
      <c r="AH964" s="199"/>
      <c r="AI964" s="199"/>
      <c r="AJ964" s="199"/>
    </row>
    <row r="965" spans="27:36" x14ac:dyDescent="0.2">
      <c r="AA965" s="205"/>
      <c r="AB965" s="199"/>
      <c r="AC965" s="199"/>
      <c r="AD965" s="199"/>
      <c r="AE965" s="199"/>
      <c r="AF965" s="199"/>
      <c r="AG965" s="199"/>
      <c r="AH965" s="199"/>
      <c r="AI965" s="199"/>
      <c r="AJ965" s="199"/>
    </row>
    <row r="966" spans="27:36" x14ac:dyDescent="0.2">
      <c r="AA966" s="205"/>
      <c r="AB966" s="199"/>
      <c r="AC966" s="199"/>
      <c r="AD966" s="199"/>
      <c r="AE966" s="199"/>
      <c r="AF966" s="199"/>
      <c r="AG966" s="199"/>
      <c r="AH966" s="199"/>
      <c r="AI966" s="199"/>
      <c r="AJ966" s="199"/>
    </row>
    <row r="967" spans="27:36" x14ac:dyDescent="0.2">
      <c r="AA967" s="205"/>
      <c r="AB967" s="199"/>
      <c r="AC967" s="199"/>
      <c r="AD967" s="199"/>
      <c r="AE967" s="199"/>
      <c r="AF967" s="199"/>
      <c r="AG967" s="199"/>
      <c r="AH967" s="199"/>
      <c r="AI967" s="199"/>
      <c r="AJ967" s="199"/>
    </row>
    <row r="968" spans="27:36" x14ac:dyDescent="0.2">
      <c r="AA968" s="205"/>
      <c r="AB968" s="199"/>
      <c r="AC968" s="199"/>
      <c r="AD968" s="199"/>
      <c r="AE968" s="199"/>
      <c r="AF968" s="199"/>
      <c r="AG968" s="199"/>
      <c r="AH968" s="199"/>
      <c r="AI968" s="199"/>
      <c r="AJ968" s="199"/>
    </row>
    <row r="969" spans="27:36" x14ac:dyDescent="0.2">
      <c r="AA969" s="205"/>
      <c r="AB969" s="199"/>
      <c r="AC969" s="199"/>
      <c r="AD969" s="199"/>
      <c r="AE969" s="199"/>
      <c r="AF969" s="199"/>
      <c r="AG969" s="199"/>
      <c r="AH969" s="199"/>
      <c r="AI969" s="199"/>
      <c r="AJ969" s="199"/>
    </row>
    <row r="970" spans="27:36" x14ac:dyDescent="0.2">
      <c r="AA970" s="205"/>
      <c r="AB970" s="199"/>
      <c r="AC970" s="199"/>
      <c r="AD970" s="199"/>
      <c r="AE970" s="199"/>
      <c r="AF970" s="199"/>
      <c r="AG970" s="199"/>
      <c r="AH970" s="199"/>
      <c r="AI970" s="199"/>
      <c r="AJ970" s="199"/>
    </row>
    <row r="971" spans="27:36" x14ac:dyDescent="0.2">
      <c r="AA971" s="205"/>
      <c r="AB971" s="199"/>
      <c r="AC971" s="199"/>
      <c r="AD971" s="199"/>
      <c r="AE971" s="199"/>
      <c r="AF971" s="199"/>
      <c r="AG971" s="199"/>
      <c r="AH971" s="199"/>
      <c r="AI971" s="199"/>
      <c r="AJ971" s="199"/>
    </row>
    <row r="972" spans="27:36" x14ac:dyDescent="0.2">
      <c r="AA972" s="205"/>
      <c r="AB972" s="199"/>
      <c r="AC972" s="199"/>
      <c r="AD972" s="199"/>
      <c r="AE972" s="199"/>
      <c r="AF972" s="199"/>
      <c r="AG972" s="199"/>
      <c r="AH972" s="199"/>
      <c r="AI972" s="199"/>
      <c r="AJ972" s="199"/>
    </row>
    <row r="973" spans="27:36" x14ac:dyDescent="0.2">
      <c r="AA973" s="205"/>
      <c r="AB973" s="199"/>
      <c r="AC973" s="199"/>
      <c r="AD973" s="199"/>
      <c r="AE973" s="199"/>
      <c r="AF973" s="199"/>
      <c r="AG973" s="199"/>
      <c r="AH973" s="199"/>
      <c r="AI973" s="199"/>
      <c r="AJ973" s="199"/>
    </row>
    <row r="974" spans="27:36" x14ac:dyDescent="0.2">
      <c r="AA974" s="205"/>
      <c r="AB974" s="199"/>
      <c r="AC974" s="199"/>
      <c r="AD974" s="199"/>
      <c r="AE974" s="199"/>
      <c r="AF974" s="199"/>
      <c r="AG974" s="199"/>
      <c r="AH974" s="199"/>
      <c r="AI974" s="199"/>
      <c r="AJ974" s="199"/>
    </row>
    <row r="975" spans="27:36" x14ac:dyDescent="0.2">
      <c r="AA975" s="205"/>
      <c r="AB975" s="199"/>
      <c r="AC975" s="199"/>
      <c r="AD975" s="199"/>
      <c r="AE975" s="199"/>
      <c r="AF975" s="199"/>
      <c r="AG975" s="199"/>
      <c r="AH975" s="199"/>
      <c r="AI975" s="199"/>
      <c r="AJ975" s="199"/>
    </row>
    <row r="976" spans="27:36" x14ac:dyDescent="0.2">
      <c r="AA976" s="205"/>
      <c r="AB976" s="199"/>
      <c r="AC976" s="199"/>
      <c r="AD976" s="199"/>
      <c r="AE976" s="199"/>
      <c r="AF976" s="199"/>
      <c r="AG976" s="199"/>
      <c r="AH976" s="199"/>
      <c r="AI976" s="199"/>
      <c r="AJ976" s="199"/>
    </row>
    <row r="977" spans="27:36" x14ac:dyDescent="0.2">
      <c r="AA977" s="205"/>
      <c r="AB977" s="199"/>
      <c r="AC977" s="199"/>
      <c r="AD977" s="199"/>
      <c r="AE977" s="199"/>
      <c r="AF977" s="199"/>
      <c r="AG977" s="199"/>
      <c r="AH977" s="199"/>
      <c r="AI977" s="199"/>
      <c r="AJ977" s="199"/>
    </row>
    <row r="978" spans="27:36" x14ac:dyDescent="0.2">
      <c r="AA978" s="205"/>
      <c r="AB978" s="199"/>
      <c r="AC978" s="199"/>
      <c r="AD978" s="199"/>
      <c r="AE978" s="199"/>
      <c r="AF978" s="199"/>
      <c r="AG978" s="199"/>
      <c r="AH978" s="199"/>
      <c r="AI978" s="199"/>
      <c r="AJ978" s="199"/>
    </row>
    <row r="979" spans="27:36" x14ac:dyDescent="0.2">
      <c r="AA979" s="205"/>
      <c r="AB979" s="199"/>
      <c r="AC979" s="199"/>
      <c r="AD979" s="199"/>
      <c r="AE979" s="199"/>
      <c r="AF979" s="199"/>
      <c r="AG979" s="199"/>
      <c r="AH979" s="199"/>
      <c r="AI979" s="199"/>
      <c r="AJ979" s="199"/>
    </row>
    <row r="980" spans="27:36" x14ac:dyDescent="0.2">
      <c r="AA980" s="205"/>
      <c r="AB980" s="199"/>
      <c r="AC980" s="199"/>
      <c r="AD980" s="199"/>
      <c r="AE980" s="199"/>
      <c r="AF980" s="199"/>
      <c r="AG980" s="199"/>
      <c r="AH980" s="199"/>
      <c r="AI980" s="199"/>
      <c r="AJ980" s="199"/>
    </row>
    <row r="981" spans="27:36" x14ac:dyDescent="0.2">
      <c r="AA981" s="205"/>
      <c r="AB981" s="199"/>
      <c r="AC981" s="199"/>
      <c r="AD981" s="199"/>
      <c r="AE981" s="199"/>
      <c r="AF981" s="199"/>
      <c r="AG981" s="199"/>
      <c r="AH981" s="199"/>
      <c r="AI981" s="199"/>
      <c r="AJ981" s="199"/>
    </row>
    <row r="982" spans="27:36" x14ac:dyDescent="0.2">
      <c r="AA982" s="205"/>
      <c r="AB982" s="199"/>
      <c r="AC982" s="199"/>
      <c r="AD982" s="199"/>
      <c r="AE982" s="199"/>
      <c r="AF982" s="199"/>
      <c r="AG982" s="199"/>
      <c r="AH982" s="199"/>
      <c r="AI982" s="199"/>
      <c r="AJ982" s="199"/>
    </row>
    <row r="983" spans="27:36" x14ac:dyDescent="0.2">
      <c r="AA983" s="205"/>
      <c r="AB983" s="199"/>
      <c r="AC983" s="199"/>
      <c r="AD983" s="199"/>
      <c r="AE983" s="199"/>
      <c r="AF983" s="199"/>
      <c r="AG983" s="199"/>
      <c r="AH983" s="199"/>
      <c r="AI983" s="199"/>
      <c r="AJ983" s="199"/>
    </row>
    <row r="984" spans="27:36" x14ac:dyDescent="0.2">
      <c r="AA984" s="205"/>
      <c r="AB984" s="199"/>
      <c r="AC984" s="199"/>
      <c r="AD984" s="199"/>
      <c r="AE984" s="199"/>
      <c r="AF984" s="199"/>
      <c r="AG984" s="199"/>
      <c r="AH984" s="199"/>
      <c r="AI984" s="199"/>
      <c r="AJ984" s="199"/>
    </row>
    <row r="985" spans="27:36" x14ac:dyDescent="0.2">
      <c r="AA985" s="205"/>
      <c r="AB985" s="199"/>
      <c r="AC985" s="199"/>
      <c r="AD985" s="199"/>
      <c r="AE985" s="199"/>
      <c r="AF985" s="199"/>
      <c r="AG985" s="199"/>
      <c r="AH985" s="199"/>
      <c r="AI985" s="199"/>
      <c r="AJ985" s="199"/>
    </row>
    <row r="986" spans="27:36" x14ac:dyDescent="0.2">
      <c r="AA986" s="205"/>
      <c r="AB986" s="199"/>
      <c r="AC986" s="199"/>
      <c r="AD986" s="199"/>
      <c r="AE986" s="199"/>
      <c r="AF986" s="199"/>
      <c r="AG986" s="199"/>
      <c r="AH986" s="199"/>
      <c r="AI986" s="199"/>
      <c r="AJ986" s="199"/>
    </row>
    <row r="987" spans="27:36" x14ac:dyDescent="0.2">
      <c r="AA987" s="205"/>
      <c r="AB987" s="199"/>
      <c r="AC987" s="199"/>
      <c r="AD987" s="199"/>
      <c r="AE987" s="199"/>
      <c r="AF987" s="199"/>
      <c r="AG987" s="199"/>
      <c r="AH987" s="199"/>
      <c r="AI987" s="199"/>
      <c r="AJ987" s="199"/>
    </row>
    <row r="988" spans="27:36" x14ac:dyDescent="0.2">
      <c r="AA988" s="205"/>
      <c r="AB988" s="199"/>
      <c r="AC988" s="199"/>
      <c r="AD988" s="199"/>
      <c r="AE988" s="199"/>
      <c r="AF988" s="199"/>
      <c r="AG988" s="199"/>
      <c r="AH988" s="199"/>
      <c r="AI988" s="199"/>
      <c r="AJ988" s="199"/>
    </row>
    <row r="989" spans="27:36" x14ac:dyDescent="0.2">
      <c r="AA989" s="205"/>
      <c r="AB989" s="199"/>
      <c r="AC989" s="199"/>
      <c r="AD989" s="199"/>
      <c r="AE989" s="199"/>
      <c r="AF989" s="199"/>
      <c r="AG989" s="199"/>
      <c r="AH989" s="199"/>
      <c r="AI989" s="199"/>
      <c r="AJ989" s="199"/>
    </row>
    <row r="990" spans="27:36" x14ac:dyDescent="0.2">
      <c r="AA990" s="205"/>
      <c r="AB990" s="199"/>
      <c r="AC990" s="199"/>
      <c r="AD990" s="199"/>
      <c r="AE990" s="199"/>
      <c r="AF990" s="199"/>
      <c r="AG990" s="199"/>
      <c r="AH990" s="199"/>
      <c r="AI990" s="199"/>
      <c r="AJ990" s="199"/>
    </row>
    <row r="991" spans="27:36" x14ac:dyDescent="0.2">
      <c r="AA991" s="205"/>
      <c r="AB991" s="199"/>
      <c r="AC991" s="199"/>
      <c r="AD991" s="199"/>
      <c r="AE991" s="199"/>
      <c r="AF991" s="199"/>
      <c r="AG991" s="199"/>
      <c r="AH991" s="199"/>
      <c r="AI991" s="199"/>
      <c r="AJ991" s="199"/>
    </row>
    <row r="992" spans="27:36" x14ac:dyDescent="0.2">
      <c r="AA992" s="205"/>
      <c r="AB992" s="199"/>
      <c r="AC992" s="199"/>
      <c r="AD992" s="199"/>
      <c r="AE992" s="199"/>
      <c r="AF992" s="199"/>
      <c r="AG992" s="199"/>
      <c r="AH992" s="199"/>
      <c r="AI992" s="199"/>
      <c r="AJ992" s="199"/>
    </row>
    <row r="993" spans="27:36" x14ac:dyDescent="0.2">
      <c r="AA993" s="205"/>
      <c r="AB993" s="199"/>
      <c r="AC993" s="199"/>
      <c r="AD993" s="199"/>
      <c r="AE993" s="199"/>
      <c r="AF993" s="199"/>
      <c r="AG993" s="199"/>
      <c r="AH993" s="199"/>
      <c r="AI993" s="199"/>
      <c r="AJ993" s="199"/>
    </row>
    <row r="994" spans="27:36" x14ac:dyDescent="0.2">
      <c r="AA994" s="205"/>
      <c r="AB994" s="199"/>
      <c r="AC994" s="199"/>
      <c r="AD994" s="199"/>
      <c r="AE994" s="199"/>
      <c r="AF994" s="199"/>
      <c r="AG994" s="199"/>
      <c r="AH994" s="199"/>
      <c r="AI994" s="199"/>
      <c r="AJ994" s="199"/>
    </row>
    <row r="995" spans="27:36" x14ac:dyDescent="0.2">
      <c r="AA995" s="205"/>
      <c r="AB995" s="199"/>
      <c r="AC995" s="199"/>
      <c r="AD995" s="199"/>
      <c r="AE995" s="199"/>
      <c r="AF995" s="199"/>
      <c r="AG995" s="199"/>
      <c r="AH995" s="199"/>
      <c r="AI995" s="199"/>
      <c r="AJ995" s="199"/>
    </row>
    <row r="996" spans="27:36" x14ac:dyDescent="0.2">
      <c r="AA996" s="205"/>
      <c r="AB996" s="199"/>
      <c r="AC996" s="199"/>
      <c r="AD996" s="199"/>
      <c r="AE996" s="199"/>
      <c r="AF996" s="199"/>
      <c r="AG996" s="199"/>
      <c r="AH996" s="199"/>
      <c r="AI996" s="199"/>
      <c r="AJ996" s="199"/>
    </row>
    <row r="997" spans="27:36" x14ac:dyDescent="0.2">
      <c r="AA997" s="205"/>
      <c r="AB997" s="199"/>
      <c r="AC997" s="199"/>
      <c r="AD997" s="199"/>
      <c r="AE997" s="199"/>
      <c r="AF997" s="199"/>
      <c r="AG997" s="199"/>
      <c r="AH997" s="199"/>
      <c r="AI997" s="199"/>
      <c r="AJ997" s="199"/>
    </row>
    <row r="998" spans="27:36" x14ac:dyDescent="0.2">
      <c r="AA998" s="205"/>
      <c r="AB998" s="199"/>
      <c r="AC998" s="199"/>
      <c r="AD998" s="199"/>
      <c r="AE998" s="199"/>
      <c r="AF998" s="199"/>
      <c r="AG998" s="199"/>
      <c r="AH998" s="199"/>
      <c r="AI998" s="199"/>
      <c r="AJ998" s="199"/>
    </row>
    <row r="999" spans="27:36" x14ac:dyDescent="0.2">
      <c r="AA999" s="205"/>
      <c r="AB999" s="199"/>
      <c r="AC999" s="199"/>
      <c r="AD999" s="199"/>
      <c r="AE999" s="199"/>
      <c r="AF999" s="199"/>
      <c r="AG999" s="199"/>
      <c r="AH999" s="199"/>
      <c r="AI999" s="199"/>
      <c r="AJ999" s="199"/>
    </row>
    <row r="1000" spans="27:36" x14ac:dyDescent="0.2">
      <c r="AA1000" s="205"/>
      <c r="AB1000" s="199"/>
      <c r="AC1000" s="199"/>
      <c r="AD1000" s="199"/>
      <c r="AE1000" s="199"/>
      <c r="AF1000" s="199"/>
      <c r="AG1000" s="199"/>
      <c r="AH1000" s="199"/>
      <c r="AI1000" s="199"/>
      <c r="AJ1000" s="199"/>
    </row>
  </sheetData>
  <mergeCells count="116">
    <mergeCell ref="E36:F36"/>
    <mergeCell ref="G36:H36"/>
    <mergeCell ref="E37:F37"/>
    <mergeCell ref="G37:H37"/>
    <mergeCell ref="E38:F38"/>
    <mergeCell ref="G38:H38"/>
    <mergeCell ref="E35:F35"/>
    <mergeCell ref="G35:H35"/>
    <mergeCell ref="Y1:Y2"/>
    <mergeCell ref="D3:E3"/>
    <mergeCell ref="F3:G3"/>
    <mergeCell ref="H3:I3"/>
    <mergeCell ref="J1:J2"/>
    <mergeCell ref="K1:K2"/>
    <mergeCell ref="L1:L2"/>
    <mergeCell ref="M1:M2"/>
    <mergeCell ref="N1:N2"/>
    <mergeCell ref="O1:O2"/>
    <mergeCell ref="P1:P2"/>
    <mergeCell ref="Q1:Q2"/>
    <mergeCell ref="R1:R2"/>
    <mergeCell ref="S1:S2"/>
    <mergeCell ref="T1:T2"/>
    <mergeCell ref="U1:U2"/>
    <mergeCell ref="A1:A2"/>
    <mergeCell ref="D4:E4"/>
    <mergeCell ref="F4:G4"/>
    <mergeCell ref="H4:I4"/>
    <mergeCell ref="D5:E5"/>
    <mergeCell ref="F5:G5"/>
    <mergeCell ref="H5:I5"/>
    <mergeCell ref="B1:B2"/>
    <mergeCell ref="C1:C2"/>
    <mergeCell ref="D1:D2"/>
    <mergeCell ref="H1:H2"/>
    <mergeCell ref="V1:V2"/>
    <mergeCell ref="W1:W2"/>
    <mergeCell ref="X1:X2"/>
    <mergeCell ref="B16:C16"/>
    <mergeCell ref="E16:H16"/>
    <mergeCell ref="J26:L26"/>
    <mergeCell ref="N26:O26"/>
    <mergeCell ref="B8:B9"/>
    <mergeCell ref="C8:C9"/>
    <mergeCell ref="D8:D9"/>
    <mergeCell ref="H8:H9"/>
    <mergeCell ref="G17:H17"/>
    <mergeCell ref="J8:J9"/>
    <mergeCell ref="J16:S16"/>
    <mergeCell ref="J17:L17"/>
    <mergeCell ref="N17:O17"/>
    <mergeCell ref="R17:S17"/>
    <mergeCell ref="D10:E10"/>
    <mergeCell ref="O8:O9"/>
    <mergeCell ref="P8:P9"/>
    <mergeCell ref="X8:X9"/>
    <mergeCell ref="D6:E6"/>
    <mergeCell ref="F6:G6"/>
    <mergeCell ref="H6:I6"/>
    <mergeCell ref="Y8:Y9"/>
    <mergeCell ref="W8:W9"/>
    <mergeCell ref="T8:T9"/>
    <mergeCell ref="U8:U9"/>
    <mergeCell ref="V8:V9"/>
    <mergeCell ref="G23:H23"/>
    <mergeCell ref="G18:H18"/>
    <mergeCell ref="G19:H19"/>
    <mergeCell ref="G20:H20"/>
    <mergeCell ref="G21:H21"/>
    <mergeCell ref="G22:H22"/>
    <mergeCell ref="F10:G10"/>
    <mergeCell ref="H10:I10"/>
    <mergeCell ref="S8:S9"/>
    <mergeCell ref="J23:L23"/>
    <mergeCell ref="N23:O23"/>
    <mergeCell ref="J18:L18"/>
    <mergeCell ref="N18:O18"/>
    <mergeCell ref="J19:L19"/>
    <mergeCell ref="N19:O19"/>
    <mergeCell ref="J20:L20"/>
    <mergeCell ref="N20:O20"/>
    <mergeCell ref="G28:H28"/>
    <mergeCell ref="G30:H30"/>
    <mergeCell ref="J33:N33"/>
    <mergeCell ref="J27:L27"/>
    <mergeCell ref="N27:O27"/>
    <mergeCell ref="J28:L28"/>
    <mergeCell ref="N28:O28"/>
    <mergeCell ref="J24:L24"/>
    <mergeCell ref="N24:O24"/>
    <mergeCell ref="J25:L25"/>
    <mergeCell ref="N25:O25"/>
    <mergeCell ref="B12:C13"/>
    <mergeCell ref="Q8:Q9"/>
    <mergeCell ref="R8:R9"/>
    <mergeCell ref="K8:K9"/>
    <mergeCell ref="L8:L9"/>
    <mergeCell ref="M8:M9"/>
    <mergeCell ref="N8:N9"/>
    <mergeCell ref="J34:M34"/>
    <mergeCell ref="J31:N31"/>
    <mergeCell ref="Q30:R30"/>
    <mergeCell ref="J30:N30"/>
    <mergeCell ref="Q31:R31"/>
    <mergeCell ref="J32:N32"/>
    <mergeCell ref="J21:L21"/>
    <mergeCell ref="N21:O21"/>
    <mergeCell ref="J22:L22"/>
    <mergeCell ref="N22:O22"/>
    <mergeCell ref="Q33:R33"/>
    <mergeCell ref="G31:H31"/>
    <mergeCell ref="G32:H32"/>
    <mergeCell ref="G24:H24"/>
    <mergeCell ref="G25:H25"/>
    <mergeCell ref="G26:H26"/>
    <mergeCell ref="G27:H27"/>
  </mergeCells>
  <phoneticPr fontId="45" type="noConversion"/>
  <conditionalFormatting sqref="S31">
    <cfRule type="cellIs" dxfId="2" priority="51" operator="lessThan">
      <formula>0</formula>
    </cfRule>
  </conditionalFormatting>
  <conditionalFormatting sqref="S33">
    <cfRule type="cellIs" dxfId="1" priority="50" operator="lessThan">
      <formula>0</formula>
    </cfRule>
  </conditionalFormatting>
  <conditionalFormatting sqref="G18:H28">
    <cfRule type="cellIs" dxfId="0" priority="1" operator="lessThan">
      <formula>0</formula>
    </cfRule>
  </conditionalFormatting>
  <dataValidations count="2">
    <dataValidation type="list" allowBlank="1" showInputMessage="1" showErrorMessage="1" sqref="J31:N31" xr:uid="{00000000-0002-0000-0700-000000000000}">
      <formula1>$AB$2:$AB$39</formula1>
    </dataValidation>
    <dataValidation type="list" allowBlank="1" showInputMessage="1" showErrorMessage="1" sqref="J33:N33" xr:uid="{00000000-0002-0000-0700-000001000000}">
      <formula1>$AE$2:$AE$39</formula1>
    </dataValidation>
  </dataValidation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2FC6-C786-4C1E-8E6F-42FE81B51217}">
  <dimension ref="B3:K643"/>
  <sheetViews>
    <sheetView workbookViewId="0">
      <pane ySplit="3" topLeftCell="A4" activePane="bottomLeft" state="frozen"/>
      <selection pane="bottomLeft"/>
    </sheetView>
  </sheetViews>
  <sheetFormatPr baseColWidth="10" defaultRowHeight="14.4" x14ac:dyDescent="0.3"/>
  <cols>
    <col min="2" max="2" width="63.5546875" bestFit="1" customWidth="1"/>
    <col min="3" max="4" width="13.109375" bestFit="1" customWidth="1"/>
    <col min="5" max="5" width="13.88671875" bestFit="1" customWidth="1"/>
    <col min="9" max="9" width="28.5546875" bestFit="1" customWidth="1"/>
    <col min="10" max="10" width="8.21875" style="59" bestFit="1" customWidth="1"/>
  </cols>
  <sheetData>
    <row r="3" spans="2:11" ht="15.6" x14ac:dyDescent="0.3">
      <c r="B3" s="224" t="s">
        <v>565</v>
      </c>
      <c r="C3" s="225" t="s">
        <v>566</v>
      </c>
      <c r="D3" s="225" t="s">
        <v>567</v>
      </c>
      <c r="E3" s="226" t="s">
        <v>568</v>
      </c>
      <c r="I3" s="226" t="s">
        <v>1177</v>
      </c>
      <c r="J3" s="227" t="s">
        <v>40</v>
      </c>
      <c r="K3" s="227" t="s">
        <v>92</v>
      </c>
    </row>
    <row r="4" spans="2:11" x14ac:dyDescent="0.3">
      <c r="B4" s="221" t="s">
        <v>569</v>
      </c>
      <c r="C4" s="222">
        <v>44195.802777777775</v>
      </c>
      <c r="D4" s="222">
        <v>44195.881249999999</v>
      </c>
      <c r="E4" s="223">
        <v>0.35</v>
      </c>
      <c r="I4" t="s">
        <v>60</v>
      </c>
      <c r="J4" s="59">
        <v>95</v>
      </c>
      <c r="K4" s="223">
        <v>376.92</v>
      </c>
    </row>
    <row r="5" spans="2:11" x14ac:dyDescent="0.3">
      <c r="B5" s="221" t="s">
        <v>570</v>
      </c>
      <c r="C5" s="222">
        <v>44195.802777777775</v>
      </c>
      <c r="D5" s="222">
        <v>44195.881249999999</v>
      </c>
      <c r="E5" s="223">
        <v>0.3</v>
      </c>
      <c r="I5" t="s">
        <v>77</v>
      </c>
      <c r="J5" s="59">
        <v>92</v>
      </c>
      <c r="K5" s="223">
        <v>138.35999999999999</v>
      </c>
    </row>
    <row r="6" spans="2:11" x14ac:dyDescent="0.3">
      <c r="B6" s="221" t="s">
        <v>571</v>
      </c>
      <c r="C6" s="222">
        <v>44195.802777777775</v>
      </c>
      <c r="D6" s="222">
        <v>44195.881249999999</v>
      </c>
      <c r="E6" s="223">
        <v>0.14000000000000001</v>
      </c>
      <c r="I6" t="s">
        <v>142</v>
      </c>
      <c r="J6" s="59">
        <v>82</v>
      </c>
      <c r="K6" s="223">
        <v>89.8</v>
      </c>
    </row>
    <row r="7" spans="2:11" x14ac:dyDescent="0.3">
      <c r="B7" s="221" t="s">
        <v>572</v>
      </c>
      <c r="C7" s="222">
        <v>44195.771527777775</v>
      </c>
      <c r="D7" s="222">
        <v>44195.850694444445</v>
      </c>
      <c r="E7" s="223">
        <v>0.04</v>
      </c>
      <c r="I7" t="s">
        <v>79</v>
      </c>
      <c r="J7" s="59">
        <v>75</v>
      </c>
      <c r="K7" s="223">
        <v>114.29999999999998</v>
      </c>
    </row>
    <row r="8" spans="2:11" x14ac:dyDescent="0.3">
      <c r="B8" s="221" t="s">
        <v>573</v>
      </c>
      <c r="C8" s="222">
        <v>44195.771527777775</v>
      </c>
      <c r="D8" s="222">
        <v>44195.850694444445</v>
      </c>
      <c r="E8" s="223">
        <v>1.03</v>
      </c>
      <c r="I8" t="s">
        <v>75</v>
      </c>
      <c r="J8" s="59">
        <v>66</v>
      </c>
      <c r="K8" s="223">
        <v>-29.920000000000009</v>
      </c>
    </row>
    <row r="9" spans="2:11" x14ac:dyDescent="0.3">
      <c r="B9" s="221" t="s">
        <v>574</v>
      </c>
      <c r="C9" s="222">
        <v>44195.771527777775</v>
      </c>
      <c r="D9" s="222">
        <v>44195.850694444445</v>
      </c>
      <c r="E9" s="223">
        <v>1.3</v>
      </c>
      <c r="I9" t="s">
        <v>67</v>
      </c>
      <c r="J9" s="59">
        <v>52</v>
      </c>
      <c r="K9" s="223">
        <v>106.78000000000002</v>
      </c>
    </row>
    <row r="10" spans="2:11" x14ac:dyDescent="0.3">
      <c r="B10" s="221" t="s">
        <v>575</v>
      </c>
      <c r="C10" s="222">
        <v>44195.75</v>
      </c>
      <c r="D10" s="222">
        <v>44195.82708333333</v>
      </c>
      <c r="E10" s="223">
        <v>1.34</v>
      </c>
      <c r="I10" t="s">
        <v>111</v>
      </c>
      <c r="J10" s="59">
        <v>49</v>
      </c>
      <c r="K10" s="223">
        <v>196.13999999999996</v>
      </c>
    </row>
    <row r="11" spans="2:11" x14ac:dyDescent="0.3">
      <c r="B11" s="221" t="s">
        <v>576</v>
      </c>
      <c r="C11" s="222">
        <v>44195.75</v>
      </c>
      <c r="D11" s="222">
        <v>44195.82708333333</v>
      </c>
      <c r="E11" s="223">
        <v>0.14000000000000001</v>
      </c>
      <c r="I11" t="s">
        <v>73</v>
      </c>
      <c r="J11" s="59">
        <v>35</v>
      </c>
      <c r="K11" s="223">
        <v>-137.21</v>
      </c>
    </row>
    <row r="12" spans="2:11" x14ac:dyDescent="0.3">
      <c r="B12" s="221" t="s">
        <v>577</v>
      </c>
      <c r="C12" s="222">
        <v>44195.771527777775</v>
      </c>
      <c r="D12" s="222">
        <v>44195.804166666669</v>
      </c>
      <c r="E12" s="223">
        <v>0.31</v>
      </c>
      <c r="I12" t="s">
        <v>57</v>
      </c>
      <c r="J12" s="59">
        <v>28</v>
      </c>
      <c r="K12" s="223">
        <v>-73.509999999999991</v>
      </c>
    </row>
    <row r="13" spans="2:11" x14ac:dyDescent="0.3">
      <c r="B13" s="221" t="s">
        <v>578</v>
      </c>
      <c r="C13" s="222">
        <v>44195.771527777775</v>
      </c>
      <c r="D13" s="222">
        <v>44195.797222222223</v>
      </c>
      <c r="E13" s="223">
        <v>0</v>
      </c>
      <c r="I13" t="s">
        <v>124</v>
      </c>
      <c r="J13" s="59">
        <v>21</v>
      </c>
      <c r="K13" s="223">
        <v>25.43</v>
      </c>
    </row>
    <row r="14" spans="2:11" x14ac:dyDescent="0.3">
      <c r="B14" s="221" t="s">
        <v>579</v>
      </c>
      <c r="C14" s="222">
        <v>44195.708333333336</v>
      </c>
      <c r="D14" s="222">
        <v>44195.790277777778</v>
      </c>
      <c r="E14" s="223">
        <v>0.38</v>
      </c>
      <c r="I14" t="s">
        <v>350</v>
      </c>
      <c r="J14" s="59">
        <v>12</v>
      </c>
      <c r="K14" s="223">
        <v>-247.21000000000004</v>
      </c>
    </row>
    <row r="15" spans="2:11" x14ac:dyDescent="0.3">
      <c r="B15" s="221" t="s">
        <v>580</v>
      </c>
      <c r="C15" s="222">
        <v>44195.708333333336</v>
      </c>
      <c r="D15" s="222">
        <v>44195.789583333331</v>
      </c>
      <c r="E15" s="223">
        <v>0</v>
      </c>
      <c r="I15" t="s">
        <v>174</v>
      </c>
      <c r="J15" s="59">
        <v>10</v>
      </c>
      <c r="K15" s="223">
        <v>-94.4</v>
      </c>
    </row>
    <row r="16" spans="2:11" x14ac:dyDescent="0.3">
      <c r="B16" s="221" t="s">
        <v>581</v>
      </c>
      <c r="C16" s="222">
        <v>44195.708333333336</v>
      </c>
      <c r="D16" s="222">
        <v>44195.789583333331</v>
      </c>
      <c r="E16" s="223">
        <v>0.2</v>
      </c>
      <c r="I16" t="s">
        <v>351</v>
      </c>
      <c r="J16" s="59">
        <v>8</v>
      </c>
      <c r="K16" s="223">
        <v>20.259999999999998</v>
      </c>
    </row>
    <row r="17" spans="2:11" x14ac:dyDescent="0.3">
      <c r="B17" s="221" t="s">
        <v>582</v>
      </c>
      <c r="C17" s="222">
        <v>44195.708333333336</v>
      </c>
      <c r="D17" s="222">
        <v>44195.789583333331</v>
      </c>
      <c r="E17" s="223">
        <v>0.7</v>
      </c>
      <c r="I17" t="s">
        <v>156</v>
      </c>
      <c r="J17" s="59">
        <v>5</v>
      </c>
      <c r="K17" s="223">
        <v>4.41</v>
      </c>
    </row>
    <row r="18" spans="2:11" x14ac:dyDescent="0.3">
      <c r="B18" s="221" t="s">
        <v>583</v>
      </c>
      <c r="C18" s="222">
        <v>44195.75</v>
      </c>
      <c r="D18" s="222">
        <v>44195.781944444447</v>
      </c>
      <c r="E18" s="223">
        <v>2.4900000000000002</v>
      </c>
      <c r="I18" t="s">
        <v>445</v>
      </c>
      <c r="J18" s="59">
        <v>4</v>
      </c>
      <c r="K18" s="223">
        <v>38.160000000000004</v>
      </c>
    </row>
    <row r="19" spans="2:11" x14ac:dyDescent="0.3">
      <c r="B19" s="221" t="s">
        <v>584</v>
      </c>
      <c r="C19" s="222">
        <v>44195.666666666664</v>
      </c>
      <c r="D19" s="222">
        <v>44195.748611111114</v>
      </c>
      <c r="E19" s="223">
        <v>0.51</v>
      </c>
      <c r="I19" t="s">
        <v>446</v>
      </c>
      <c r="J19" s="59">
        <v>2</v>
      </c>
      <c r="K19" s="223">
        <v>-11</v>
      </c>
    </row>
    <row r="20" spans="2:11" x14ac:dyDescent="0.3">
      <c r="B20" s="221" t="s">
        <v>585</v>
      </c>
      <c r="C20" s="222">
        <v>44195.666666666664</v>
      </c>
      <c r="D20" s="222">
        <v>44195.748611111114</v>
      </c>
      <c r="E20" s="223">
        <v>0.2</v>
      </c>
      <c r="I20" t="s">
        <v>185</v>
      </c>
      <c r="J20" s="59">
        <v>1</v>
      </c>
      <c r="K20" s="223">
        <v>0.27</v>
      </c>
    </row>
    <row r="21" spans="2:11" x14ac:dyDescent="0.3">
      <c r="B21" s="221" t="s">
        <v>586</v>
      </c>
      <c r="C21" s="222">
        <v>44195.708333333336</v>
      </c>
      <c r="D21" s="222">
        <v>44195.741666666669</v>
      </c>
      <c r="E21" s="223">
        <v>0.55000000000000004</v>
      </c>
      <c r="I21" t="s">
        <v>194</v>
      </c>
      <c r="J21" s="59">
        <v>1</v>
      </c>
      <c r="K21" s="223">
        <v>2.73</v>
      </c>
    </row>
    <row r="22" spans="2:11" x14ac:dyDescent="0.3">
      <c r="B22" s="221" t="s">
        <v>587</v>
      </c>
      <c r="C22" s="222">
        <v>44195.708333333336</v>
      </c>
      <c r="D22" s="222">
        <v>44195.741666666669</v>
      </c>
      <c r="E22" s="223">
        <v>0.52</v>
      </c>
      <c r="I22" t="s">
        <v>193</v>
      </c>
      <c r="J22" s="59">
        <v>1</v>
      </c>
      <c r="K22" s="223">
        <v>1.61</v>
      </c>
    </row>
    <row r="23" spans="2:11" x14ac:dyDescent="0.3">
      <c r="B23" s="221" t="s">
        <v>588</v>
      </c>
      <c r="C23" s="222">
        <v>44195.708333333336</v>
      </c>
      <c r="D23" s="222">
        <v>44195.741666666669</v>
      </c>
      <c r="E23" s="223">
        <v>1.04</v>
      </c>
      <c r="I23" t="s">
        <v>187</v>
      </c>
      <c r="J23" s="59">
        <v>1</v>
      </c>
      <c r="K23" s="223">
        <v>1.33</v>
      </c>
    </row>
    <row r="24" spans="2:11" x14ac:dyDescent="0.3">
      <c r="B24" s="221" t="s">
        <v>589</v>
      </c>
      <c r="C24" s="222">
        <v>44195.708333333336</v>
      </c>
      <c r="D24" s="222">
        <v>44195.734722222223</v>
      </c>
      <c r="E24" s="223">
        <v>0.7</v>
      </c>
    </row>
    <row r="25" spans="2:11" x14ac:dyDescent="0.3">
      <c r="B25" s="221" t="s">
        <v>590</v>
      </c>
      <c r="C25" s="222">
        <v>44195.708333333336</v>
      </c>
      <c r="D25" s="222">
        <v>44195.734027777777</v>
      </c>
      <c r="E25" s="223">
        <v>0.42</v>
      </c>
    </row>
    <row r="26" spans="2:11" x14ac:dyDescent="0.3">
      <c r="B26" s="221" t="s">
        <v>591</v>
      </c>
      <c r="C26" s="222">
        <v>44196.753472222219</v>
      </c>
      <c r="D26" s="222">
        <v>44196.831250000003</v>
      </c>
      <c r="E26" s="223">
        <v>0.22</v>
      </c>
    </row>
    <row r="27" spans="2:11" x14ac:dyDescent="0.3">
      <c r="B27" s="221" t="s">
        <v>592</v>
      </c>
      <c r="C27" s="222">
        <v>44196.753472222219</v>
      </c>
      <c r="D27" s="222">
        <v>44196.831250000003</v>
      </c>
      <c r="E27" s="223">
        <v>0.04</v>
      </c>
    </row>
    <row r="28" spans="2:11" x14ac:dyDescent="0.3">
      <c r="B28" s="221" t="s">
        <v>593</v>
      </c>
      <c r="C28" s="222">
        <v>44196.753472222219</v>
      </c>
      <c r="D28" s="222">
        <v>44196.831250000003</v>
      </c>
      <c r="E28" s="223">
        <v>0.35</v>
      </c>
    </row>
    <row r="29" spans="2:11" x14ac:dyDescent="0.3">
      <c r="B29" s="221" t="s">
        <v>594</v>
      </c>
      <c r="C29" s="222">
        <v>44196.753472222219</v>
      </c>
      <c r="D29" s="222">
        <v>44196.831250000003</v>
      </c>
      <c r="E29" s="223">
        <v>0.73</v>
      </c>
    </row>
    <row r="30" spans="2:11" x14ac:dyDescent="0.3">
      <c r="B30" s="221" t="s">
        <v>595</v>
      </c>
      <c r="C30" s="222">
        <v>44196.753472222219</v>
      </c>
      <c r="D30" s="222">
        <v>44196.813888888886</v>
      </c>
      <c r="E30" s="223">
        <v>0.77</v>
      </c>
    </row>
    <row r="31" spans="2:11" x14ac:dyDescent="0.3">
      <c r="B31" s="221" t="s">
        <v>596</v>
      </c>
      <c r="C31" s="222">
        <v>44196.710416666669</v>
      </c>
      <c r="D31" s="222">
        <v>44196.787499999999</v>
      </c>
      <c r="E31" s="223">
        <v>0.88</v>
      </c>
    </row>
    <row r="32" spans="2:11" x14ac:dyDescent="0.3">
      <c r="B32" s="221" t="s">
        <v>597</v>
      </c>
      <c r="C32" s="222">
        <v>44196.710416666669</v>
      </c>
      <c r="D32" s="222">
        <v>44196.787499999999</v>
      </c>
      <c r="E32" s="223">
        <v>7.0000000000000007E-2</v>
      </c>
    </row>
    <row r="33" spans="2:5" x14ac:dyDescent="0.3">
      <c r="B33" s="221" t="s">
        <v>598</v>
      </c>
      <c r="C33" s="222">
        <v>44196.710416666669</v>
      </c>
      <c r="D33" s="222">
        <v>44196.787499999999</v>
      </c>
      <c r="E33" s="223">
        <v>0.34</v>
      </c>
    </row>
    <row r="34" spans="2:5" x14ac:dyDescent="0.3">
      <c r="B34" s="221" t="s">
        <v>599</v>
      </c>
      <c r="C34" s="222">
        <v>44196.710416666669</v>
      </c>
      <c r="D34" s="222">
        <v>44196.787499999999</v>
      </c>
      <c r="E34" s="223">
        <v>0.28000000000000003</v>
      </c>
    </row>
    <row r="35" spans="2:5" x14ac:dyDescent="0.3">
      <c r="B35" s="221" t="s">
        <v>600</v>
      </c>
      <c r="C35" s="222">
        <v>44196.710416666669</v>
      </c>
      <c r="D35" s="222">
        <v>44196.787499999999</v>
      </c>
      <c r="E35" s="223">
        <v>0.14000000000000001</v>
      </c>
    </row>
    <row r="36" spans="2:5" x14ac:dyDescent="0.3">
      <c r="B36" s="221" t="s">
        <v>601</v>
      </c>
      <c r="C36" s="222">
        <v>44196.677083333336</v>
      </c>
      <c r="D36" s="222">
        <v>44196.757638888892</v>
      </c>
      <c r="E36" s="223">
        <v>0.47</v>
      </c>
    </row>
    <row r="37" spans="2:5" x14ac:dyDescent="0.3">
      <c r="B37" s="221" t="s">
        <v>602</v>
      </c>
      <c r="C37" s="222">
        <v>44196.677083333336</v>
      </c>
      <c r="D37" s="222">
        <v>44196.757638888892</v>
      </c>
      <c r="E37" s="223">
        <v>0.21</v>
      </c>
    </row>
    <row r="38" spans="2:5" x14ac:dyDescent="0.3">
      <c r="B38" s="221" t="s">
        <v>603</v>
      </c>
      <c r="C38" s="222">
        <v>44196.677083333336</v>
      </c>
      <c r="D38" s="222">
        <v>44196.757638888892</v>
      </c>
      <c r="E38" s="223">
        <v>0.2</v>
      </c>
    </row>
    <row r="39" spans="2:5" x14ac:dyDescent="0.3">
      <c r="B39" s="221" t="s">
        <v>604</v>
      </c>
      <c r="C39" s="222">
        <v>44196.677083333336</v>
      </c>
      <c r="D39" s="222">
        <v>44196.757638888892</v>
      </c>
      <c r="E39" s="223">
        <v>7.0000000000000007E-2</v>
      </c>
    </row>
    <row r="40" spans="2:5" x14ac:dyDescent="0.3">
      <c r="B40" s="221" t="s">
        <v>605</v>
      </c>
      <c r="C40" s="222">
        <v>44196.677083333336</v>
      </c>
      <c r="D40" s="222">
        <v>44196.757638888892</v>
      </c>
      <c r="E40" s="223">
        <v>0.28000000000000003</v>
      </c>
    </row>
    <row r="41" spans="2:5" x14ac:dyDescent="0.3">
      <c r="B41" s="221" t="s">
        <v>606</v>
      </c>
      <c r="C41" s="222">
        <v>44196.667361111111</v>
      </c>
      <c r="D41" s="222">
        <v>44196.745833333334</v>
      </c>
      <c r="E41" s="223">
        <v>0.28000000000000003</v>
      </c>
    </row>
    <row r="42" spans="2:5" x14ac:dyDescent="0.3">
      <c r="B42" s="221" t="s">
        <v>607</v>
      </c>
      <c r="C42" s="222">
        <v>44196.667361111111</v>
      </c>
      <c r="D42" s="222">
        <v>44196.745833333334</v>
      </c>
      <c r="E42" s="223">
        <v>7.0000000000000007E-2</v>
      </c>
    </row>
    <row r="43" spans="2:5" x14ac:dyDescent="0.3">
      <c r="B43" s="221" t="s">
        <v>608</v>
      </c>
      <c r="C43" s="222">
        <v>44196.665972222225</v>
      </c>
      <c r="D43" s="222">
        <v>44196.745833333334</v>
      </c>
      <c r="E43" s="223">
        <v>0.14000000000000001</v>
      </c>
    </row>
    <row r="44" spans="2:5" x14ac:dyDescent="0.3">
      <c r="B44" s="221" t="s">
        <v>609</v>
      </c>
      <c r="C44" s="222">
        <v>44196.710416666669</v>
      </c>
      <c r="D44" s="222">
        <v>44196.742361111108</v>
      </c>
      <c r="E44" s="223">
        <v>-0.21</v>
      </c>
    </row>
    <row r="45" spans="2:5" x14ac:dyDescent="0.3">
      <c r="B45" s="221" t="s">
        <v>610</v>
      </c>
      <c r="C45" s="222">
        <v>44196.710416666669</v>
      </c>
      <c r="D45" s="222">
        <v>44196.742361111108</v>
      </c>
      <c r="E45" s="223">
        <v>0.49</v>
      </c>
    </row>
    <row r="46" spans="2:5" x14ac:dyDescent="0.3">
      <c r="B46" s="221" t="s">
        <v>609</v>
      </c>
      <c r="C46" s="222">
        <v>44196.708333333336</v>
      </c>
      <c r="D46" s="222">
        <v>44196.742361111108</v>
      </c>
      <c r="E46" s="223">
        <v>0.42</v>
      </c>
    </row>
    <row r="47" spans="2:5" x14ac:dyDescent="0.3">
      <c r="B47" s="221" t="s">
        <v>611</v>
      </c>
      <c r="C47" s="222">
        <v>44196.677083333336</v>
      </c>
      <c r="D47" s="222">
        <v>44196.711805555555</v>
      </c>
      <c r="E47" s="223">
        <v>0.14000000000000001</v>
      </c>
    </row>
    <row r="48" spans="2:5" x14ac:dyDescent="0.3">
      <c r="B48" s="221" t="s">
        <v>612</v>
      </c>
      <c r="C48" s="222">
        <v>44196.677083333336</v>
      </c>
      <c r="D48" s="222">
        <v>44196.711805555555</v>
      </c>
      <c r="E48" s="223">
        <v>0.48</v>
      </c>
    </row>
    <row r="49" spans="2:5" x14ac:dyDescent="0.3">
      <c r="B49" s="221" t="s">
        <v>613</v>
      </c>
      <c r="C49" s="222">
        <v>44196.626388888886</v>
      </c>
      <c r="D49" s="222">
        <v>44196.708333333336</v>
      </c>
      <c r="E49" s="223">
        <v>0.14000000000000001</v>
      </c>
    </row>
    <row r="50" spans="2:5" x14ac:dyDescent="0.3">
      <c r="B50" s="221" t="s">
        <v>614</v>
      </c>
      <c r="C50" s="222">
        <v>44196.626388888886</v>
      </c>
      <c r="D50" s="222">
        <v>44196.708333333336</v>
      </c>
      <c r="E50" s="223">
        <v>0.21</v>
      </c>
    </row>
    <row r="51" spans="2:5" x14ac:dyDescent="0.3">
      <c r="B51" s="221" t="s">
        <v>615</v>
      </c>
      <c r="C51" s="222">
        <v>44196.626388888886</v>
      </c>
      <c r="D51" s="222">
        <v>44196.708333333336</v>
      </c>
      <c r="E51" s="223">
        <v>0.32</v>
      </c>
    </row>
    <row r="52" spans="2:5" x14ac:dyDescent="0.3">
      <c r="B52" s="221" t="s">
        <v>616</v>
      </c>
      <c r="C52" s="222">
        <v>44196.605555555558</v>
      </c>
      <c r="D52" s="222">
        <v>44196.688888888886</v>
      </c>
      <c r="E52" s="223">
        <v>0.21</v>
      </c>
    </row>
    <row r="53" spans="2:5" x14ac:dyDescent="0.3">
      <c r="B53" s="221" t="s">
        <v>617</v>
      </c>
      <c r="C53" s="222">
        <v>44196.605555555558</v>
      </c>
      <c r="D53" s="222">
        <v>44196.686111111114</v>
      </c>
      <c r="E53" s="223">
        <v>0.05</v>
      </c>
    </row>
    <row r="54" spans="2:5" x14ac:dyDescent="0.3">
      <c r="B54" s="221" t="s">
        <v>618</v>
      </c>
      <c r="C54" s="222">
        <v>44196.585416666669</v>
      </c>
      <c r="D54" s="222">
        <v>44196.663194444445</v>
      </c>
      <c r="E54" s="223">
        <v>0.2</v>
      </c>
    </row>
    <row r="55" spans="2:5" x14ac:dyDescent="0.3">
      <c r="B55" s="221" t="s">
        <v>619</v>
      </c>
      <c r="C55" s="222">
        <v>44196.585416666669</v>
      </c>
      <c r="D55" s="222">
        <v>44196.663194444445</v>
      </c>
      <c r="E55" s="223">
        <v>7.0000000000000007E-2</v>
      </c>
    </row>
    <row r="56" spans="2:5" x14ac:dyDescent="0.3">
      <c r="B56" s="221" t="s">
        <v>620</v>
      </c>
      <c r="C56" s="222">
        <v>44196.585416666669</v>
      </c>
      <c r="D56" s="222">
        <v>44196.663194444445</v>
      </c>
      <c r="E56" s="223">
        <v>0.21</v>
      </c>
    </row>
    <row r="57" spans="2:5" x14ac:dyDescent="0.3">
      <c r="B57" s="221" t="s">
        <v>621</v>
      </c>
      <c r="C57" s="222">
        <v>44196.585416666669</v>
      </c>
      <c r="D57" s="222">
        <v>44196.663194444445</v>
      </c>
      <c r="E57" s="223">
        <v>0.14000000000000001</v>
      </c>
    </row>
    <row r="58" spans="2:5" x14ac:dyDescent="0.3">
      <c r="B58" s="221" t="s">
        <v>622</v>
      </c>
      <c r="C58" s="222">
        <v>44196.541666666664</v>
      </c>
      <c r="D58" s="222">
        <v>44196.620833333334</v>
      </c>
      <c r="E58" s="223">
        <v>0.14000000000000001</v>
      </c>
    </row>
    <row r="59" spans="2:5" x14ac:dyDescent="0.3">
      <c r="B59" s="221" t="s">
        <v>623</v>
      </c>
      <c r="C59" s="222">
        <v>44196.541666666664</v>
      </c>
      <c r="D59" s="222">
        <v>44196.620833333334</v>
      </c>
      <c r="E59" s="223">
        <v>0.49</v>
      </c>
    </row>
    <row r="60" spans="2:5" x14ac:dyDescent="0.3">
      <c r="B60" s="221" t="s">
        <v>624</v>
      </c>
      <c r="C60" s="222">
        <v>44196.541666666664</v>
      </c>
      <c r="D60" s="222">
        <v>44196.620833333334</v>
      </c>
      <c r="E60" s="223">
        <v>0.22</v>
      </c>
    </row>
    <row r="61" spans="2:5" x14ac:dyDescent="0.3">
      <c r="B61" s="221" t="s">
        <v>625</v>
      </c>
      <c r="C61" s="222">
        <v>44196.541666666664</v>
      </c>
      <c r="D61" s="222">
        <v>44196.620833333334</v>
      </c>
      <c r="E61" s="223">
        <v>0.14000000000000001</v>
      </c>
    </row>
    <row r="62" spans="2:5" x14ac:dyDescent="0.3">
      <c r="B62" s="221" t="s">
        <v>626</v>
      </c>
      <c r="C62" s="222">
        <v>44196.585416666669</v>
      </c>
      <c r="D62" s="222">
        <v>44196.617361111108</v>
      </c>
      <c r="E62" s="223">
        <v>0.13</v>
      </c>
    </row>
    <row r="63" spans="2:5" x14ac:dyDescent="0.3">
      <c r="B63" s="221" t="s">
        <v>627</v>
      </c>
      <c r="C63" s="222">
        <v>44196.585416666669</v>
      </c>
      <c r="D63" s="222">
        <v>44196.617361111108</v>
      </c>
      <c r="E63" s="223">
        <v>0.14000000000000001</v>
      </c>
    </row>
    <row r="64" spans="2:5" x14ac:dyDescent="0.3">
      <c r="B64" s="221" t="s">
        <v>628</v>
      </c>
      <c r="C64" s="222">
        <v>44196.522916666669</v>
      </c>
      <c r="D64" s="222">
        <v>44196.602777777778</v>
      </c>
      <c r="E64" s="223">
        <v>0.81</v>
      </c>
    </row>
    <row r="65" spans="2:5" x14ac:dyDescent="0.3">
      <c r="B65" s="221" t="s">
        <v>629</v>
      </c>
      <c r="C65" s="222">
        <v>44196.522916666669</v>
      </c>
      <c r="D65" s="222">
        <v>44196.602777777778</v>
      </c>
      <c r="E65" s="223">
        <v>0.14000000000000001</v>
      </c>
    </row>
    <row r="66" spans="2:5" x14ac:dyDescent="0.3">
      <c r="B66" s="221" t="s">
        <v>630</v>
      </c>
      <c r="C66" s="222">
        <v>44196.522916666669</v>
      </c>
      <c r="D66" s="222">
        <v>44196.602777777778</v>
      </c>
      <c r="E66" s="223">
        <v>1.1599999999999999</v>
      </c>
    </row>
    <row r="67" spans="2:5" x14ac:dyDescent="0.3">
      <c r="B67" s="221" t="s">
        <v>631</v>
      </c>
      <c r="C67" s="222">
        <v>44196.541666666664</v>
      </c>
      <c r="D67" s="222">
        <v>44196.574999999997</v>
      </c>
      <c r="E67" s="223">
        <v>11.29</v>
      </c>
    </row>
    <row r="68" spans="2:5" x14ac:dyDescent="0.3">
      <c r="B68" s="221" t="s">
        <v>632</v>
      </c>
      <c r="C68" s="222">
        <v>44196.541666666664</v>
      </c>
      <c r="D68" s="222">
        <v>44196.574999999997</v>
      </c>
      <c r="E68" s="223">
        <v>0.14000000000000001</v>
      </c>
    </row>
    <row r="69" spans="2:5" x14ac:dyDescent="0.3">
      <c r="B69" s="221" t="s">
        <v>633</v>
      </c>
      <c r="C69" s="222">
        <v>44196.520833333336</v>
      </c>
      <c r="D69" s="222">
        <v>44196.555555555555</v>
      </c>
      <c r="E69" s="223">
        <v>1.75</v>
      </c>
    </row>
    <row r="70" spans="2:5" x14ac:dyDescent="0.3">
      <c r="B70" s="221" t="s">
        <v>633</v>
      </c>
      <c r="C70" s="222">
        <v>44196.522916666669</v>
      </c>
      <c r="D70" s="222">
        <v>44196.555555555555</v>
      </c>
      <c r="E70" s="223">
        <v>-0.64</v>
      </c>
    </row>
    <row r="71" spans="2:5" x14ac:dyDescent="0.3">
      <c r="B71" s="221" t="s">
        <v>634</v>
      </c>
      <c r="C71" s="222">
        <v>44196.522916666669</v>
      </c>
      <c r="D71" s="222">
        <v>44196.555555555555</v>
      </c>
      <c r="E71" s="223">
        <v>0.63</v>
      </c>
    </row>
    <row r="72" spans="2:5" x14ac:dyDescent="0.3">
      <c r="B72" s="221" t="s">
        <v>635</v>
      </c>
      <c r="C72" s="222">
        <v>44196.520833333336</v>
      </c>
      <c r="D72" s="222">
        <v>44196.555555555555</v>
      </c>
      <c r="E72" s="223">
        <v>0.35</v>
      </c>
    </row>
    <row r="73" spans="2:5" x14ac:dyDescent="0.3">
      <c r="B73" s="221" t="s">
        <v>635</v>
      </c>
      <c r="C73" s="222">
        <v>44196.522916666669</v>
      </c>
      <c r="D73" s="222">
        <v>44196.555555555555</v>
      </c>
      <c r="E73" s="223">
        <v>-7.0000000000000007E-2</v>
      </c>
    </row>
    <row r="74" spans="2:5" x14ac:dyDescent="0.3">
      <c r="B74" s="221" t="s">
        <v>636</v>
      </c>
      <c r="C74" s="222">
        <v>44196.472916666666</v>
      </c>
      <c r="D74" s="222">
        <v>44196.555555555555</v>
      </c>
      <c r="E74" s="223">
        <v>0.43</v>
      </c>
    </row>
    <row r="75" spans="2:5" x14ac:dyDescent="0.3">
      <c r="B75" s="221" t="s">
        <v>637</v>
      </c>
      <c r="C75" s="222">
        <v>44196.472916666666</v>
      </c>
      <c r="D75" s="222">
        <v>44196.555555555555</v>
      </c>
      <c r="E75" s="223">
        <v>0.28000000000000003</v>
      </c>
    </row>
    <row r="76" spans="2:5" x14ac:dyDescent="0.3">
      <c r="B76" s="221" t="s">
        <v>638</v>
      </c>
      <c r="C76" s="222">
        <v>44196.472916666666</v>
      </c>
      <c r="D76" s="222">
        <v>44196.555555555555</v>
      </c>
      <c r="E76" s="223">
        <v>0.37</v>
      </c>
    </row>
    <row r="77" spans="2:5" x14ac:dyDescent="0.3">
      <c r="B77" s="221" t="s">
        <v>639</v>
      </c>
      <c r="C77" s="222">
        <v>44196.472916666666</v>
      </c>
      <c r="D77" s="222">
        <v>44196.555555555555</v>
      </c>
      <c r="E77" s="223">
        <v>0.33</v>
      </c>
    </row>
    <row r="78" spans="2:5" x14ac:dyDescent="0.3">
      <c r="B78" s="221" t="s">
        <v>640</v>
      </c>
      <c r="C78" s="222">
        <v>44196.458333333336</v>
      </c>
      <c r="D78" s="222">
        <v>44196.505555555559</v>
      </c>
      <c r="E78" s="223">
        <v>1.26</v>
      </c>
    </row>
    <row r="79" spans="2:5" x14ac:dyDescent="0.3">
      <c r="B79" s="221" t="s">
        <v>640</v>
      </c>
      <c r="C79" s="222">
        <v>44196.472916666666</v>
      </c>
      <c r="D79" s="222">
        <v>44196.505555555559</v>
      </c>
      <c r="E79" s="223">
        <v>-0.22</v>
      </c>
    </row>
    <row r="80" spans="2:5" x14ac:dyDescent="0.3">
      <c r="B80" s="221" t="s">
        <v>641</v>
      </c>
      <c r="C80" s="222">
        <v>44196.37777777778</v>
      </c>
      <c r="D80" s="222">
        <v>44196.457638888889</v>
      </c>
      <c r="E80" s="223">
        <v>0.27</v>
      </c>
    </row>
    <row r="81" spans="2:5" x14ac:dyDescent="0.3">
      <c r="B81" s="221" t="s">
        <v>642</v>
      </c>
      <c r="C81" s="222">
        <v>44196.37777777778</v>
      </c>
      <c r="D81" s="222">
        <v>44196.457638888889</v>
      </c>
      <c r="E81" s="223">
        <v>0.21</v>
      </c>
    </row>
    <row r="82" spans="2:5" x14ac:dyDescent="0.3">
      <c r="B82" s="221" t="s">
        <v>643</v>
      </c>
      <c r="C82" s="222">
        <v>44196.37777777778</v>
      </c>
      <c r="D82" s="222">
        <v>44196.456944444442</v>
      </c>
      <c r="E82" s="223">
        <v>0.4</v>
      </c>
    </row>
    <row r="83" spans="2:5" x14ac:dyDescent="0.3">
      <c r="B83" s="221" t="s">
        <v>644</v>
      </c>
      <c r="C83" s="222">
        <v>44196.37777777778</v>
      </c>
      <c r="D83" s="222">
        <v>44196.456944444442</v>
      </c>
      <c r="E83" s="223">
        <v>0.14000000000000001</v>
      </c>
    </row>
    <row r="84" spans="2:5" x14ac:dyDescent="0.3">
      <c r="B84" s="221" t="s">
        <v>645</v>
      </c>
      <c r="C84" s="222">
        <v>44196.37777777778</v>
      </c>
      <c r="D84" s="222">
        <v>44196.456944444442</v>
      </c>
      <c r="E84" s="223">
        <v>0.48</v>
      </c>
    </row>
    <row r="85" spans="2:5" x14ac:dyDescent="0.3">
      <c r="B85" s="221" t="s">
        <v>646</v>
      </c>
      <c r="C85" s="222">
        <v>44196.0625</v>
      </c>
      <c r="D85" s="222">
        <v>44196.145138888889</v>
      </c>
      <c r="E85" s="223">
        <v>0.49</v>
      </c>
    </row>
    <row r="86" spans="2:5" x14ac:dyDescent="0.3">
      <c r="B86" s="221" t="s">
        <v>647</v>
      </c>
      <c r="C86" s="222">
        <v>44196.0625</v>
      </c>
      <c r="D86" s="222">
        <v>44196.145138888889</v>
      </c>
      <c r="E86" s="223">
        <v>0.14000000000000001</v>
      </c>
    </row>
    <row r="87" spans="2:5" x14ac:dyDescent="0.3">
      <c r="B87" s="221" t="s">
        <v>648</v>
      </c>
      <c r="C87" s="222">
        <v>44196.020138888889</v>
      </c>
      <c r="D87" s="222">
        <v>44196.102777777778</v>
      </c>
      <c r="E87" s="223">
        <v>0.8</v>
      </c>
    </row>
    <row r="88" spans="2:5" x14ac:dyDescent="0.3">
      <c r="B88" s="221" t="s">
        <v>649</v>
      </c>
      <c r="C88" s="222">
        <v>44196.0625</v>
      </c>
      <c r="D88" s="222">
        <v>44196.097222222219</v>
      </c>
      <c r="E88" s="223">
        <v>0.14000000000000001</v>
      </c>
    </row>
    <row r="89" spans="2:5" x14ac:dyDescent="0.3">
      <c r="B89" s="221" t="s">
        <v>650</v>
      </c>
      <c r="C89" s="222">
        <v>44196.0625</v>
      </c>
      <c r="D89" s="222">
        <v>44196.097222222219</v>
      </c>
      <c r="E89" s="223">
        <v>0.68</v>
      </c>
    </row>
    <row r="90" spans="2:5" x14ac:dyDescent="0.3">
      <c r="B90" s="221" t="s">
        <v>651</v>
      </c>
      <c r="C90" s="222">
        <v>44196.0625</v>
      </c>
      <c r="D90" s="222">
        <v>44196.095833333333</v>
      </c>
      <c r="E90" s="223">
        <v>0.2</v>
      </c>
    </row>
    <row r="91" spans="2:5" x14ac:dyDescent="0.3">
      <c r="B91" s="221" t="s">
        <v>652</v>
      </c>
      <c r="C91" s="222">
        <v>44197.877083333333</v>
      </c>
      <c r="D91" s="222">
        <v>44197.957638888889</v>
      </c>
      <c r="E91" s="223">
        <v>0.42</v>
      </c>
    </row>
    <row r="92" spans="2:5" x14ac:dyDescent="0.3">
      <c r="B92" s="221" t="s">
        <v>653</v>
      </c>
      <c r="C92" s="222">
        <v>44197.877083333333</v>
      </c>
      <c r="D92" s="222">
        <v>44197.956944444442</v>
      </c>
      <c r="E92" s="223">
        <v>0.59</v>
      </c>
    </row>
    <row r="93" spans="2:5" x14ac:dyDescent="0.3">
      <c r="B93" s="221" t="s">
        <v>654</v>
      </c>
      <c r="C93" s="222">
        <v>44197.875</v>
      </c>
      <c r="D93" s="222">
        <v>44197.956944444442</v>
      </c>
      <c r="E93" s="223">
        <v>0.28000000000000003</v>
      </c>
    </row>
    <row r="94" spans="2:5" x14ac:dyDescent="0.3">
      <c r="B94" s="221" t="s">
        <v>654</v>
      </c>
      <c r="C94" s="222">
        <v>44197.877083333333</v>
      </c>
      <c r="D94" s="222">
        <v>44197.956944444442</v>
      </c>
      <c r="E94" s="223">
        <v>-7.0000000000000007E-2</v>
      </c>
    </row>
    <row r="95" spans="2:5" x14ac:dyDescent="0.3">
      <c r="B95" s="221" t="s">
        <v>655</v>
      </c>
      <c r="C95" s="222">
        <v>44197.877083333333</v>
      </c>
      <c r="D95" s="222">
        <v>44197.956944444442</v>
      </c>
      <c r="E95" s="223">
        <v>0.21</v>
      </c>
    </row>
    <row r="96" spans="2:5" x14ac:dyDescent="0.3">
      <c r="B96" s="221" t="s">
        <v>656</v>
      </c>
      <c r="C96" s="222">
        <v>44197.877083333333</v>
      </c>
      <c r="D96" s="222">
        <v>44197.930555555555</v>
      </c>
      <c r="E96" s="223">
        <v>2.73</v>
      </c>
    </row>
    <row r="97" spans="2:5" x14ac:dyDescent="0.3">
      <c r="B97" s="221" t="s">
        <v>657</v>
      </c>
      <c r="C97" s="222">
        <v>44197.877083333333</v>
      </c>
      <c r="D97" s="222">
        <v>44197.909722222219</v>
      </c>
      <c r="E97" s="223">
        <v>0.35</v>
      </c>
    </row>
    <row r="98" spans="2:5" x14ac:dyDescent="0.3">
      <c r="B98" s="221" t="s">
        <v>658</v>
      </c>
      <c r="C98" s="222">
        <v>44197.877083333333</v>
      </c>
      <c r="D98" s="222">
        <v>44197.909722222219</v>
      </c>
      <c r="E98" s="223">
        <v>-0.05</v>
      </c>
    </row>
    <row r="99" spans="2:5" x14ac:dyDescent="0.3">
      <c r="B99" s="221" t="s">
        <v>658</v>
      </c>
      <c r="C99" s="222">
        <v>44197.875</v>
      </c>
      <c r="D99" s="222">
        <v>44197.909722222219</v>
      </c>
      <c r="E99" s="223">
        <v>1.33</v>
      </c>
    </row>
    <row r="100" spans="2:5" x14ac:dyDescent="0.3">
      <c r="B100" s="221" t="s">
        <v>659</v>
      </c>
      <c r="C100" s="222">
        <v>44197.771527777775</v>
      </c>
      <c r="D100" s="222">
        <v>44197.850694444445</v>
      </c>
      <c r="E100" s="223">
        <v>0.14000000000000001</v>
      </c>
    </row>
    <row r="101" spans="2:5" x14ac:dyDescent="0.3">
      <c r="B101" s="221" t="s">
        <v>660</v>
      </c>
      <c r="C101" s="222">
        <v>44197.771527777775</v>
      </c>
      <c r="D101" s="222">
        <v>44197.850694444445</v>
      </c>
      <c r="E101" s="223">
        <v>0.14000000000000001</v>
      </c>
    </row>
    <row r="102" spans="2:5" x14ac:dyDescent="0.3">
      <c r="B102" s="221" t="s">
        <v>661</v>
      </c>
      <c r="C102" s="222">
        <v>44197.771527777775</v>
      </c>
      <c r="D102" s="222">
        <v>44197.85</v>
      </c>
      <c r="E102" s="223">
        <v>0.18</v>
      </c>
    </row>
    <row r="103" spans="2:5" x14ac:dyDescent="0.3">
      <c r="B103" s="221" t="s">
        <v>662</v>
      </c>
      <c r="C103" s="222">
        <v>44197.770833333336</v>
      </c>
      <c r="D103" s="222">
        <v>44197.804861111108</v>
      </c>
      <c r="E103" s="223">
        <v>0.56000000000000005</v>
      </c>
    </row>
    <row r="104" spans="2:5" x14ac:dyDescent="0.3">
      <c r="B104" s="221" t="s">
        <v>662</v>
      </c>
      <c r="C104" s="222">
        <v>44197.771527777775</v>
      </c>
      <c r="D104" s="222">
        <v>44197.804861111108</v>
      </c>
      <c r="E104" s="223">
        <v>-0.35</v>
      </c>
    </row>
    <row r="105" spans="2:5" x14ac:dyDescent="0.3">
      <c r="B105" s="221" t="s">
        <v>663</v>
      </c>
      <c r="C105" s="222">
        <v>44197.771527777775</v>
      </c>
      <c r="D105" s="222">
        <v>44197.804166666669</v>
      </c>
      <c r="E105" s="223">
        <v>0.48</v>
      </c>
    </row>
    <row r="106" spans="2:5" x14ac:dyDescent="0.3">
      <c r="B106" s="221" t="s">
        <v>664</v>
      </c>
      <c r="C106" s="222">
        <v>44197.708333333336</v>
      </c>
      <c r="D106" s="222">
        <v>44197.792361111111</v>
      </c>
      <c r="E106" s="223">
        <v>0.06</v>
      </c>
    </row>
    <row r="107" spans="2:5" x14ac:dyDescent="0.3">
      <c r="B107" s="221" t="s">
        <v>665</v>
      </c>
      <c r="C107" s="222">
        <v>44197.708333333336</v>
      </c>
      <c r="D107" s="222">
        <v>44197.791666666664</v>
      </c>
      <c r="E107" s="223">
        <v>0.55000000000000004</v>
      </c>
    </row>
    <row r="108" spans="2:5" x14ac:dyDescent="0.3">
      <c r="B108" s="221" t="s">
        <v>666</v>
      </c>
      <c r="C108" s="222">
        <v>44197.708333333336</v>
      </c>
      <c r="D108" s="222">
        <v>44197.791666666664</v>
      </c>
      <c r="E108" s="223">
        <v>0.92</v>
      </c>
    </row>
    <row r="109" spans="2:5" x14ac:dyDescent="0.3">
      <c r="B109" s="221" t="s">
        <v>667</v>
      </c>
      <c r="C109" s="222">
        <v>44197.666666666664</v>
      </c>
      <c r="D109" s="222">
        <v>44197.752083333333</v>
      </c>
      <c r="E109" s="223">
        <v>0.1</v>
      </c>
    </row>
    <row r="110" spans="2:5" x14ac:dyDescent="0.3">
      <c r="B110" s="221" t="s">
        <v>668</v>
      </c>
      <c r="C110" s="222">
        <v>44197.666666666664</v>
      </c>
      <c r="D110" s="222">
        <v>44197.752083333333</v>
      </c>
      <c r="E110" s="223">
        <v>0.35</v>
      </c>
    </row>
    <row r="111" spans="2:5" x14ac:dyDescent="0.3">
      <c r="B111" s="221" t="s">
        <v>669</v>
      </c>
      <c r="C111" s="222">
        <v>44197.666666666664</v>
      </c>
      <c r="D111" s="222">
        <v>44197.750694444447</v>
      </c>
      <c r="E111" s="223">
        <v>0.8</v>
      </c>
    </row>
    <row r="112" spans="2:5" x14ac:dyDescent="0.3">
      <c r="B112" s="221" t="s">
        <v>670</v>
      </c>
      <c r="C112" s="222">
        <v>44197.708333333336</v>
      </c>
      <c r="D112" s="222">
        <v>44197.743750000001</v>
      </c>
      <c r="E112" s="223">
        <v>0.14000000000000001</v>
      </c>
    </row>
    <row r="113" spans="2:5" x14ac:dyDescent="0.3">
      <c r="B113" s="221" t="s">
        <v>671</v>
      </c>
      <c r="C113" s="222">
        <v>44197.708333333336</v>
      </c>
      <c r="D113" s="222">
        <v>44197.743750000001</v>
      </c>
      <c r="E113" s="223">
        <v>0.63</v>
      </c>
    </row>
    <row r="114" spans="2:5" x14ac:dyDescent="0.3">
      <c r="B114" s="221" t="s">
        <v>672</v>
      </c>
      <c r="C114" s="222">
        <v>44197.645138888889</v>
      </c>
      <c r="D114" s="222">
        <v>44197.726388888892</v>
      </c>
      <c r="E114" s="223">
        <v>0.14000000000000001</v>
      </c>
    </row>
    <row r="115" spans="2:5" x14ac:dyDescent="0.3">
      <c r="B115" s="221" t="s">
        <v>673</v>
      </c>
      <c r="C115" s="222">
        <v>44197.645138888889</v>
      </c>
      <c r="D115" s="222">
        <v>44197.725694444445</v>
      </c>
      <c r="E115" s="223">
        <v>1.51</v>
      </c>
    </row>
    <row r="116" spans="2:5" x14ac:dyDescent="0.3">
      <c r="B116" s="221" t="s">
        <v>674</v>
      </c>
      <c r="C116" s="222">
        <v>44197.645138888889</v>
      </c>
      <c r="D116" s="222">
        <v>44197.725694444445</v>
      </c>
      <c r="E116" s="223">
        <v>0.14000000000000001</v>
      </c>
    </row>
    <row r="117" spans="2:5" x14ac:dyDescent="0.3">
      <c r="B117" s="221" t="s">
        <v>675</v>
      </c>
      <c r="C117" s="222">
        <v>44197.583333333336</v>
      </c>
      <c r="D117" s="222">
        <v>44197.660416666666</v>
      </c>
      <c r="E117" s="223">
        <v>0.21</v>
      </c>
    </row>
    <row r="118" spans="2:5" x14ac:dyDescent="0.3">
      <c r="B118" s="221" t="s">
        <v>676</v>
      </c>
      <c r="C118" s="222">
        <v>44197.583333333336</v>
      </c>
      <c r="D118" s="222">
        <v>44197.660416666666</v>
      </c>
      <c r="E118" s="223">
        <v>0.87</v>
      </c>
    </row>
    <row r="119" spans="2:5" x14ac:dyDescent="0.3">
      <c r="B119" s="221" t="s">
        <v>677</v>
      </c>
      <c r="C119" s="222">
        <v>44197.583333333336</v>
      </c>
      <c r="D119" s="222">
        <v>44197.615277777775</v>
      </c>
      <c r="E119" s="223">
        <v>0.49</v>
      </c>
    </row>
    <row r="120" spans="2:5" x14ac:dyDescent="0.3">
      <c r="B120" s="221" t="s">
        <v>678</v>
      </c>
      <c r="C120" s="222">
        <v>44197.583333333336</v>
      </c>
      <c r="D120" s="222">
        <v>44197.615277777775</v>
      </c>
      <c r="E120" s="223">
        <v>2.38</v>
      </c>
    </row>
    <row r="121" spans="2:5" x14ac:dyDescent="0.3">
      <c r="B121" s="221" t="s">
        <v>677</v>
      </c>
      <c r="C121" s="222">
        <v>44197.583333333336</v>
      </c>
      <c r="D121" s="222">
        <v>44197.615277777775</v>
      </c>
      <c r="E121" s="223">
        <v>-0.21</v>
      </c>
    </row>
    <row r="122" spans="2:5" x14ac:dyDescent="0.3">
      <c r="B122" s="221" t="s">
        <v>678</v>
      </c>
      <c r="C122" s="222">
        <v>44197.583333333336</v>
      </c>
      <c r="D122" s="222">
        <v>44197.615277777775</v>
      </c>
      <c r="E122" s="223">
        <v>-1.46</v>
      </c>
    </row>
    <row r="123" spans="2:5" x14ac:dyDescent="0.3">
      <c r="B123" s="221" t="s">
        <v>679</v>
      </c>
      <c r="C123" s="222">
        <v>44197.583333333336</v>
      </c>
      <c r="D123" s="222">
        <v>44197.614583333336</v>
      </c>
      <c r="E123" s="223">
        <v>-1.46</v>
      </c>
    </row>
    <row r="124" spans="2:5" x14ac:dyDescent="0.3">
      <c r="B124" s="221" t="s">
        <v>679</v>
      </c>
      <c r="C124" s="222">
        <v>44197.583333333336</v>
      </c>
      <c r="D124" s="222">
        <v>44197.614583333336</v>
      </c>
      <c r="E124" s="223">
        <v>2.38</v>
      </c>
    </row>
    <row r="125" spans="2:5" x14ac:dyDescent="0.3">
      <c r="B125" s="221" t="s">
        <v>680</v>
      </c>
      <c r="C125" s="222">
        <v>44197.583333333336</v>
      </c>
      <c r="D125" s="222">
        <v>44197.614583333336</v>
      </c>
      <c r="E125" s="223">
        <v>-0.21</v>
      </c>
    </row>
    <row r="126" spans="2:5" x14ac:dyDescent="0.3">
      <c r="B126" s="221" t="s">
        <v>680</v>
      </c>
      <c r="C126" s="222">
        <v>44197.583333333336</v>
      </c>
      <c r="D126" s="222">
        <v>44197.614583333336</v>
      </c>
      <c r="E126" s="223">
        <v>0.49</v>
      </c>
    </row>
    <row r="127" spans="2:5" x14ac:dyDescent="0.3">
      <c r="B127" s="221" t="s">
        <v>681</v>
      </c>
      <c r="C127" s="222">
        <v>44197.499305555553</v>
      </c>
      <c r="D127" s="222">
        <v>44197.57708333333</v>
      </c>
      <c r="E127" s="223">
        <v>0.14000000000000001</v>
      </c>
    </row>
    <row r="128" spans="2:5" x14ac:dyDescent="0.3">
      <c r="B128" s="221" t="s">
        <v>682</v>
      </c>
      <c r="C128" s="222">
        <v>44197.499305555553</v>
      </c>
      <c r="D128" s="222">
        <v>44197.57708333333</v>
      </c>
      <c r="E128" s="223">
        <v>1.0900000000000001</v>
      </c>
    </row>
    <row r="129" spans="2:5" x14ac:dyDescent="0.3">
      <c r="B129" s="221" t="s">
        <v>683</v>
      </c>
      <c r="C129" s="222">
        <v>44197.499305555553</v>
      </c>
      <c r="D129" s="222">
        <v>44197.57708333333</v>
      </c>
      <c r="E129" s="223">
        <v>0.95</v>
      </c>
    </row>
    <row r="130" spans="2:5" x14ac:dyDescent="0.3">
      <c r="B130" s="221" t="s">
        <v>684</v>
      </c>
      <c r="C130" s="222">
        <v>44197.488194444442</v>
      </c>
      <c r="D130" s="222">
        <v>44197.568055555559</v>
      </c>
      <c r="E130" s="223">
        <v>0.14000000000000001</v>
      </c>
    </row>
    <row r="131" spans="2:5" x14ac:dyDescent="0.3">
      <c r="B131" s="221" t="s">
        <v>685</v>
      </c>
      <c r="C131" s="222">
        <v>44197.488194444442</v>
      </c>
      <c r="D131" s="222">
        <v>44197.568055555559</v>
      </c>
      <c r="E131" s="223">
        <v>2.73</v>
      </c>
    </row>
    <row r="132" spans="2:5" x14ac:dyDescent="0.3">
      <c r="B132" s="221" t="s">
        <v>686</v>
      </c>
      <c r="C132" s="222">
        <v>44197.488194444442</v>
      </c>
      <c r="D132" s="222">
        <v>44197.547222222223</v>
      </c>
      <c r="E132" s="223">
        <v>2.1</v>
      </c>
    </row>
    <row r="133" spans="2:5" x14ac:dyDescent="0.3">
      <c r="B133" s="221" t="s">
        <v>687</v>
      </c>
      <c r="C133" s="222">
        <v>44197.5</v>
      </c>
      <c r="D133" s="222">
        <v>44197.533333333333</v>
      </c>
      <c r="E133" s="223">
        <v>1.47</v>
      </c>
    </row>
    <row r="134" spans="2:5" x14ac:dyDescent="0.3">
      <c r="B134" s="221" t="s">
        <v>687</v>
      </c>
      <c r="C134" s="222">
        <v>44197.499305555553</v>
      </c>
      <c r="D134" s="222">
        <v>44197.533333333333</v>
      </c>
      <c r="E134" s="223">
        <v>2.73</v>
      </c>
    </row>
    <row r="135" spans="2:5" x14ac:dyDescent="0.3">
      <c r="B135" s="221" t="s">
        <v>688</v>
      </c>
      <c r="C135" s="222">
        <v>44197.488194444442</v>
      </c>
      <c r="D135" s="222">
        <v>44197.520833333336</v>
      </c>
      <c r="E135" s="223">
        <v>0.34</v>
      </c>
    </row>
    <row r="136" spans="2:5" x14ac:dyDescent="0.3">
      <c r="B136" s="221" t="s">
        <v>689</v>
      </c>
      <c r="C136" s="222">
        <v>44197.419444444444</v>
      </c>
      <c r="D136" s="222">
        <v>44197.499305555553</v>
      </c>
      <c r="E136" s="223">
        <v>0.21</v>
      </c>
    </row>
    <row r="137" spans="2:5" x14ac:dyDescent="0.3">
      <c r="B137" s="221" t="s">
        <v>690</v>
      </c>
      <c r="C137" s="222">
        <v>44197.419444444444</v>
      </c>
      <c r="D137" s="222">
        <v>44197.499305555553</v>
      </c>
      <c r="E137" s="223">
        <v>0.33</v>
      </c>
    </row>
    <row r="138" spans="2:5" x14ac:dyDescent="0.3">
      <c r="B138" s="221" t="s">
        <v>691</v>
      </c>
      <c r="C138" s="222">
        <v>44197.419444444444</v>
      </c>
      <c r="D138" s="222">
        <v>44197.499305555553</v>
      </c>
      <c r="E138" s="223">
        <v>0.48</v>
      </c>
    </row>
    <row r="139" spans="2:5" x14ac:dyDescent="0.3">
      <c r="B139" s="221" t="s">
        <v>692</v>
      </c>
      <c r="C139" s="222">
        <v>44197.419444444444</v>
      </c>
      <c r="D139" s="222">
        <v>44197.499305555553</v>
      </c>
      <c r="E139" s="223">
        <v>0.56000000000000005</v>
      </c>
    </row>
    <row r="140" spans="2:5" x14ac:dyDescent="0.3">
      <c r="B140" s="221" t="s">
        <v>693</v>
      </c>
      <c r="C140" s="222">
        <v>44197.419444444444</v>
      </c>
      <c r="D140" s="222">
        <v>44197.481249999997</v>
      </c>
      <c r="E140" s="223">
        <v>1.51</v>
      </c>
    </row>
    <row r="141" spans="2:5" x14ac:dyDescent="0.3">
      <c r="B141" s="221" t="s">
        <v>694</v>
      </c>
      <c r="C141" s="222">
        <v>44197.419444444444</v>
      </c>
      <c r="D141" s="222">
        <v>44197.45208333333</v>
      </c>
      <c r="E141" s="223">
        <v>1.98</v>
      </c>
    </row>
    <row r="142" spans="2:5" x14ac:dyDescent="0.3">
      <c r="B142" s="221" t="s">
        <v>695</v>
      </c>
      <c r="C142" s="222">
        <v>44197.419444444444</v>
      </c>
      <c r="D142" s="222">
        <v>44197.45208333333</v>
      </c>
      <c r="E142" s="223">
        <v>0.36</v>
      </c>
    </row>
    <row r="143" spans="2:5" x14ac:dyDescent="0.3">
      <c r="B143" s="221" t="s">
        <v>696</v>
      </c>
      <c r="C143" s="222">
        <v>44198.854166666664</v>
      </c>
      <c r="D143" s="222">
        <v>44198.932638888888</v>
      </c>
      <c r="E143" s="223">
        <v>0.28000000000000003</v>
      </c>
    </row>
    <row r="144" spans="2:5" x14ac:dyDescent="0.3">
      <c r="B144" s="221" t="s">
        <v>697</v>
      </c>
      <c r="C144" s="222">
        <v>44198.854166666664</v>
      </c>
      <c r="D144" s="222">
        <v>44198.932638888888</v>
      </c>
      <c r="E144" s="223">
        <v>0.7</v>
      </c>
    </row>
    <row r="145" spans="2:5" x14ac:dyDescent="0.3">
      <c r="B145" s="221" t="s">
        <v>698</v>
      </c>
      <c r="C145" s="222">
        <v>44198.854166666664</v>
      </c>
      <c r="D145" s="222">
        <v>44198.885416666664</v>
      </c>
      <c r="E145" s="223">
        <v>1.05</v>
      </c>
    </row>
    <row r="146" spans="2:5" x14ac:dyDescent="0.3">
      <c r="B146" s="221" t="s">
        <v>698</v>
      </c>
      <c r="C146" s="222">
        <v>44198.854166666664</v>
      </c>
      <c r="D146" s="222">
        <v>44198.885416666664</v>
      </c>
      <c r="E146" s="223">
        <v>-0.43</v>
      </c>
    </row>
    <row r="147" spans="2:5" x14ac:dyDescent="0.3">
      <c r="B147" s="221" t="s">
        <v>699</v>
      </c>
      <c r="C147" s="222">
        <v>44198.791666666664</v>
      </c>
      <c r="D147" s="222">
        <v>44198.871527777781</v>
      </c>
      <c r="E147" s="223">
        <v>0.83</v>
      </c>
    </row>
    <row r="148" spans="2:5" x14ac:dyDescent="0.3">
      <c r="B148" s="221" t="s">
        <v>700</v>
      </c>
      <c r="C148" s="222">
        <v>44198.791666666664</v>
      </c>
      <c r="D148" s="222">
        <v>44198.871527777781</v>
      </c>
      <c r="E148" s="223">
        <v>0.21</v>
      </c>
    </row>
    <row r="149" spans="2:5" x14ac:dyDescent="0.3">
      <c r="B149" s="221" t="s">
        <v>701</v>
      </c>
      <c r="C149" s="222">
        <v>44198.770833333336</v>
      </c>
      <c r="D149" s="222">
        <v>44198.847222222219</v>
      </c>
      <c r="E149" s="223">
        <v>0.09</v>
      </c>
    </row>
    <row r="150" spans="2:5" x14ac:dyDescent="0.3">
      <c r="B150" s="221" t="s">
        <v>702</v>
      </c>
      <c r="C150" s="222">
        <v>44198.770833333336</v>
      </c>
      <c r="D150" s="222">
        <v>44198.847222222219</v>
      </c>
      <c r="E150" s="223">
        <v>0.1</v>
      </c>
    </row>
    <row r="151" spans="2:5" x14ac:dyDescent="0.3">
      <c r="B151" s="221" t="s">
        <v>703</v>
      </c>
      <c r="C151" s="222">
        <v>44198.770833333336</v>
      </c>
      <c r="D151" s="222">
        <v>44198.802777777775</v>
      </c>
      <c r="E151" s="223">
        <v>1.1200000000000001</v>
      </c>
    </row>
    <row r="152" spans="2:5" x14ac:dyDescent="0.3">
      <c r="B152" s="221" t="s">
        <v>704</v>
      </c>
      <c r="C152" s="222">
        <v>44198.708333333336</v>
      </c>
      <c r="D152" s="222">
        <v>44198.792361111111</v>
      </c>
      <c r="E152" s="223">
        <v>0.48</v>
      </c>
    </row>
    <row r="153" spans="2:5" x14ac:dyDescent="0.3">
      <c r="B153" s="221" t="s">
        <v>705</v>
      </c>
      <c r="C153" s="222">
        <v>44198.708333333336</v>
      </c>
      <c r="D153" s="222">
        <v>44198.787499999999</v>
      </c>
      <c r="E153" s="223">
        <v>0.54</v>
      </c>
    </row>
    <row r="154" spans="2:5" x14ac:dyDescent="0.3">
      <c r="B154" s="221" t="s">
        <v>706</v>
      </c>
      <c r="C154" s="222">
        <v>44198.69027777778</v>
      </c>
      <c r="D154" s="222">
        <v>44198.765972222223</v>
      </c>
      <c r="E154" s="223">
        <v>0.91</v>
      </c>
    </row>
    <row r="155" spans="2:5" x14ac:dyDescent="0.3">
      <c r="B155" s="221" t="s">
        <v>707</v>
      </c>
      <c r="C155" s="222">
        <v>44198.677083333336</v>
      </c>
      <c r="D155" s="222">
        <v>44198.755555555559</v>
      </c>
      <c r="E155" s="223">
        <v>0.21</v>
      </c>
    </row>
    <row r="156" spans="2:5" x14ac:dyDescent="0.3">
      <c r="B156" s="221" t="s">
        <v>708</v>
      </c>
      <c r="C156" s="222">
        <v>44198.677083333336</v>
      </c>
      <c r="D156" s="222">
        <v>44198.755555555559</v>
      </c>
      <c r="E156" s="223">
        <v>1.8</v>
      </c>
    </row>
    <row r="157" spans="2:5" x14ac:dyDescent="0.3">
      <c r="B157" s="221" t="s">
        <v>709</v>
      </c>
      <c r="C157" s="222">
        <v>44198.666666666664</v>
      </c>
      <c r="D157" s="222">
        <v>44198.749305555553</v>
      </c>
      <c r="E157" s="223">
        <v>2.1</v>
      </c>
    </row>
    <row r="158" spans="2:5" x14ac:dyDescent="0.3">
      <c r="B158" s="221" t="s">
        <v>710</v>
      </c>
      <c r="C158" s="222">
        <v>44198.666666666664</v>
      </c>
      <c r="D158" s="222">
        <v>44198.748611111114</v>
      </c>
      <c r="E158" s="223">
        <v>0.21</v>
      </c>
    </row>
    <row r="159" spans="2:5" x14ac:dyDescent="0.3">
      <c r="B159" s="221" t="s">
        <v>711</v>
      </c>
      <c r="C159" s="222">
        <v>44198.666666666664</v>
      </c>
      <c r="D159" s="222">
        <v>44198.748611111114</v>
      </c>
      <c r="E159" s="223">
        <v>2.66</v>
      </c>
    </row>
    <row r="160" spans="2:5" x14ac:dyDescent="0.3">
      <c r="B160" s="221" t="s">
        <v>712</v>
      </c>
      <c r="C160" s="222">
        <v>44198.645833333336</v>
      </c>
      <c r="D160" s="222">
        <v>44198.725694444445</v>
      </c>
      <c r="E160" s="223">
        <v>0.35</v>
      </c>
    </row>
    <row r="161" spans="2:5" x14ac:dyDescent="0.3">
      <c r="B161" s="221" t="s">
        <v>713</v>
      </c>
      <c r="C161" s="222">
        <v>44198.645833333336</v>
      </c>
      <c r="D161" s="222">
        <v>44198.725694444445</v>
      </c>
      <c r="E161" s="223">
        <v>-31.48</v>
      </c>
    </row>
    <row r="162" spans="2:5" x14ac:dyDescent="0.3">
      <c r="B162" s="221" t="s">
        <v>714</v>
      </c>
      <c r="C162" s="222">
        <v>44198.677083333336</v>
      </c>
      <c r="D162" s="222">
        <v>44198.709722222222</v>
      </c>
      <c r="E162" s="223">
        <v>0.28000000000000003</v>
      </c>
    </row>
    <row r="163" spans="2:5" x14ac:dyDescent="0.3">
      <c r="B163" s="221" t="s">
        <v>715</v>
      </c>
      <c r="C163" s="222">
        <v>44198.645138888889</v>
      </c>
      <c r="D163" s="222">
        <v>44198.677083333336</v>
      </c>
      <c r="E163" s="223">
        <v>0.41</v>
      </c>
    </row>
    <row r="164" spans="2:5" x14ac:dyDescent="0.3">
      <c r="B164" s="221" t="s">
        <v>716</v>
      </c>
      <c r="C164" s="222">
        <v>44198.645833333336</v>
      </c>
      <c r="D164" s="222">
        <v>44198.677083333336</v>
      </c>
      <c r="E164" s="223">
        <v>0.77</v>
      </c>
    </row>
    <row r="165" spans="2:5" x14ac:dyDescent="0.3">
      <c r="B165" s="221" t="s">
        <v>716</v>
      </c>
      <c r="C165" s="222">
        <v>44198.645138888889</v>
      </c>
      <c r="D165" s="222">
        <v>44198.677083333336</v>
      </c>
      <c r="E165" s="223">
        <v>-0.51</v>
      </c>
    </row>
    <row r="166" spans="2:5" x14ac:dyDescent="0.3">
      <c r="B166" s="221" t="s">
        <v>717</v>
      </c>
      <c r="C166" s="222">
        <v>44198.583333333336</v>
      </c>
      <c r="D166" s="222">
        <v>44198.661111111112</v>
      </c>
      <c r="E166" s="223">
        <v>0.21</v>
      </c>
    </row>
    <row r="167" spans="2:5" x14ac:dyDescent="0.3">
      <c r="B167" s="221" t="s">
        <v>718</v>
      </c>
      <c r="C167" s="222">
        <v>44198.583333333336</v>
      </c>
      <c r="D167" s="222">
        <v>44198.661111111112</v>
      </c>
      <c r="E167" s="223">
        <v>0.53</v>
      </c>
    </row>
    <row r="168" spans="2:5" x14ac:dyDescent="0.3">
      <c r="B168" s="221" t="s">
        <v>719</v>
      </c>
      <c r="C168" s="222">
        <v>44198.645833333336</v>
      </c>
      <c r="D168" s="222">
        <v>44198.651388888888</v>
      </c>
      <c r="E168" s="223">
        <v>1.61</v>
      </c>
    </row>
    <row r="169" spans="2:5" x14ac:dyDescent="0.3">
      <c r="B169" s="221" t="s">
        <v>720</v>
      </c>
      <c r="C169" s="222">
        <v>44198.563888888886</v>
      </c>
      <c r="D169" s="222">
        <v>44198.642361111109</v>
      </c>
      <c r="E169" s="223">
        <v>0.42</v>
      </c>
    </row>
    <row r="170" spans="2:5" x14ac:dyDescent="0.3">
      <c r="B170" s="221" t="s">
        <v>721</v>
      </c>
      <c r="C170" s="222">
        <v>44198.5625</v>
      </c>
      <c r="D170" s="222">
        <v>44198.638888888891</v>
      </c>
      <c r="E170" s="223">
        <v>0.56000000000000005</v>
      </c>
    </row>
    <row r="171" spans="2:5" x14ac:dyDescent="0.3">
      <c r="B171" s="221" t="s">
        <v>722</v>
      </c>
      <c r="C171" s="222">
        <v>44198.5625</v>
      </c>
      <c r="D171" s="222">
        <v>44198.638888888891</v>
      </c>
      <c r="E171" s="223">
        <v>1.1399999999999999</v>
      </c>
    </row>
    <row r="172" spans="2:5" x14ac:dyDescent="0.3">
      <c r="B172" s="221" t="s">
        <v>723</v>
      </c>
      <c r="C172" s="222">
        <v>44198.541666666664</v>
      </c>
      <c r="D172" s="222">
        <v>44198.620833333334</v>
      </c>
      <c r="E172" s="223">
        <v>0.35</v>
      </c>
    </row>
    <row r="173" spans="2:5" x14ac:dyDescent="0.3">
      <c r="B173" s="221" t="s">
        <v>724</v>
      </c>
      <c r="C173" s="222">
        <v>44198.541666666664</v>
      </c>
      <c r="D173" s="222">
        <v>44198.620833333334</v>
      </c>
      <c r="E173" s="223">
        <v>2.52</v>
      </c>
    </row>
    <row r="174" spans="2:5" x14ac:dyDescent="0.3">
      <c r="B174" s="221" t="s">
        <v>725</v>
      </c>
      <c r="C174" s="222">
        <v>44198.541666666664</v>
      </c>
      <c r="D174" s="222">
        <v>44198.620833333334</v>
      </c>
      <c r="E174" s="223">
        <v>0.14000000000000001</v>
      </c>
    </row>
    <row r="175" spans="2:5" x14ac:dyDescent="0.3">
      <c r="B175" s="221" t="s">
        <v>726</v>
      </c>
      <c r="C175" s="222">
        <v>44198.5625</v>
      </c>
      <c r="D175" s="222">
        <v>44198.594444444447</v>
      </c>
      <c r="E175" s="223">
        <v>0.77</v>
      </c>
    </row>
    <row r="176" spans="2:5" x14ac:dyDescent="0.3">
      <c r="B176" s="221" t="s">
        <v>727</v>
      </c>
      <c r="C176" s="222">
        <v>44198.541666666664</v>
      </c>
      <c r="D176" s="222">
        <v>44198.574305555558</v>
      </c>
      <c r="E176" s="223">
        <v>0.14000000000000001</v>
      </c>
    </row>
    <row r="177" spans="2:5" x14ac:dyDescent="0.3">
      <c r="B177" s="221" t="s">
        <v>728</v>
      </c>
      <c r="C177" s="222">
        <v>44198.541666666664</v>
      </c>
      <c r="D177" s="222">
        <v>44198.574305555558</v>
      </c>
      <c r="E177" s="223">
        <v>0.98</v>
      </c>
    </row>
    <row r="178" spans="2:5" x14ac:dyDescent="0.3">
      <c r="B178" s="221" t="s">
        <v>729</v>
      </c>
      <c r="C178" s="222">
        <v>44198.479166666664</v>
      </c>
      <c r="D178" s="222">
        <v>44198.541666666664</v>
      </c>
      <c r="E178" s="223">
        <v>1.33</v>
      </c>
    </row>
    <row r="179" spans="2:5" x14ac:dyDescent="0.3">
      <c r="B179" s="221" t="s">
        <v>730</v>
      </c>
      <c r="C179" s="222">
        <v>44198.457638888889</v>
      </c>
      <c r="D179" s="222">
        <v>44198.532638888886</v>
      </c>
      <c r="E179" s="223">
        <v>0.42</v>
      </c>
    </row>
    <row r="180" spans="2:5" x14ac:dyDescent="0.3">
      <c r="B180" s="221" t="s">
        <v>731</v>
      </c>
      <c r="C180" s="222">
        <v>44198.457638888889</v>
      </c>
      <c r="D180" s="222">
        <v>44198.490277777775</v>
      </c>
      <c r="E180" s="223">
        <v>1.6</v>
      </c>
    </row>
    <row r="181" spans="2:5" x14ac:dyDescent="0.3">
      <c r="B181" s="221" t="s">
        <v>732</v>
      </c>
      <c r="C181" s="222">
        <v>44198.378472222219</v>
      </c>
      <c r="D181" s="222">
        <v>44198.455555555556</v>
      </c>
      <c r="E181" s="223">
        <v>0.14000000000000001</v>
      </c>
    </row>
    <row r="182" spans="2:5" x14ac:dyDescent="0.3">
      <c r="B182" s="221" t="s">
        <v>733</v>
      </c>
      <c r="C182" s="222">
        <v>44198.378472222219</v>
      </c>
      <c r="D182" s="222">
        <v>44198.455555555556</v>
      </c>
      <c r="E182" s="223">
        <v>0.77</v>
      </c>
    </row>
    <row r="183" spans="2:5" x14ac:dyDescent="0.3">
      <c r="B183" s="221" t="s">
        <v>734</v>
      </c>
      <c r="C183" s="222">
        <v>44198.378472222219</v>
      </c>
      <c r="D183" s="222">
        <v>44198.409722222219</v>
      </c>
      <c r="E183" s="223">
        <v>0.96</v>
      </c>
    </row>
    <row r="184" spans="2:5" x14ac:dyDescent="0.3">
      <c r="B184" s="221" t="s">
        <v>735</v>
      </c>
      <c r="C184" s="222">
        <v>44198.29583333333</v>
      </c>
      <c r="D184" s="222">
        <v>44198.375694444447</v>
      </c>
      <c r="E184" s="223">
        <v>0.27</v>
      </c>
    </row>
    <row r="185" spans="2:5" x14ac:dyDescent="0.3">
      <c r="B185" s="221" t="s">
        <v>736</v>
      </c>
      <c r="C185" s="222">
        <v>44198.29583333333</v>
      </c>
      <c r="D185" s="222">
        <v>44198.375694444447</v>
      </c>
      <c r="E185" s="223">
        <v>0.3</v>
      </c>
    </row>
    <row r="186" spans="2:5" x14ac:dyDescent="0.3">
      <c r="B186" s="221" t="s">
        <v>737</v>
      </c>
      <c r="C186" s="222">
        <v>44198.29583333333</v>
      </c>
      <c r="D186" s="222">
        <v>44198.375694444447</v>
      </c>
      <c r="E186" s="223">
        <v>2.1</v>
      </c>
    </row>
    <row r="187" spans="2:5" x14ac:dyDescent="0.3">
      <c r="B187" s="221" t="s">
        <v>738</v>
      </c>
      <c r="C187" s="222">
        <v>44199.770833333336</v>
      </c>
      <c r="D187" s="222">
        <v>44199.847916666666</v>
      </c>
      <c r="E187" s="223">
        <v>1.82</v>
      </c>
    </row>
    <row r="188" spans="2:5" x14ac:dyDescent="0.3">
      <c r="B188" s="221" t="s">
        <v>739</v>
      </c>
      <c r="C188" s="222">
        <v>44199.770833333336</v>
      </c>
      <c r="D188" s="222">
        <v>44199.847916666666</v>
      </c>
      <c r="E188" s="223">
        <v>2.97</v>
      </c>
    </row>
    <row r="189" spans="2:5" x14ac:dyDescent="0.3">
      <c r="B189" s="221" t="s">
        <v>740</v>
      </c>
      <c r="C189" s="222">
        <v>44199.770833333336</v>
      </c>
      <c r="D189" s="222">
        <v>44199.802777777775</v>
      </c>
      <c r="E189" s="223">
        <v>4.87</v>
      </c>
    </row>
    <row r="190" spans="2:5" x14ac:dyDescent="0.3">
      <c r="B190" s="221" t="s">
        <v>741</v>
      </c>
      <c r="C190" s="222">
        <v>44199.645833333336</v>
      </c>
      <c r="D190" s="222">
        <v>44199.727083333331</v>
      </c>
      <c r="E190" s="223">
        <v>0.35</v>
      </c>
    </row>
    <row r="191" spans="2:5" x14ac:dyDescent="0.3">
      <c r="B191" s="221" t="s">
        <v>742</v>
      </c>
      <c r="C191" s="222">
        <v>44199.645833333336</v>
      </c>
      <c r="D191" s="222">
        <v>44199.726388888892</v>
      </c>
      <c r="E191" s="223">
        <v>0.42</v>
      </c>
    </row>
    <row r="192" spans="2:5" x14ac:dyDescent="0.3">
      <c r="B192" s="221" t="s">
        <v>743</v>
      </c>
      <c r="C192" s="222">
        <v>44199.677777777775</v>
      </c>
      <c r="D192" s="222">
        <v>44199.709722222222</v>
      </c>
      <c r="E192" s="223">
        <v>-3.01</v>
      </c>
    </row>
    <row r="193" spans="2:5" x14ac:dyDescent="0.3">
      <c r="B193" s="221" t="s">
        <v>743</v>
      </c>
      <c r="C193" s="222">
        <v>44199.677083333336</v>
      </c>
      <c r="D193" s="222">
        <v>44199.709722222222</v>
      </c>
      <c r="E193" s="223">
        <v>7</v>
      </c>
    </row>
    <row r="194" spans="2:5" x14ac:dyDescent="0.3">
      <c r="B194" s="221" t="s">
        <v>744</v>
      </c>
      <c r="C194" s="222">
        <v>44199.645833333336</v>
      </c>
      <c r="D194" s="222">
        <v>44199.679861111108</v>
      </c>
      <c r="E194" s="223">
        <v>1.26</v>
      </c>
    </row>
    <row r="195" spans="2:5" x14ac:dyDescent="0.3">
      <c r="B195" s="221" t="s">
        <v>745</v>
      </c>
      <c r="C195" s="222">
        <v>44199.645833333336</v>
      </c>
      <c r="D195" s="222">
        <v>44199.679861111108</v>
      </c>
      <c r="E195" s="223">
        <v>4.66</v>
      </c>
    </row>
    <row r="196" spans="2:5" x14ac:dyDescent="0.3">
      <c r="B196" s="221" t="s">
        <v>746</v>
      </c>
      <c r="C196" s="222">
        <v>44199.582638888889</v>
      </c>
      <c r="D196" s="222">
        <v>44199.661111111112</v>
      </c>
      <c r="E196" s="223">
        <v>1</v>
      </c>
    </row>
    <row r="197" spans="2:5" x14ac:dyDescent="0.3">
      <c r="B197" s="221" t="s">
        <v>747</v>
      </c>
      <c r="C197" s="222">
        <v>44199.583333333336</v>
      </c>
      <c r="D197" s="222">
        <v>44199.659722222219</v>
      </c>
      <c r="E197" s="223">
        <v>3.65</v>
      </c>
    </row>
    <row r="198" spans="2:5" x14ac:dyDescent="0.3">
      <c r="B198" s="221" t="s">
        <v>748</v>
      </c>
      <c r="C198" s="222">
        <v>44199.583333333336</v>
      </c>
      <c r="D198" s="222">
        <v>44199.614583333336</v>
      </c>
      <c r="E198" s="223">
        <v>4.43</v>
      </c>
    </row>
    <row r="199" spans="2:5" x14ac:dyDescent="0.3">
      <c r="B199" s="221" t="s">
        <v>749</v>
      </c>
      <c r="C199" s="222">
        <v>44199.583333333336</v>
      </c>
      <c r="D199" s="222">
        <v>44199.614583333336</v>
      </c>
      <c r="E199" s="223">
        <v>-4</v>
      </c>
    </row>
    <row r="200" spans="2:5" x14ac:dyDescent="0.3">
      <c r="B200" s="221" t="s">
        <v>750</v>
      </c>
      <c r="C200" s="222">
        <v>44199.521527777775</v>
      </c>
      <c r="D200" s="222">
        <v>44199.599305555559</v>
      </c>
      <c r="E200" s="223">
        <v>0.59</v>
      </c>
    </row>
    <row r="201" spans="2:5" x14ac:dyDescent="0.3">
      <c r="B201" s="221" t="s">
        <v>751</v>
      </c>
      <c r="C201" s="222">
        <v>44199.521527777775</v>
      </c>
      <c r="D201" s="222">
        <v>44199.599305555559</v>
      </c>
      <c r="E201" s="223">
        <v>1.1399999999999999</v>
      </c>
    </row>
    <row r="202" spans="2:5" x14ac:dyDescent="0.3">
      <c r="B202" s="221" t="s">
        <v>752</v>
      </c>
      <c r="C202" s="222">
        <v>44199.521527777775</v>
      </c>
      <c r="D202" s="222">
        <v>44199.599305555559</v>
      </c>
      <c r="E202" s="223">
        <v>0.99</v>
      </c>
    </row>
    <row r="203" spans="2:5" x14ac:dyDescent="0.3">
      <c r="B203" s="221" t="s">
        <v>753</v>
      </c>
      <c r="C203" s="222">
        <v>44199.5</v>
      </c>
      <c r="D203" s="222">
        <v>44199.577777777777</v>
      </c>
      <c r="E203" s="223">
        <v>1.47</v>
      </c>
    </row>
    <row r="204" spans="2:5" x14ac:dyDescent="0.3">
      <c r="B204" s="221" t="s">
        <v>754</v>
      </c>
      <c r="C204" s="222">
        <v>44199.541666666664</v>
      </c>
      <c r="D204" s="222">
        <v>44199.574305555558</v>
      </c>
      <c r="E204" s="223">
        <v>0.57999999999999996</v>
      </c>
    </row>
    <row r="205" spans="2:5" x14ac:dyDescent="0.3">
      <c r="B205" s="221" t="s">
        <v>755</v>
      </c>
      <c r="C205" s="222">
        <v>44199.479861111111</v>
      </c>
      <c r="D205" s="222">
        <v>44199.556250000001</v>
      </c>
      <c r="E205" s="223">
        <v>2.38</v>
      </c>
    </row>
    <row r="206" spans="2:5" x14ac:dyDescent="0.3">
      <c r="B206" s="221" t="s">
        <v>756</v>
      </c>
      <c r="C206" s="222">
        <v>44199.521527777775</v>
      </c>
      <c r="D206" s="222">
        <v>44199.552777777775</v>
      </c>
      <c r="E206" s="223">
        <v>1.5</v>
      </c>
    </row>
    <row r="207" spans="2:5" x14ac:dyDescent="0.3">
      <c r="B207" s="221" t="s">
        <v>757</v>
      </c>
      <c r="C207" s="222">
        <v>44199.457638888889</v>
      </c>
      <c r="D207" s="222">
        <v>44199.537499999999</v>
      </c>
      <c r="E207" s="223">
        <v>8.42</v>
      </c>
    </row>
    <row r="208" spans="2:5" x14ac:dyDescent="0.3">
      <c r="B208" s="221" t="s">
        <v>758</v>
      </c>
      <c r="C208" s="222">
        <v>44199.457638888889</v>
      </c>
      <c r="D208" s="222">
        <v>44199.537499999999</v>
      </c>
      <c r="E208" s="223">
        <v>1.4</v>
      </c>
    </row>
    <row r="209" spans="2:5" x14ac:dyDescent="0.3">
      <c r="B209" s="221" t="s">
        <v>759</v>
      </c>
      <c r="C209" s="222">
        <v>44199.457638888889</v>
      </c>
      <c r="D209" s="222">
        <v>44199.490972222222</v>
      </c>
      <c r="E209" s="223">
        <v>3.85</v>
      </c>
    </row>
    <row r="210" spans="2:5" x14ac:dyDescent="0.3">
      <c r="B210" s="221" t="s">
        <v>760</v>
      </c>
      <c r="C210" s="222">
        <v>44199.336805555555</v>
      </c>
      <c r="D210" s="222">
        <v>44199.413194444445</v>
      </c>
      <c r="E210" s="223">
        <v>4.21</v>
      </c>
    </row>
    <row r="211" spans="2:5" x14ac:dyDescent="0.3">
      <c r="B211" s="221" t="s">
        <v>761</v>
      </c>
      <c r="C211" s="222">
        <v>44200.875</v>
      </c>
      <c r="D211" s="222">
        <v>44200.955555555556</v>
      </c>
      <c r="E211" s="223">
        <v>3.1</v>
      </c>
    </row>
    <row r="212" spans="2:5" x14ac:dyDescent="0.3">
      <c r="B212" s="221" t="s">
        <v>762</v>
      </c>
      <c r="C212" s="222">
        <v>44200.875</v>
      </c>
      <c r="D212" s="222">
        <v>44200.954861111109</v>
      </c>
      <c r="E212" s="223">
        <v>0.94</v>
      </c>
    </row>
    <row r="213" spans="2:5" x14ac:dyDescent="0.3">
      <c r="B213" s="221" t="s">
        <v>763</v>
      </c>
      <c r="C213" s="222">
        <v>44200.854166666664</v>
      </c>
      <c r="D213" s="222">
        <v>44200.932638888888</v>
      </c>
      <c r="E213" s="223">
        <v>9.1999999999999993</v>
      </c>
    </row>
    <row r="214" spans="2:5" x14ac:dyDescent="0.3">
      <c r="B214" s="221" t="s">
        <v>764</v>
      </c>
      <c r="C214" s="222">
        <v>44200.822916666664</v>
      </c>
      <c r="D214" s="222">
        <v>44200.855555555558</v>
      </c>
      <c r="E214" s="223">
        <v>5.67</v>
      </c>
    </row>
    <row r="215" spans="2:5" x14ac:dyDescent="0.3">
      <c r="B215" s="221" t="s">
        <v>765</v>
      </c>
      <c r="C215" s="222">
        <v>44200.770833333336</v>
      </c>
      <c r="D215" s="222">
        <v>44200.848611111112</v>
      </c>
      <c r="E215" s="223">
        <v>4.97</v>
      </c>
    </row>
    <row r="216" spans="2:5" x14ac:dyDescent="0.3">
      <c r="B216" s="221" t="s">
        <v>766</v>
      </c>
      <c r="C216" s="222">
        <v>44200.75</v>
      </c>
      <c r="D216" s="222">
        <v>44200.828472222223</v>
      </c>
      <c r="E216" s="223">
        <v>4.8499999999999996</v>
      </c>
    </row>
    <row r="217" spans="2:5" x14ac:dyDescent="0.3">
      <c r="B217" s="221" t="s">
        <v>767</v>
      </c>
      <c r="C217" s="222">
        <v>44200.75</v>
      </c>
      <c r="D217" s="222">
        <v>44200.827777777777</v>
      </c>
      <c r="E217" s="223">
        <v>1.46</v>
      </c>
    </row>
    <row r="218" spans="2:5" x14ac:dyDescent="0.3">
      <c r="B218" s="221" t="s">
        <v>768</v>
      </c>
      <c r="C218" s="222">
        <v>44200.729166666664</v>
      </c>
      <c r="D218" s="222">
        <v>44200.798611111109</v>
      </c>
      <c r="E218" s="223">
        <v>81.88</v>
      </c>
    </row>
    <row r="219" spans="2:5" x14ac:dyDescent="0.3">
      <c r="B219" s="221" t="s">
        <v>769</v>
      </c>
      <c r="C219" s="222">
        <v>44200.729166666664</v>
      </c>
      <c r="D219" s="222">
        <v>44200.791666666664</v>
      </c>
      <c r="E219" s="223">
        <v>16.73</v>
      </c>
    </row>
    <row r="220" spans="2:5" x14ac:dyDescent="0.3">
      <c r="B220" s="221" t="s">
        <v>770</v>
      </c>
      <c r="C220" s="222">
        <v>44200.729166666664</v>
      </c>
      <c r="D220" s="222">
        <v>44200.788888888892</v>
      </c>
      <c r="E220" s="223">
        <v>-77</v>
      </c>
    </row>
    <row r="221" spans="2:5" x14ac:dyDescent="0.3">
      <c r="B221" s="221" t="s">
        <v>771</v>
      </c>
      <c r="C221" s="222">
        <v>44200.729166666664</v>
      </c>
      <c r="D221" s="222">
        <v>44200.762499999997</v>
      </c>
      <c r="E221" s="223">
        <v>2.86</v>
      </c>
    </row>
    <row r="222" spans="2:5" x14ac:dyDescent="0.3">
      <c r="B222" s="221" t="s">
        <v>772</v>
      </c>
      <c r="C222" s="222">
        <v>44200.729166666664</v>
      </c>
      <c r="D222" s="222">
        <v>44200.762499999997</v>
      </c>
      <c r="E222" s="223">
        <v>-2</v>
      </c>
    </row>
    <row r="223" spans="2:5" x14ac:dyDescent="0.3">
      <c r="B223" s="221" t="s">
        <v>773</v>
      </c>
      <c r="C223" s="222">
        <v>44200.677777777775</v>
      </c>
      <c r="D223" s="222">
        <v>44200.757638888892</v>
      </c>
      <c r="E223" s="223">
        <v>2.1</v>
      </c>
    </row>
    <row r="224" spans="2:5" x14ac:dyDescent="0.3">
      <c r="B224" s="221" t="s">
        <v>774</v>
      </c>
      <c r="C224" s="222">
        <v>44200.677777777775</v>
      </c>
      <c r="D224" s="222">
        <v>44200.757638888892</v>
      </c>
      <c r="E224" s="223">
        <v>1.73</v>
      </c>
    </row>
    <row r="225" spans="2:5" x14ac:dyDescent="0.3">
      <c r="B225" s="221" t="s">
        <v>775</v>
      </c>
      <c r="C225" s="222">
        <v>44200.708333333336</v>
      </c>
      <c r="D225" s="222">
        <v>44200.741666666669</v>
      </c>
      <c r="E225" s="223">
        <v>9.02</v>
      </c>
    </row>
    <row r="226" spans="2:5" x14ac:dyDescent="0.3">
      <c r="B226" s="221" t="s">
        <v>776</v>
      </c>
      <c r="C226" s="222">
        <v>44200.708333333336</v>
      </c>
      <c r="D226" s="222">
        <v>44200.739583333336</v>
      </c>
      <c r="E226" s="223">
        <v>5.88</v>
      </c>
    </row>
    <row r="227" spans="2:5" x14ac:dyDescent="0.3">
      <c r="B227" s="221" t="s">
        <v>777</v>
      </c>
      <c r="C227" s="222">
        <v>44200.677777777775</v>
      </c>
      <c r="D227" s="222">
        <v>44200.709722222222</v>
      </c>
      <c r="E227" s="223">
        <v>3.21</v>
      </c>
    </row>
    <row r="228" spans="2:5" x14ac:dyDescent="0.3">
      <c r="B228" s="221" t="s">
        <v>778</v>
      </c>
      <c r="C228" s="222">
        <v>44200.625694444447</v>
      </c>
      <c r="D228" s="222">
        <v>44200.70416666667</v>
      </c>
      <c r="E228" s="223">
        <v>7.52</v>
      </c>
    </row>
    <row r="229" spans="2:5" x14ac:dyDescent="0.3">
      <c r="B229" s="221" t="s">
        <v>779</v>
      </c>
      <c r="C229" s="222">
        <v>44200.541666666664</v>
      </c>
      <c r="D229" s="222">
        <v>44200.618055555555</v>
      </c>
      <c r="E229" s="223">
        <v>6.61</v>
      </c>
    </row>
    <row r="230" spans="2:5" x14ac:dyDescent="0.3">
      <c r="B230" s="221" t="s">
        <v>780</v>
      </c>
      <c r="C230" s="222">
        <v>44200.541666666664</v>
      </c>
      <c r="D230" s="222">
        <v>44200.618055555555</v>
      </c>
      <c r="E230" s="223">
        <v>3.95</v>
      </c>
    </row>
    <row r="231" spans="2:5" x14ac:dyDescent="0.3">
      <c r="B231" s="221" t="s">
        <v>781</v>
      </c>
      <c r="C231" s="222">
        <v>44200.541666666664</v>
      </c>
      <c r="D231" s="222">
        <v>44200.618055555555</v>
      </c>
      <c r="E231" s="223">
        <v>0.45</v>
      </c>
    </row>
    <row r="232" spans="2:5" x14ac:dyDescent="0.3">
      <c r="B232" s="221" t="s">
        <v>782</v>
      </c>
      <c r="C232" s="222">
        <v>44200.480555555558</v>
      </c>
      <c r="D232" s="222">
        <v>44200.5625</v>
      </c>
      <c r="E232" s="223">
        <v>5.38</v>
      </c>
    </row>
    <row r="233" spans="2:5" x14ac:dyDescent="0.3">
      <c r="B233" s="221" t="s">
        <v>783</v>
      </c>
      <c r="C233" s="222">
        <v>44200.27847222222</v>
      </c>
      <c r="D233" s="222">
        <v>44200.359722222223</v>
      </c>
      <c r="E233" s="223">
        <v>9.7200000000000006</v>
      </c>
    </row>
    <row r="234" spans="2:5" x14ac:dyDescent="0.3">
      <c r="B234" s="221" t="s">
        <v>784</v>
      </c>
      <c r="C234" s="222">
        <v>44200.27847222222</v>
      </c>
      <c r="D234" s="222">
        <v>44200.359722222223</v>
      </c>
      <c r="E234" s="223">
        <v>0.56000000000000005</v>
      </c>
    </row>
    <row r="235" spans="2:5" x14ac:dyDescent="0.3">
      <c r="B235" s="221" t="s">
        <v>785</v>
      </c>
      <c r="C235" s="222">
        <v>44199.919444444444</v>
      </c>
      <c r="D235" s="222">
        <v>44200.00277777778</v>
      </c>
      <c r="E235" s="223">
        <v>1.8</v>
      </c>
    </row>
    <row r="236" spans="2:5" x14ac:dyDescent="0.3">
      <c r="B236" s="221" t="s">
        <v>786</v>
      </c>
      <c r="C236" s="222">
        <v>44199.919444444444</v>
      </c>
      <c r="D236" s="222">
        <v>44200.00277777778</v>
      </c>
      <c r="E236" s="223">
        <v>2</v>
      </c>
    </row>
    <row r="237" spans="2:5" x14ac:dyDescent="0.3">
      <c r="B237" s="221" t="s">
        <v>787</v>
      </c>
      <c r="C237" s="222">
        <v>44201.865277777775</v>
      </c>
      <c r="D237" s="222">
        <v>44201.949305555558</v>
      </c>
      <c r="E237" s="223">
        <v>3.58</v>
      </c>
    </row>
    <row r="238" spans="2:5" x14ac:dyDescent="0.3">
      <c r="B238" s="221" t="s">
        <v>788</v>
      </c>
      <c r="C238" s="222">
        <v>44201.865277777775</v>
      </c>
      <c r="D238" s="222">
        <v>44201.944444444445</v>
      </c>
      <c r="E238" s="223">
        <v>2.4900000000000002</v>
      </c>
    </row>
    <row r="239" spans="2:5" x14ac:dyDescent="0.3">
      <c r="B239" s="221" t="s">
        <v>789</v>
      </c>
      <c r="C239" s="222">
        <v>44201.666666666664</v>
      </c>
      <c r="D239" s="222">
        <v>44201.74722222222</v>
      </c>
      <c r="E239" s="223">
        <v>5.65</v>
      </c>
    </row>
    <row r="240" spans="2:5" x14ac:dyDescent="0.3">
      <c r="B240" s="221" t="s">
        <v>790</v>
      </c>
      <c r="C240" s="222">
        <v>44201.666666666664</v>
      </c>
      <c r="D240" s="222">
        <v>44201.74722222222</v>
      </c>
      <c r="E240" s="223">
        <v>4</v>
      </c>
    </row>
    <row r="241" spans="2:5" x14ac:dyDescent="0.3">
      <c r="B241" s="221" t="s">
        <v>791</v>
      </c>
      <c r="C241" s="222">
        <v>44201.666666666664</v>
      </c>
      <c r="D241" s="222">
        <v>44201.743055555555</v>
      </c>
      <c r="E241" s="223">
        <v>0.47</v>
      </c>
    </row>
    <row r="242" spans="2:5" x14ac:dyDescent="0.3">
      <c r="B242" s="221" t="s">
        <v>792</v>
      </c>
      <c r="C242" s="222">
        <v>44201.665972222225</v>
      </c>
      <c r="D242" s="222">
        <v>44201.743055555555</v>
      </c>
      <c r="E242" s="223">
        <v>8.64</v>
      </c>
    </row>
    <row r="243" spans="2:5" x14ac:dyDescent="0.3">
      <c r="B243" s="221" t="s">
        <v>793</v>
      </c>
      <c r="C243" s="222">
        <v>44201.708333333336</v>
      </c>
      <c r="D243" s="222">
        <v>44201.741666666669</v>
      </c>
      <c r="E243" s="223">
        <v>3</v>
      </c>
    </row>
    <row r="244" spans="2:5" x14ac:dyDescent="0.3">
      <c r="B244" s="221" t="s">
        <v>794</v>
      </c>
      <c r="C244" s="222">
        <v>44201.645833333336</v>
      </c>
      <c r="D244" s="222">
        <v>44201.723611111112</v>
      </c>
      <c r="E244" s="223">
        <v>10.4</v>
      </c>
    </row>
    <row r="245" spans="2:5" x14ac:dyDescent="0.3">
      <c r="B245" s="221" t="s">
        <v>795</v>
      </c>
      <c r="C245" s="222">
        <v>44201.626388888886</v>
      </c>
      <c r="D245" s="222">
        <v>44201.709722222222</v>
      </c>
      <c r="E245" s="223">
        <v>0.97</v>
      </c>
    </row>
    <row r="246" spans="2:5" x14ac:dyDescent="0.3">
      <c r="B246" s="221" t="s">
        <v>796</v>
      </c>
      <c r="C246" s="222">
        <v>44201.626388888886</v>
      </c>
      <c r="D246" s="222">
        <v>44201.709027777775</v>
      </c>
      <c r="E246" s="223">
        <v>15.08</v>
      </c>
    </row>
    <row r="247" spans="2:5" x14ac:dyDescent="0.3">
      <c r="B247" s="221" t="s">
        <v>797</v>
      </c>
      <c r="C247" s="222">
        <v>44201.666666666664</v>
      </c>
      <c r="D247" s="222">
        <v>44201.699305555558</v>
      </c>
      <c r="E247" s="223">
        <v>5.29</v>
      </c>
    </row>
    <row r="248" spans="2:5" x14ac:dyDescent="0.3">
      <c r="B248" s="221" t="s">
        <v>798</v>
      </c>
      <c r="C248" s="222">
        <v>44201.583333333336</v>
      </c>
      <c r="D248" s="222">
        <v>44201.616666666669</v>
      </c>
      <c r="E248" s="223">
        <v>1.93</v>
      </c>
    </row>
    <row r="249" spans="2:5" x14ac:dyDescent="0.3">
      <c r="B249" s="221" t="s">
        <v>799</v>
      </c>
      <c r="C249" s="222">
        <v>44201.520833333336</v>
      </c>
      <c r="D249" s="222">
        <v>44201.555555555555</v>
      </c>
      <c r="E249" s="223">
        <v>3</v>
      </c>
    </row>
    <row r="250" spans="2:5" x14ac:dyDescent="0.3">
      <c r="B250" s="221" t="s">
        <v>800</v>
      </c>
      <c r="C250" s="222">
        <v>44201.501388888886</v>
      </c>
      <c r="D250" s="222">
        <v>44201.54791666667</v>
      </c>
      <c r="E250" s="223">
        <v>-7</v>
      </c>
    </row>
    <row r="251" spans="2:5" x14ac:dyDescent="0.3">
      <c r="B251" s="221" t="s">
        <v>801</v>
      </c>
      <c r="C251" s="222">
        <v>44201.501388888886</v>
      </c>
      <c r="D251" s="222">
        <v>44201.531944444447</v>
      </c>
      <c r="E251" s="223">
        <v>75.900000000000006</v>
      </c>
    </row>
    <row r="252" spans="2:5" x14ac:dyDescent="0.3">
      <c r="B252" s="221" t="s">
        <v>802</v>
      </c>
      <c r="C252" s="222">
        <v>44201.499305555553</v>
      </c>
      <c r="D252" s="222">
        <v>44201.526388888888</v>
      </c>
      <c r="E252" s="223">
        <v>91.06</v>
      </c>
    </row>
    <row r="253" spans="2:5" x14ac:dyDescent="0.3">
      <c r="B253" s="221" t="s">
        <v>803</v>
      </c>
      <c r="C253" s="222">
        <v>44201.501388888886</v>
      </c>
      <c r="D253" s="222">
        <v>44201.521527777775</v>
      </c>
      <c r="E253" s="223">
        <v>-20</v>
      </c>
    </row>
    <row r="254" spans="2:5" x14ac:dyDescent="0.3">
      <c r="B254" s="221" t="s">
        <v>804</v>
      </c>
      <c r="C254" s="222">
        <v>44201.5</v>
      </c>
      <c r="D254" s="222">
        <v>44201.513194444444</v>
      </c>
      <c r="E254" s="223">
        <v>-49.36</v>
      </c>
    </row>
    <row r="255" spans="2:5" x14ac:dyDescent="0.3">
      <c r="B255" s="221" t="s">
        <v>804</v>
      </c>
      <c r="C255" s="222">
        <v>44201.499305555553</v>
      </c>
      <c r="D255" s="222">
        <v>44201.513194444444</v>
      </c>
      <c r="E255" s="223">
        <v>-10</v>
      </c>
    </row>
    <row r="256" spans="2:5" x14ac:dyDescent="0.3">
      <c r="B256" s="221" t="s">
        <v>746</v>
      </c>
      <c r="C256" s="222">
        <v>44202.832638888889</v>
      </c>
      <c r="D256" s="222">
        <v>44202.911805555559</v>
      </c>
      <c r="E256" s="223">
        <v>-130.9</v>
      </c>
    </row>
    <row r="257" spans="2:5" x14ac:dyDescent="0.3">
      <c r="B257" s="221" t="s">
        <v>805</v>
      </c>
      <c r="C257" s="222">
        <v>44202.832638888889</v>
      </c>
      <c r="D257" s="222">
        <v>44202.911805555559</v>
      </c>
      <c r="E257" s="223">
        <v>-11</v>
      </c>
    </row>
    <row r="258" spans="2:5" x14ac:dyDescent="0.3">
      <c r="B258" s="221" t="s">
        <v>806</v>
      </c>
      <c r="C258" s="222">
        <v>44202.832638888889</v>
      </c>
      <c r="D258" s="222">
        <v>44202.911805555559</v>
      </c>
      <c r="E258" s="223">
        <v>-2</v>
      </c>
    </row>
    <row r="259" spans="2:5" x14ac:dyDescent="0.3">
      <c r="B259" s="221" t="s">
        <v>807</v>
      </c>
      <c r="C259" s="222">
        <v>44202.791666666664</v>
      </c>
      <c r="D259" s="222">
        <v>44202.868055555555</v>
      </c>
      <c r="E259" s="223">
        <v>5.94</v>
      </c>
    </row>
    <row r="260" spans="2:5" x14ac:dyDescent="0.3">
      <c r="B260" s="221" t="s">
        <v>808</v>
      </c>
      <c r="C260" s="222">
        <v>44202.791666666664</v>
      </c>
      <c r="D260" s="222">
        <v>44202.868055555555</v>
      </c>
      <c r="E260" s="223">
        <v>1.45</v>
      </c>
    </row>
    <row r="261" spans="2:5" x14ac:dyDescent="0.3">
      <c r="B261" s="221" t="s">
        <v>809</v>
      </c>
      <c r="C261" s="222">
        <v>44202.832638888889</v>
      </c>
      <c r="D261" s="222">
        <v>44202.865277777775</v>
      </c>
      <c r="E261" s="223">
        <v>0.36</v>
      </c>
    </row>
    <row r="262" spans="2:5" x14ac:dyDescent="0.3">
      <c r="B262" s="221" t="s">
        <v>810</v>
      </c>
      <c r="C262" s="222">
        <v>44202.833333333336</v>
      </c>
      <c r="D262" s="222">
        <v>44202.864583333336</v>
      </c>
      <c r="E262" s="223">
        <v>-50</v>
      </c>
    </row>
    <row r="263" spans="2:5" x14ac:dyDescent="0.3">
      <c r="B263" s="221" t="s">
        <v>810</v>
      </c>
      <c r="C263" s="222">
        <v>44202.832638888889</v>
      </c>
      <c r="D263" s="222">
        <v>44202.864583333336</v>
      </c>
      <c r="E263" s="223">
        <v>47.76</v>
      </c>
    </row>
    <row r="264" spans="2:5" x14ac:dyDescent="0.3">
      <c r="B264" s="221" t="s">
        <v>811</v>
      </c>
      <c r="C264" s="222">
        <v>44202.823611111111</v>
      </c>
      <c r="D264" s="222">
        <v>44202.850694444445</v>
      </c>
      <c r="E264" s="223">
        <v>35</v>
      </c>
    </row>
    <row r="265" spans="2:5" x14ac:dyDescent="0.3">
      <c r="B265" s="221" t="s">
        <v>812</v>
      </c>
      <c r="C265" s="222">
        <v>44202.823611111111</v>
      </c>
      <c r="D265" s="222">
        <v>44202.831944444442</v>
      </c>
      <c r="E265" s="223">
        <v>-20</v>
      </c>
    </row>
    <row r="266" spans="2:5" x14ac:dyDescent="0.3">
      <c r="B266" s="221" t="s">
        <v>813</v>
      </c>
      <c r="C266" s="222">
        <v>44202.791666666664</v>
      </c>
      <c r="D266" s="222">
        <v>44202.822916666664</v>
      </c>
      <c r="E266" s="223">
        <v>1.94</v>
      </c>
    </row>
    <row r="267" spans="2:5" x14ac:dyDescent="0.3">
      <c r="B267" s="221" t="s">
        <v>814</v>
      </c>
      <c r="C267" s="222">
        <v>44202.791666666664</v>
      </c>
      <c r="D267" s="222">
        <v>44202.822916666664</v>
      </c>
      <c r="E267" s="223">
        <v>4.01</v>
      </c>
    </row>
    <row r="268" spans="2:5" x14ac:dyDescent="0.3">
      <c r="B268" s="221" t="s">
        <v>815</v>
      </c>
      <c r="C268" s="222">
        <v>44202.791666666664</v>
      </c>
      <c r="D268" s="222">
        <v>44202.822916666664</v>
      </c>
      <c r="E268" s="223">
        <v>1.1100000000000001</v>
      </c>
    </row>
    <row r="269" spans="2:5" x14ac:dyDescent="0.3">
      <c r="B269" s="221" t="s">
        <v>816</v>
      </c>
      <c r="C269" s="222">
        <v>44202.627083333333</v>
      </c>
      <c r="D269" s="222">
        <v>44202.702777777777</v>
      </c>
      <c r="E269" s="223">
        <v>10.5</v>
      </c>
    </row>
    <row r="270" spans="2:5" x14ac:dyDescent="0.3">
      <c r="B270" s="221" t="s">
        <v>817</v>
      </c>
      <c r="C270" s="222">
        <v>44202.583333333336</v>
      </c>
      <c r="D270" s="222">
        <v>44202.661805555559</v>
      </c>
      <c r="E270" s="223">
        <v>1.94</v>
      </c>
    </row>
    <row r="271" spans="2:5" x14ac:dyDescent="0.3">
      <c r="B271" s="221" t="s">
        <v>818</v>
      </c>
      <c r="C271" s="222">
        <v>44202.583333333336</v>
      </c>
      <c r="D271" s="222">
        <v>44202.617361111108</v>
      </c>
      <c r="E271" s="223">
        <v>6.22</v>
      </c>
    </row>
    <row r="272" spans="2:5" x14ac:dyDescent="0.3">
      <c r="B272" s="221" t="s">
        <v>819</v>
      </c>
      <c r="C272" s="222">
        <v>44202.583333333336</v>
      </c>
      <c r="D272" s="222">
        <v>44202.615972222222</v>
      </c>
      <c r="E272" s="223">
        <v>1.39</v>
      </c>
    </row>
    <row r="273" spans="2:5" x14ac:dyDescent="0.3">
      <c r="B273" s="221" t="s">
        <v>820</v>
      </c>
      <c r="C273" s="222">
        <v>44202.583333333336</v>
      </c>
      <c r="D273" s="222">
        <v>44202.615972222222</v>
      </c>
      <c r="E273" s="223">
        <v>3.21</v>
      </c>
    </row>
    <row r="274" spans="2:5" x14ac:dyDescent="0.3">
      <c r="B274" s="221" t="s">
        <v>821</v>
      </c>
      <c r="C274" s="222">
        <v>44202.583333333336</v>
      </c>
      <c r="D274" s="222">
        <v>44202.615277777775</v>
      </c>
      <c r="E274" s="223">
        <v>1</v>
      </c>
    </row>
    <row r="275" spans="2:5" x14ac:dyDescent="0.3">
      <c r="B275" s="221" t="s">
        <v>822</v>
      </c>
      <c r="C275" s="222">
        <v>44202.501388888886</v>
      </c>
      <c r="D275" s="222">
        <v>44202.578472222223</v>
      </c>
      <c r="E275" s="223">
        <v>0.6</v>
      </c>
    </row>
    <row r="276" spans="2:5" x14ac:dyDescent="0.3">
      <c r="B276" s="221" t="s">
        <v>823</v>
      </c>
      <c r="C276" s="222">
        <v>44202.500694444447</v>
      </c>
      <c r="D276" s="222">
        <v>44202.578472222223</v>
      </c>
      <c r="E276" s="223">
        <v>0.6</v>
      </c>
    </row>
    <row r="277" spans="2:5" x14ac:dyDescent="0.3">
      <c r="B277" s="221" t="s">
        <v>824</v>
      </c>
      <c r="C277" s="222">
        <v>44202.500694444447</v>
      </c>
      <c r="D277" s="222">
        <v>44202.57708333333</v>
      </c>
      <c r="E277" s="223">
        <v>10.45</v>
      </c>
    </row>
    <row r="278" spans="2:5" x14ac:dyDescent="0.3">
      <c r="B278" s="221" t="s">
        <v>825</v>
      </c>
      <c r="C278" s="222">
        <v>44202.496527777781</v>
      </c>
      <c r="D278" s="222">
        <v>44202.576388888891</v>
      </c>
      <c r="E278" s="223">
        <v>5.94</v>
      </c>
    </row>
    <row r="279" spans="2:5" x14ac:dyDescent="0.3">
      <c r="B279" s="221" t="s">
        <v>826</v>
      </c>
      <c r="C279" s="222">
        <v>44202.479166666664</v>
      </c>
      <c r="D279" s="222">
        <v>44202.556944444441</v>
      </c>
      <c r="E279" s="223">
        <v>2.0099999999999998</v>
      </c>
    </row>
    <row r="280" spans="2:5" x14ac:dyDescent="0.3">
      <c r="B280" s="221" t="s">
        <v>827</v>
      </c>
      <c r="C280" s="222">
        <v>44202.500694444447</v>
      </c>
      <c r="D280" s="222">
        <v>44202.532638888886</v>
      </c>
      <c r="E280" s="223">
        <v>3.03</v>
      </c>
    </row>
    <row r="281" spans="2:5" x14ac:dyDescent="0.3">
      <c r="B281" s="221" t="s">
        <v>828</v>
      </c>
      <c r="C281" s="222">
        <v>44202.458333333336</v>
      </c>
      <c r="D281" s="222">
        <v>44202.493055555555</v>
      </c>
      <c r="E281" s="223">
        <v>8.11</v>
      </c>
    </row>
    <row r="282" spans="2:5" x14ac:dyDescent="0.3">
      <c r="B282" s="221" t="s">
        <v>829</v>
      </c>
      <c r="C282" s="222">
        <v>44202.458333333336</v>
      </c>
      <c r="D282" s="222">
        <v>44202.493055555555</v>
      </c>
      <c r="E282" s="223">
        <v>0.53</v>
      </c>
    </row>
    <row r="283" spans="2:5" x14ac:dyDescent="0.3">
      <c r="B283" s="221" t="s">
        <v>830</v>
      </c>
      <c r="C283" s="222">
        <v>44202.459027777775</v>
      </c>
      <c r="D283" s="222">
        <v>44202.490972222222</v>
      </c>
      <c r="E283" s="223">
        <v>0.12</v>
      </c>
    </row>
    <row r="284" spans="2:5" x14ac:dyDescent="0.3">
      <c r="B284" s="221" t="s">
        <v>831</v>
      </c>
      <c r="C284" s="222">
        <v>44202.459027777775</v>
      </c>
      <c r="D284" s="222">
        <v>44202.490972222222</v>
      </c>
      <c r="E284" s="223">
        <v>-7.05</v>
      </c>
    </row>
    <row r="285" spans="2:5" x14ac:dyDescent="0.3">
      <c r="B285" s="221" t="s">
        <v>831</v>
      </c>
      <c r="C285" s="222">
        <v>44202.458333333336</v>
      </c>
      <c r="D285" s="222">
        <v>44202.490972222222</v>
      </c>
      <c r="E285" s="223">
        <v>11.28</v>
      </c>
    </row>
    <row r="286" spans="2:5" x14ac:dyDescent="0.3">
      <c r="B286" s="221" t="s">
        <v>832</v>
      </c>
      <c r="C286" s="222">
        <v>44202.458333333336</v>
      </c>
      <c r="D286" s="222">
        <v>44202.490277777775</v>
      </c>
      <c r="E286" s="223">
        <v>1.85</v>
      </c>
    </row>
    <row r="287" spans="2:5" x14ac:dyDescent="0.3">
      <c r="B287" s="221" t="s">
        <v>833</v>
      </c>
      <c r="C287" s="222">
        <v>44203.916666666664</v>
      </c>
      <c r="D287" s="222">
        <v>44203.976388888892</v>
      </c>
      <c r="E287" s="223">
        <v>3.8</v>
      </c>
    </row>
    <row r="288" spans="2:5" x14ac:dyDescent="0.3">
      <c r="B288" s="221" t="s">
        <v>834</v>
      </c>
      <c r="C288" s="222">
        <v>44203.916666666664</v>
      </c>
      <c r="D288" s="222">
        <v>44203.948611111111</v>
      </c>
      <c r="E288" s="223">
        <v>0.91</v>
      </c>
    </row>
    <row r="289" spans="2:5" x14ac:dyDescent="0.3">
      <c r="B289" s="221" t="s">
        <v>835</v>
      </c>
      <c r="C289" s="222">
        <v>44203.916666666664</v>
      </c>
      <c r="D289" s="222">
        <v>44203.948611111111</v>
      </c>
      <c r="E289" s="223">
        <v>2.25</v>
      </c>
    </row>
    <row r="290" spans="2:5" x14ac:dyDescent="0.3">
      <c r="B290" s="221" t="s">
        <v>836</v>
      </c>
      <c r="C290" s="222">
        <v>44203.790972222225</v>
      </c>
      <c r="D290" s="222">
        <v>44203.874305555553</v>
      </c>
      <c r="E290" s="223">
        <v>0.89</v>
      </c>
    </row>
    <row r="291" spans="2:5" x14ac:dyDescent="0.3">
      <c r="B291" s="221" t="s">
        <v>837</v>
      </c>
      <c r="C291" s="222">
        <v>44203.791666666664</v>
      </c>
      <c r="D291" s="222">
        <v>44203.870138888888</v>
      </c>
      <c r="E291" s="223">
        <v>2.27</v>
      </c>
    </row>
    <row r="292" spans="2:5" x14ac:dyDescent="0.3">
      <c r="B292" s="221" t="s">
        <v>838</v>
      </c>
      <c r="C292" s="222">
        <v>44203.790972222225</v>
      </c>
      <c r="D292" s="222">
        <v>44203.867361111108</v>
      </c>
      <c r="E292" s="223">
        <v>1.46</v>
      </c>
    </row>
    <row r="293" spans="2:5" x14ac:dyDescent="0.3">
      <c r="B293" s="221" t="s">
        <v>839</v>
      </c>
      <c r="C293" s="222">
        <v>44203.790972222225</v>
      </c>
      <c r="D293" s="222">
        <v>44203.867361111108</v>
      </c>
      <c r="E293" s="223">
        <v>0.46</v>
      </c>
    </row>
    <row r="294" spans="2:5" x14ac:dyDescent="0.3">
      <c r="B294" s="221" t="s">
        <v>840</v>
      </c>
      <c r="C294" s="222">
        <v>44203.770833333336</v>
      </c>
      <c r="D294" s="222">
        <v>44203.851388888892</v>
      </c>
      <c r="E294" s="223">
        <v>2.46</v>
      </c>
    </row>
    <row r="295" spans="2:5" x14ac:dyDescent="0.3">
      <c r="B295" s="221" t="s">
        <v>841</v>
      </c>
      <c r="C295" s="222">
        <v>44203.770833333336</v>
      </c>
      <c r="D295" s="222">
        <v>44203.85</v>
      </c>
      <c r="E295" s="223">
        <v>0.71</v>
      </c>
    </row>
    <row r="296" spans="2:5" x14ac:dyDescent="0.3">
      <c r="B296" s="221" t="s">
        <v>842</v>
      </c>
      <c r="C296" s="222">
        <v>44203.770833333336</v>
      </c>
      <c r="D296" s="222">
        <v>44203.842361111114</v>
      </c>
      <c r="E296" s="223">
        <v>12.8</v>
      </c>
    </row>
    <row r="297" spans="2:5" x14ac:dyDescent="0.3">
      <c r="B297" s="221" t="s">
        <v>843</v>
      </c>
      <c r="C297" s="222">
        <v>44203.770833333336</v>
      </c>
      <c r="D297" s="222">
        <v>44203.840277777781</v>
      </c>
      <c r="E297" s="223">
        <v>-2.12</v>
      </c>
    </row>
    <row r="298" spans="2:5" x14ac:dyDescent="0.3">
      <c r="B298" s="221" t="s">
        <v>844</v>
      </c>
      <c r="C298" s="222">
        <v>44203.759722222225</v>
      </c>
      <c r="D298" s="222">
        <v>44203.791666666664</v>
      </c>
      <c r="E298" s="223">
        <v>2.87</v>
      </c>
    </row>
    <row r="299" spans="2:5" x14ac:dyDescent="0.3">
      <c r="B299" s="221" t="s">
        <v>845</v>
      </c>
      <c r="C299" s="222">
        <v>44203.75</v>
      </c>
      <c r="D299" s="222">
        <v>44203.782638888886</v>
      </c>
      <c r="E299" s="223">
        <v>3.93</v>
      </c>
    </row>
    <row r="300" spans="2:5" x14ac:dyDescent="0.3">
      <c r="B300" s="221" t="s">
        <v>846</v>
      </c>
      <c r="C300" s="222">
        <v>44203.708333333336</v>
      </c>
      <c r="D300" s="222">
        <v>44203.779861111114</v>
      </c>
      <c r="E300" s="223">
        <v>6.58</v>
      </c>
    </row>
    <row r="301" spans="2:5" x14ac:dyDescent="0.3">
      <c r="B301" s="221" t="s">
        <v>847</v>
      </c>
      <c r="C301" s="222">
        <v>44203.677777777775</v>
      </c>
      <c r="D301" s="222">
        <v>44203.757638888892</v>
      </c>
      <c r="E301" s="223">
        <v>4.76</v>
      </c>
    </row>
    <row r="302" spans="2:5" x14ac:dyDescent="0.3">
      <c r="B302" s="221" t="s">
        <v>848</v>
      </c>
      <c r="C302" s="222">
        <v>44203.677777777775</v>
      </c>
      <c r="D302" s="222">
        <v>44203.757638888892</v>
      </c>
      <c r="E302" s="223">
        <v>0.5</v>
      </c>
    </row>
    <row r="303" spans="2:5" x14ac:dyDescent="0.3">
      <c r="B303" s="221" t="s">
        <v>849</v>
      </c>
      <c r="C303" s="222">
        <v>44203.677777777775</v>
      </c>
      <c r="D303" s="222">
        <v>44203.757638888892</v>
      </c>
      <c r="E303" s="223">
        <v>1.4</v>
      </c>
    </row>
    <row r="304" spans="2:5" x14ac:dyDescent="0.3">
      <c r="B304" s="221" t="s">
        <v>850</v>
      </c>
      <c r="C304" s="222">
        <v>44203.48333333333</v>
      </c>
      <c r="D304" s="222">
        <v>44203.727083333331</v>
      </c>
      <c r="E304" s="223">
        <v>-10</v>
      </c>
    </row>
    <row r="305" spans="2:5" x14ac:dyDescent="0.3">
      <c r="B305" s="221" t="s">
        <v>851</v>
      </c>
      <c r="C305" s="222">
        <v>44203.664583333331</v>
      </c>
      <c r="D305" s="222">
        <v>44203.723611111112</v>
      </c>
      <c r="E305" s="223">
        <v>2.2000000000000002</v>
      </c>
    </row>
    <row r="306" spans="2:5" x14ac:dyDescent="0.3">
      <c r="B306" s="221" t="s">
        <v>852</v>
      </c>
      <c r="C306" s="222">
        <v>44203.677777777775</v>
      </c>
      <c r="D306" s="222">
        <v>44203.711111111108</v>
      </c>
      <c r="E306" s="223">
        <v>-12.72</v>
      </c>
    </row>
    <row r="307" spans="2:5" x14ac:dyDescent="0.3">
      <c r="B307" s="221" t="s">
        <v>852</v>
      </c>
      <c r="C307" s="222">
        <v>44203.677083333336</v>
      </c>
      <c r="D307" s="222">
        <v>44203.711111111108</v>
      </c>
      <c r="E307" s="223">
        <v>16.5</v>
      </c>
    </row>
    <row r="308" spans="2:5" x14ac:dyDescent="0.3">
      <c r="B308" s="221" t="s">
        <v>853</v>
      </c>
      <c r="C308" s="222">
        <v>44203.677777777775</v>
      </c>
      <c r="D308" s="222">
        <v>44203.711111111108</v>
      </c>
      <c r="E308" s="223">
        <v>1.2</v>
      </c>
    </row>
    <row r="309" spans="2:5" x14ac:dyDescent="0.3">
      <c r="B309" s="221" t="s">
        <v>854</v>
      </c>
      <c r="C309" s="222">
        <v>44203.625</v>
      </c>
      <c r="D309" s="222">
        <v>44203.705555555556</v>
      </c>
      <c r="E309" s="223">
        <v>2.14</v>
      </c>
    </row>
    <row r="310" spans="2:5" x14ac:dyDescent="0.3">
      <c r="B310" s="221" t="s">
        <v>855</v>
      </c>
      <c r="C310" s="222">
        <v>44203.625</v>
      </c>
      <c r="D310" s="222">
        <v>44203.693055555559</v>
      </c>
      <c r="E310" s="223">
        <v>3.11</v>
      </c>
    </row>
    <row r="311" spans="2:5" x14ac:dyDescent="0.3">
      <c r="B311" s="221" t="s">
        <v>856</v>
      </c>
      <c r="C311" s="222">
        <v>44203.604861111111</v>
      </c>
      <c r="D311" s="222">
        <v>44203.684027777781</v>
      </c>
      <c r="E311" s="223">
        <v>3.92</v>
      </c>
    </row>
    <row r="312" spans="2:5" x14ac:dyDescent="0.3">
      <c r="B312" s="221" t="s">
        <v>857</v>
      </c>
      <c r="C312" s="222">
        <v>44203.625</v>
      </c>
      <c r="D312" s="222">
        <v>44203.680555555555</v>
      </c>
      <c r="E312" s="223">
        <v>3.67</v>
      </c>
    </row>
    <row r="313" spans="2:5" x14ac:dyDescent="0.3">
      <c r="B313" s="221" t="s">
        <v>858</v>
      </c>
      <c r="C313" s="222">
        <v>44203.625</v>
      </c>
      <c r="D313" s="222">
        <v>44203.673611111109</v>
      </c>
      <c r="E313" s="223">
        <v>9.06</v>
      </c>
    </row>
    <row r="314" spans="2:5" x14ac:dyDescent="0.3">
      <c r="B314" s="221" t="s">
        <v>859</v>
      </c>
      <c r="C314" s="222">
        <v>44203.583333333336</v>
      </c>
      <c r="D314" s="222">
        <v>44203.667361111111</v>
      </c>
      <c r="E314" s="223">
        <v>-7</v>
      </c>
    </row>
    <row r="315" spans="2:5" x14ac:dyDescent="0.3">
      <c r="B315" s="221" t="s">
        <v>860</v>
      </c>
      <c r="C315" s="222">
        <v>44203.583333333336</v>
      </c>
      <c r="D315" s="222">
        <v>44203.665277777778</v>
      </c>
      <c r="E315" s="223">
        <v>59.3</v>
      </c>
    </row>
    <row r="316" spans="2:5" x14ac:dyDescent="0.3">
      <c r="B316" s="221" t="s">
        <v>861</v>
      </c>
      <c r="C316" s="222">
        <v>44203.625</v>
      </c>
      <c r="D316" s="222">
        <v>44203.65902777778</v>
      </c>
      <c r="E316" s="223">
        <v>-7</v>
      </c>
    </row>
    <row r="317" spans="2:5" x14ac:dyDescent="0.3">
      <c r="B317" s="221" t="s">
        <v>862</v>
      </c>
      <c r="C317" s="222">
        <v>44203.604861111111</v>
      </c>
      <c r="D317" s="222">
        <v>44203.658333333333</v>
      </c>
      <c r="E317" s="223">
        <v>2.4</v>
      </c>
    </row>
    <row r="318" spans="2:5" x14ac:dyDescent="0.3">
      <c r="B318" s="221" t="s">
        <v>863</v>
      </c>
      <c r="C318" s="222">
        <v>44203.625</v>
      </c>
      <c r="D318" s="222">
        <v>44203.655555555553</v>
      </c>
      <c r="E318" s="223">
        <v>57.1</v>
      </c>
    </row>
    <row r="319" spans="2:5" x14ac:dyDescent="0.3">
      <c r="B319" s="221" t="s">
        <v>864</v>
      </c>
      <c r="C319" s="222">
        <v>44203.625</v>
      </c>
      <c r="D319" s="222">
        <v>44203.64166666667</v>
      </c>
      <c r="E319" s="223">
        <v>7.2</v>
      </c>
    </row>
    <row r="320" spans="2:5" x14ac:dyDescent="0.3">
      <c r="B320" s="221" t="s">
        <v>865</v>
      </c>
      <c r="C320" s="222">
        <v>44203.604861111111</v>
      </c>
      <c r="D320" s="222">
        <v>44203.636805555558</v>
      </c>
      <c r="E320" s="223">
        <v>5.3</v>
      </c>
    </row>
    <row r="321" spans="2:5" x14ac:dyDescent="0.3">
      <c r="B321" s="221" t="s">
        <v>866</v>
      </c>
      <c r="C321" s="222">
        <v>44203.541666666664</v>
      </c>
      <c r="D321" s="222">
        <v>44203.619444444441</v>
      </c>
      <c r="E321" s="223">
        <v>1.99</v>
      </c>
    </row>
    <row r="322" spans="2:5" x14ac:dyDescent="0.3">
      <c r="B322" s="221" t="s">
        <v>867</v>
      </c>
      <c r="C322" s="222">
        <v>44203.540277777778</v>
      </c>
      <c r="D322" s="222">
        <v>44203.618055555555</v>
      </c>
      <c r="E322" s="223">
        <v>24.51</v>
      </c>
    </row>
    <row r="323" spans="2:5" x14ac:dyDescent="0.3">
      <c r="B323" s="221" t="s">
        <v>867</v>
      </c>
      <c r="C323" s="222">
        <v>44203.541666666664</v>
      </c>
      <c r="D323" s="222">
        <v>44203.618055555555</v>
      </c>
      <c r="E323" s="223">
        <v>-20</v>
      </c>
    </row>
    <row r="324" spans="2:5" x14ac:dyDescent="0.3">
      <c r="B324" s="221" t="s">
        <v>868</v>
      </c>
      <c r="C324" s="222">
        <v>44203.540277777778</v>
      </c>
      <c r="D324" s="222">
        <v>44203.618055555555</v>
      </c>
      <c r="E324" s="223">
        <v>0.14000000000000001</v>
      </c>
    </row>
    <row r="325" spans="2:5" x14ac:dyDescent="0.3">
      <c r="B325" s="221" t="s">
        <v>869</v>
      </c>
      <c r="C325" s="222">
        <v>44203.583333333336</v>
      </c>
      <c r="D325" s="222">
        <v>44203.616666666669</v>
      </c>
      <c r="E325" s="223">
        <v>0.32</v>
      </c>
    </row>
    <row r="326" spans="2:5" x14ac:dyDescent="0.3">
      <c r="B326" s="221" t="s">
        <v>870</v>
      </c>
      <c r="C326" s="222">
        <v>44203.583333333336</v>
      </c>
      <c r="D326" s="222">
        <v>44203.616666666669</v>
      </c>
      <c r="E326" s="223">
        <v>3.6</v>
      </c>
    </row>
    <row r="327" spans="2:5" x14ac:dyDescent="0.3">
      <c r="B327" s="221" t="s">
        <v>871</v>
      </c>
      <c r="C327" s="222">
        <v>44203.505555555559</v>
      </c>
      <c r="D327" s="222">
        <v>44203.584027777775</v>
      </c>
      <c r="E327" s="223">
        <v>2.7</v>
      </c>
    </row>
    <row r="328" spans="2:5" x14ac:dyDescent="0.3">
      <c r="B328" s="221" t="s">
        <v>872</v>
      </c>
      <c r="C328" s="222">
        <v>44203.505555555559</v>
      </c>
      <c r="D328" s="222">
        <v>44203.583333333336</v>
      </c>
      <c r="E328" s="223">
        <v>0.97</v>
      </c>
    </row>
    <row r="329" spans="2:5" x14ac:dyDescent="0.3">
      <c r="B329" s="221" t="s">
        <v>873</v>
      </c>
      <c r="C329" s="222">
        <v>44203.487500000003</v>
      </c>
      <c r="D329" s="222">
        <v>44203.572916666664</v>
      </c>
      <c r="E329" s="223">
        <v>1.77</v>
      </c>
    </row>
    <row r="330" spans="2:5" x14ac:dyDescent="0.3">
      <c r="B330" s="221" t="s">
        <v>874</v>
      </c>
      <c r="C330" s="222">
        <v>44203.541666666664</v>
      </c>
      <c r="D330" s="222">
        <v>44203.572916666664</v>
      </c>
      <c r="E330" s="223">
        <v>2.59</v>
      </c>
    </row>
    <row r="331" spans="2:5" x14ac:dyDescent="0.3">
      <c r="B331" s="221" t="s">
        <v>875</v>
      </c>
      <c r="C331" s="222">
        <v>44203.505555555559</v>
      </c>
      <c r="D331" s="222">
        <v>44203.560416666667</v>
      </c>
      <c r="E331" s="223">
        <v>0.37</v>
      </c>
    </row>
    <row r="332" spans="2:5" x14ac:dyDescent="0.3">
      <c r="B332" s="221" t="s">
        <v>876</v>
      </c>
      <c r="C332" s="222">
        <v>44203.479166666664</v>
      </c>
      <c r="D332" s="222">
        <v>44203.521527777775</v>
      </c>
      <c r="E332" s="223">
        <v>21</v>
      </c>
    </row>
    <row r="333" spans="2:5" x14ac:dyDescent="0.3">
      <c r="B333" s="221" t="s">
        <v>876</v>
      </c>
      <c r="C333" s="222">
        <v>44203.487500000003</v>
      </c>
      <c r="D333" s="222">
        <v>44203.521527777775</v>
      </c>
      <c r="E333" s="223">
        <v>-20</v>
      </c>
    </row>
    <row r="334" spans="2:5" x14ac:dyDescent="0.3">
      <c r="B334" s="221" t="s">
        <v>877</v>
      </c>
      <c r="C334" s="222">
        <v>44203.487500000003</v>
      </c>
      <c r="D334" s="222">
        <v>44203.521527777775</v>
      </c>
      <c r="E334" s="223">
        <v>1.07</v>
      </c>
    </row>
    <row r="335" spans="2:5" x14ac:dyDescent="0.3">
      <c r="B335" s="221" t="s">
        <v>878</v>
      </c>
      <c r="C335" s="222">
        <v>44203.48333333333</v>
      </c>
      <c r="D335" s="222">
        <v>44203.510416666664</v>
      </c>
      <c r="E335" s="223">
        <v>12.53</v>
      </c>
    </row>
    <row r="336" spans="2:5" x14ac:dyDescent="0.3">
      <c r="B336" s="221" t="s">
        <v>879</v>
      </c>
      <c r="C336" s="222">
        <v>44203.35833333333</v>
      </c>
      <c r="D336" s="222">
        <v>44203.4375</v>
      </c>
      <c r="E336" s="223">
        <v>2.09</v>
      </c>
    </row>
    <row r="337" spans="2:5" x14ac:dyDescent="0.3">
      <c r="B337" s="221" t="s">
        <v>880</v>
      </c>
      <c r="C337" s="222">
        <v>44203.35833333333</v>
      </c>
      <c r="D337" s="222">
        <v>44203.4375</v>
      </c>
      <c r="E337" s="223">
        <v>0.62</v>
      </c>
    </row>
    <row r="338" spans="2:5" x14ac:dyDescent="0.3">
      <c r="B338" s="221" t="s">
        <v>881</v>
      </c>
      <c r="C338" s="222">
        <v>44204.791666666664</v>
      </c>
      <c r="D338" s="222">
        <v>44204.870138888888</v>
      </c>
      <c r="E338" s="223">
        <v>0.84</v>
      </c>
    </row>
    <row r="339" spans="2:5" x14ac:dyDescent="0.3">
      <c r="B339" s="221" t="s">
        <v>882</v>
      </c>
      <c r="C339" s="222">
        <v>44204.791666666664</v>
      </c>
      <c r="D339" s="222">
        <v>44204.870138888888</v>
      </c>
      <c r="E339" s="223">
        <v>2</v>
      </c>
    </row>
    <row r="340" spans="2:5" x14ac:dyDescent="0.3">
      <c r="B340" s="221" t="s">
        <v>883</v>
      </c>
      <c r="C340" s="222">
        <v>44204.833333333336</v>
      </c>
      <c r="D340" s="222">
        <v>44204.866666666669</v>
      </c>
      <c r="E340" s="223">
        <v>6.4</v>
      </c>
    </row>
    <row r="341" spans="2:5" x14ac:dyDescent="0.3">
      <c r="B341" s="221" t="s">
        <v>883</v>
      </c>
      <c r="C341" s="222">
        <v>44204.833333333336</v>
      </c>
      <c r="D341" s="222">
        <v>44204.866666666669</v>
      </c>
      <c r="E341" s="223">
        <v>-6.29</v>
      </c>
    </row>
    <row r="342" spans="2:5" x14ac:dyDescent="0.3">
      <c r="B342" s="221" t="s">
        <v>884</v>
      </c>
      <c r="C342" s="222">
        <v>44204.833333333336</v>
      </c>
      <c r="D342" s="222">
        <v>44204.866666666669</v>
      </c>
      <c r="E342" s="223">
        <v>3.5</v>
      </c>
    </row>
    <row r="343" spans="2:5" x14ac:dyDescent="0.3">
      <c r="B343" s="221" t="s">
        <v>884</v>
      </c>
      <c r="C343" s="222">
        <v>44204.833333333336</v>
      </c>
      <c r="D343" s="222">
        <v>44204.866666666669</v>
      </c>
      <c r="E343" s="223">
        <v>2.59</v>
      </c>
    </row>
    <row r="344" spans="2:5" x14ac:dyDescent="0.3">
      <c r="B344" s="221" t="s">
        <v>885</v>
      </c>
      <c r="C344" s="222">
        <v>44204.791666666664</v>
      </c>
      <c r="D344" s="222">
        <v>44204.842361111114</v>
      </c>
      <c r="E344" s="223">
        <v>3.6</v>
      </c>
    </row>
    <row r="345" spans="2:5" x14ac:dyDescent="0.3">
      <c r="B345" s="221" t="s">
        <v>886</v>
      </c>
      <c r="C345" s="222">
        <v>44204.791666666664</v>
      </c>
      <c r="D345" s="222">
        <v>44204.841666666667</v>
      </c>
      <c r="E345" s="223">
        <v>0.99</v>
      </c>
    </row>
    <row r="346" spans="2:5" x14ac:dyDescent="0.3">
      <c r="B346" s="221" t="s">
        <v>887</v>
      </c>
      <c r="C346" s="222">
        <v>44204.749305555553</v>
      </c>
      <c r="D346" s="222">
        <v>44204.82916666667</v>
      </c>
      <c r="E346" s="223">
        <v>0.28000000000000003</v>
      </c>
    </row>
    <row r="347" spans="2:5" x14ac:dyDescent="0.3">
      <c r="B347" s="221" t="s">
        <v>888</v>
      </c>
      <c r="C347" s="222">
        <v>44204.749305555553</v>
      </c>
      <c r="D347" s="222">
        <v>44204.82916666667</v>
      </c>
      <c r="E347" s="223">
        <v>0.21</v>
      </c>
    </row>
    <row r="348" spans="2:5" x14ac:dyDescent="0.3">
      <c r="B348" s="221" t="s">
        <v>889</v>
      </c>
      <c r="C348" s="222">
        <v>44204.749305555553</v>
      </c>
      <c r="D348" s="222">
        <v>44204.82916666667</v>
      </c>
      <c r="E348" s="223">
        <v>0.9</v>
      </c>
    </row>
    <row r="349" spans="2:5" x14ac:dyDescent="0.3">
      <c r="B349" s="221" t="s">
        <v>890</v>
      </c>
      <c r="C349" s="222">
        <v>44204.749305555553</v>
      </c>
      <c r="D349" s="222">
        <v>44204.82916666667</v>
      </c>
      <c r="E349" s="223">
        <v>-7</v>
      </c>
    </row>
    <row r="350" spans="2:5" x14ac:dyDescent="0.3">
      <c r="B350" s="221" t="s">
        <v>891</v>
      </c>
      <c r="C350" s="222">
        <v>44204.749305555553</v>
      </c>
      <c r="D350" s="222">
        <v>44204.82916666667</v>
      </c>
      <c r="E350" s="223">
        <v>0.42</v>
      </c>
    </row>
    <row r="351" spans="2:5" x14ac:dyDescent="0.3">
      <c r="B351" s="221" t="s">
        <v>892</v>
      </c>
      <c r="C351" s="222">
        <v>44204.749305555553</v>
      </c>
      <c r="D351" s="222">
        <v>44204.82916666667</v>
      </c>
      <c r="E351" s="223">
        <v>3.6</v>
      </c>
    </row>
    <row r="352" spans="2:5" x14ac:dyDescent="0.3">
      <c r="B352" s="221" t="s">
        <v>893</v>
      </c>
      <c r="C352" s="222">
        <v>44204.749305555553</v>
      </c>
      <c r="D352" s="222">
        <v>44204.781944444447</v>
      </c>
      <c r="E352" s="223">
        <v>-5.34</v>
      </c>
    </row>
    <row r="353" spans="2:5" x14ac:dyDescent="0.3">
      <c r="B353" s="221" t="s">
        <v>894</v>
      </c>
      <c r="C353" s="222">
        <v>44204.749305555553</v>
      </c>
      <c r="D353" s="222">
        <v>44204.765972222223</v>
      </c>
      <c r="E353" s="223">
        <v>1.26</v>
      </c>
    </row>
    <row r="354" spans="2:5" x14ac:dyDescent="0.3">
      <c r="B354" s="221" t="s">
        <v>895</v>
      </c>
      <c r="C354" s="222">
        <v>44204.667361111111</v>
      </c>
      <c r="D354" s="222">
        <v>44204.749305555553</v>
      </c>
      <c r="E354" s="223">
        <v>0.56000000000000005</v>
      </c>
    </row>
    <row r="355" spans="2:5" x14ac:dyDescent="0.3">
      <c r="B355" s="221" t="s">
        <v>896</v>
      </c>
      <c r="C355" s="222">
        <v>44204.667361111111</v>
      </c>
      <c r="D355" s="222">
        <v>44204.749305555553</v>
      </c>
      <c r="E355" s="223">
        <v>3.13</v>
      </c>
    </row>
    <row r="356" spans="2:5" x14ac:dyDescent="0.3">
      <c r="B356" s="221" t="s">
        <v>897</v>
      </c>
      <c r="C356" s="222">
        <v>44204.667361111111</v>
      </c>
      <c r="D356" s="222">
        <v>44204.749305555553</v>
      </c>
      <c r="E356" s="223">
        <v>1.5</v>
      </c>
    </row>
    <row r="357" spans="2:5" x14ac:dyDescent="0.3">
      <c r="B357" s="221" t="s">
        <v>898</v>
      </c>
      <c r="C357" s="222">
        <v>44204.709027777775</v>
      </c>
      <c r="D357" s="222">
        <v>44204.740972222222</v>
      </c>
      <c r="E357" s="223">
        <v>1.85</v>
      </c>
    </row>
    <row r="358" spans="2:5" x14ac:dyDescent="0.3">
      <c r="B358" s="221" t="s">
        <v>899</v>
      </c>
      <c r="C358" s="222">
        <v>44204.625</v>
      </c>
      <c r="D358" s="222">
        <v>44204.703472222223</v>
      </c>
      <c r="E358" s="223">
        <v>2.27</v>
      </c>
    </row>
    <row r="359" spans="2:5" x14ac:dyDescent="0.3">
      <c r="B359" s="221" t="s">
        <v>900</v>
      </c>
      <c r="C359" s="222">
        <v>44204.667361111111</v>
      </c>
      <c r="D359" s="222">
        <v>44204.700694444444</v>
      </c>
      <c r="E359" s="223">
        <v>1</v>
      </c>
    </row>
    <row r="360" spans="2:5" x14ac:dyDescent="0.3">
      <c r="B360" s="221" t="s">
        <v>901</v>
      </c>
      <c r="C360" s="222">
        <v>44204.5625</v>
      </c>
      <c r="D360" s="222">
        <v>44204.645138888889</v>
      </c>
      <c r="E360" s="223">
        <v>0.6</v>
      </c>
    </row>
    <row r="361" spans="2:5" x14ac:dyDescent="0.3">
      <c r="B361" s="221" t="s">
        <v>902</v>
      </c>
      <c r="C361" s="222">
        <v>44204.5625</v>
      </c>
      <c r="D361" s="222">
        <v>44204.645138888889</v>
      </c>
      <c r="E361" s="223">
        <v>1.1399999999999999</v>
      </c>
    </row>
    <row r="362" spans="2:5" x14ac:dyDescent="0.3">
      <c r="B362" s="221" t="s">
        <v>903</v>
      </c>
      <c r="C362" s="222">
        <v>44204.561805555553</v>
      </c>
      <c r="D362" s="222">
        <v>44204.643750000003</v>
      </c>
      <c r="E362" s="223">
        <v>2.79</v>
      </c>
    </row>
    <row r="363" spans="2:5" x14ac:dyDescent="0.3">
      <c r="B363" s="221" t="s">
        <v>904</v>
      </c>
      <c r="C363" s="222">
        <v>44204.541666666664</v>
      </c>
      <c r="D363" s="222">
        <v>44204.622916666667</v>
      </c>
      <c r="E363" s="223">
        <v>0.6</v>
      </c>
    </row>
    <row r="364" spans="2:5" x14ac:dyDescent="0.3">
      <c r="B364" s="221" t="s">
        <v>905</v>
      </c>
      <c r="C364" s="222">
        <v>44204.541666666664</v>
      </c>
      <c r="D364" s="222">
        <v>44204.621527777781</v>
      </c>
      <c r="E364" s="223">
        <v>4</v>
      </c>
    </row>
    <row r="365" spans="2:5" x14ac:dyDescent="0.3">
      <c r="B365" s="221" t="s">
        <v>906</v>
      </c>
      <c r="C365" s="222">
        <v>44204.541666666664</v>
      </c>
      <c r="D365" s="222">
        <v>44204.621527777781</v>
      </c>
      <c r="E365" s="223">
        <v>10.1</v>
      </c>
    </row>
    <row r="366" spans="2:5" x14ac:dyDescent="0.3">
      <c r="B366" s="221" t="s">
        <v>907</v>
      </c>
      <c r="C366" s="222">
        <v>44204.541666666664</v>
      </c>
      <c r="D366" s="222">
        <v>44204.621527777781</v>
      </c>
      <c r="E366" s="223">
        <v>-7</v>
      </c>
    </row>
    <row r="367" spans="2:5" x14ac:dyDescent="0.3">
      <c r="B367" s="221" t="s">
        <v>908</v>
      </c>
      <c r="C367" s="222">
        <v>44204.541666666664</v>
      </c>
      <c r="D367" s="222">
        <v>44204.612500000003</v>
      </c>
      <c r="E367" s="223">
        <v>1.6</v>
      </c>
    </row>
    <row r="368" spans="2:5" x14ac:dyDescent="0.3">
      <c r="B368" s="221" t="s">
        <v>909</v>
      </c>
      <c r="C368" s="222">
        <v>44204.5625</v>
      </c>
      <c r="D368" s="222">
        <v>44204.59652777778</v>
      </c>
      <c r="E368" s="223">
        <v>1.5</v>
      </c>
    </row>
    <row r="369" spans="2:5" x14ac:dyDescent="0.3">
      <c r="B369" s="221" t="s">
        <v>910</v>
      </c>
      <c r="C369" s="222">
        <v>44204.541666666664</v>
      </c>
      <c r="D369" s="222">
        <v>44204.57708333333</v>
      </c>
      <c r="E369" s="223">
        <v>1.76</v>
      </c>
    </row>
    <row r="370" spans="2:5" x14ac:dyDescent="0.3">
      <c r="B370" s="221" t="s">
        <v>911</v>
      </c>
      <c r="C370" s="222">
        <v>44204.542361111111</v>
      </c>
      <c r="D370" s="222">
        <v>44204.576388888891</v>
      </c>
      <c r="E370" s="223">
        <v>-0.4</v>
      </c>
    </row>
    <row r="371" spans="2:5" x14ac:dyDescent="0.3">
      <c r="B371" s="221" t="s">
        <v>911</v>
      </c>
      <c r="C371" s="222">
        <v>44204.541666666664</v>
      </c>
      <c r="D371" s="222">
        <v>44204.576388888891</v>
      </c>
      <c r="E371" s="223">
        <v>1.4</v>
      </c>
    </row>
    <row r="372" spans="2:5" x14ac:dyDescent="0.3">
      <c r="B372" s="221" t="s">
        <v>912</v>
      </c>
      <c r="C372" s="222">
        <v>44204.541666666664</v>
      </c>
      <c r="D372" s="222">
        <v>44204.576388888891</v>
      </c>
      <c r="E372" s="223">
        <v>6.2</v>
      </c>
    </row>
    <row r="373" spans="2:5" x14ac:dyDescent="0.3">
      <c r="B373" s="221" t="s">
        <v>912</v>
      </c>
      <c r="C373" s="222">
        <v>44204.542361111111</v>
      </c>
      <c r="D373" s="222">
        <v>44204.576388888891</v>
      </c>
      <c r="E373" s="223">
        <v>-2.99</v>
      </c>
    </row>
    <row r="374" spans="2:5" x14ac:dyDescent="0.3">
      <c r="B374" s="221" t="s">
        <v>913</v>
      </c>
      <c r="C374" s="222">
        <v>44204.541666666664</v>
      </c>
      <c r="D374" s="222">
        <v>44204.574305555558</v>
      </c>
      <c r="E374" s="223">
        <v>3.4</v>
      </c>
    </row>
    <row r="375" spans="2:5" x14ac:dyDescent="0.3">
      <c r="B375" s="221" t="s">
        <v>914</v>
      </c>
      <c r="C375" s="222">
        <v>44204.541666666664</v>
      </c>
      <c r="D375" s="222">
        <v>44204.572222222225</v>
      </c>
      <c r="E375" s="223">
        <v>-15</v>
      </c>
    </row>
    <row r="376" spans="2:5" x14ac:dyDescent="0.3">
      <c r="B376" s="221" t="s">
        <v>915</v>
      </c>
      <c r="C376" s="222">
        <v>44204.438888888886</v>
      </c>
      <c r="D376" s="222">
        <v>44204.523611111108</v>
      </c>
      <c r="E376" s="223">
        <v>6.7</v>
      </c>
    </row>
    <row r="377" spans="2:5" x14ac:dyDescent="0.3">
      <c r="B377" s="221" t="s">
        <v>916</v>
      </c>
      <c r="C377" s="222">
        <v>44204.438888888886</v>
      </c>
      <c r="D377" s="222">
        <v>44204.523611111108</v>
      </c>
      <c r="E377" s="223">
        <v>0.21</v>
      </c>
    </row>
    <row r="378" spans="2:5" x14ac:dyDescent="0.3">
      <c r="B378" s="221" t="s">
        <v>917</v>
      </c>
      <c r="C378" s="222">
        <v>44204.421527777777</v>
      </c>
      <c r="D378" s="222">
        <v>44204.500694444447</v>
      </c>
      <c r="E378" s="223">
        <v>2.1800000000000002</v>
      </c>
    </row>
    <row r="379" spans="2:5" x14ac:dyDescent="0.3">
      <c r="B379" s="221" t="s">
        <v>918</v>
      </c>
      <c r="C379" s="222">
        <v>44204.421527777777</v>
      </c>
      <c r="D379" s="222">
        <v>44204.500694444447</v>
      </c>
      <c r="E379" s="223">
        <v>11.55</v>
      </c>
    </row>
    <row r="380" spans="2:5" x14ac:dyDescent="0.3">
      <c r="B380" s="221" t="s">
        <v>919</v>
      </c>
      <c r="C380" s="222">
        <v>44204.421527777777</v>
      </c>
      <c r="D380" s="222">
        <v>44204.500694444447</v>
      </c>
      <c r="E380" s="223">
        <v>0.47</v>
      </c>
    </row>
    <row r="381" spans="2:5" x14ac:dyDescent="0.3">
      <c r="B381" s="221" t="s">
        <v>920</v>
      </c>
      <c r="C381" s="222">
        <v>44205.864583333336</v>
      </c>
      <c r="D381" s="222">
        <v>44205.943055555559</v>
      </c>
      <c r="E381" s="223">
        <v>45.2</v>
      </c>
    </row>
    <row r="382" spans="2:5" x14ac:dyDescent="0.3">
      <c r="B382" s="221" t="s">
        <v>921</v>
      </c>
      <c r="C382" s="222">
        <v>44205.864583333336</v>
      </c>
      <c r="D382" s="222">
        <v>44205.943055555559</v>
      </c>
      <c r="E382" s="223">
        <v>1.8</v>
      </c>
    </row>
    <row r="383" spans="2:5" x14ac:dyDescent="0.3">
      <c r="B383" s="221" t="s">
        <v>922</v>
      </c>
      <c r="C383" s="222">
        <v>44205.864583333336</v>
      </c>
      <c r="D383" s="222">
        <v>44205.942361111112</v>
      </c>
      <c r="E383" s="223">
        <v>0.28000000000000003</v>
      </c>
    </row>
    <row r="384" spans="2:5" x14ac:dyDescent="0.3">
      <c r="B384" s="221" t="s">
        <v>923</v>
      </c>
      <c r="C384" s="222">
        <v>44205.864583333336</v>
      </c>
      <c r="D384" s="222">
        <v>44205.929166666669</v>
      </c>
      <c r="E384" s="223">
        <v>-7</v>
      </c>
    </row>
    <row r="385" spans="2:5" x14ac:dyDescent="0.3">
      <c r="B385" s="221" t="s">
        <v>924</v>
      </c>
      <c r="C385" s="222">
        <v>44205.833333333336</v>
      </c>
      <c r="D385" s="222">
        <v>44205.911805555559</v>
      </c>
      <c r="E385" s="223">
        <v>24.16</v>
      </c>
    </row>
    <row r="386" spans="2:5" x14ac:dyDescent="0.3">
      <c r="B386" s="221" t="s">
        <v>925</v>
      </c>
      <c r="C386" s="222">
        <v>44205.709027777775</v>
      </c>
      <c r="D386" s="222">
        <v>44205.789583333331</v>
      </c>
      <c r="E386" s="223">
        <v>18.29</v>
      </c>
    </row>
    <row r="387" spans="2:5" x14ac:dyDescent="0.3">
      <c r="B387" s="221" t="s">
        <v>926</v>
      </c>
      <c r="C387" s="222">
        <v>44205.645833333336</v>
      </c>
      <c r="D387" s="222">
        <v>44205.725694444445</v>
      </c>
      <c r="E387" s="223">
        <v>-120</v>
      </c>
    </row>
    <row r="388" spans="2:5" x14ac:dyDescent="0.3">
      <c r="B388" s="221" t="s">
        <v>927</v>
      </c>
      <c r="C388" s="222">
        <v>44205.645833333336</v>
      </c>
      <c r="D388" s="222">
        <v>44205.725694444445</v>
      </c>
      <c r="E388" s="223">
        <v>-5</v>
      </c>
    </row>
    <row r="389" spans="2:5" x14ac:dyDescent="0.3">
      <c r="B389" s="221" t="s">
        <v>928</v>
      </c>
      <c r="C389" s="222">
        <v>44205.646527777775</v>
      </c>
      <c r="D389" s="222">
        <v>44205.724999999999</v>
      </c>
      <c r="E389" s="223">
        <v>1.45</v>
      </c>
    </row>
    <row r="390" spans="2:5" x14ac:dyDescent="0.3">
      <c r="B390" s="221" t="s">
        <v>929</v>
      </c>
      <c r="C390" s="222">
        <v>44205.645833333336</v>
      </c>
      <c r="D390" s="222">
        <v>44205.72152777778</v>
      </c>
      <c r="E390" s="223">
        <v>22.73</v>
      </c>
    </row>
    <row r="391" spans="2:5" x14ac:dyDescent="0.3">
      <c r="B391" s="221" t="s">
        <v>930</v>
      </c>
      <c r="C391" s="222">
        <v>44205.645833333336</v>
      </c>
      <c r="D391" s="222">
        <v>44205.72152777778</v>
      </c>
      <c r="E391" s="223">
        <v>23.53</v>
      </c>
    </row>
    <row r="392" spans="2:5" x14ac:dyDescent="0.3">
      <c r="B392" s="221" t="s">
        <v>931</v>
      </c>
      <c r="C392" s="222">
        <v>44205.625694444447</v>
      </c>
      <c r="D392" s="222">
        <v>44205.702777777777</v>
      </c>
      <c r="E392" s="223">
        <v>49.25</v>
      </c>
    </row>
    <row r="393" spans="2:5" x14ac:dyDescent="0.3">
      <c r="B393" s="221" t="s">
        <v>932</v>
      </c>
      <c r="C393" s="222">
        <v>44205.541666666664</v>
      </c>
      <c r="D393" s="222">
        <v>44205.620833333334</v>
      </c>
      <c r="E393" s="223">
        <v>9.34</v>
      </c>
    </row>
    <row r="394" spans="2:5" x14ac:dyDescent="0.3">
      <c r="B394" s="221" t="s">
        <v>933</v>
      </c>
      <c r="C394" s="222">
        <v>44205.583333333336</v>
      </c>
      <c r="D394" s="222">
        <v>44205.616666666669</v>
      </c>
      <c r="E394" s="223">
        <v>9.48</v>
      </c>
    </row>
    <row r="395" spans="2:5" x14ac:dyDescent="0.3">
      <c r="B395" s="221" t="s">
        <v>934</v>
      </c>
      <c r="C395" s="222">
        <v>44205.479166666664</v>
      </c>
      <c r="D395" s="222">
        <v>44205.559027777781</v>
      </c>
      <c r="E395" s="223">
        <v>7.0000000000000007E-2</v>
      </c>
    </row>
    <row r="396" spans="2:5" x14ac:dyDescent="0.3">
      <c r="B396" s="221" t="s">
        <v>935</v>
      </c>
      <c r="C396" s="222">
        <v>44205.479166666664</v>
      </c>
      <c r="D396" s="222">
        <v>44205.559027777781</v>
      </c>
      <c r="E396" s="223">
        <v>4.25</v>
      </c>
    </row>
    <row r="397" spans="2:5" x14ac:dyDescent="0.3">
      <c r="B397" s="221" t="s">
        <v>936</v>
      </c>
      <c r="C397" s="222">
        <v>44205.479166666664</v>
      </c>
      <c r="D397" s="222">
        <v>44205.559027777781</v>
      </c>
      <c r="E397" s="223">
        <v>-20</v>
      </c>
    </row>
    <row r="398" spans="2:5" x14ac:dyDescent="0.3">
      <c r="B398" s="221" t="s">
        <v>937</v>
      </c>
      <c r="C398" s="222">
        <v>44205.447916666664</v>
      </c>
      <c r="D398" s="222">
        <v>44205.541666666664</v>
      </c>
      <c r="E398" s="223">
        <v>0.45</v>
      </c>
    </row>
    <row r="399" spans="2:5" x14ac:dyDescent="0.3">
      <c r="B399" s="221" t="s">
        <v>938</v>
      </c>
      <c r="C399" s="222">
        <v>44205.447916666664</v>
      </c>
      <c r="D399" s="222">
        <v>44205.541666666664</v>
      </c>
      <c r="E399" s="223">
        <v>1.24</v>
      </c>
    </row>
    <row r="400" spans="2:5" x14ac:dyDescent="0.3">
      <c r="B400" s="221" t="s">
        <v>939</v>
      </c>
      <c r="C400" s="222">
        <v>44205.479166666664</v>
      </c>
      <c r="D400" s="222">
        <v>44205.525000000001</v>
      </c>
      <c r="E400" s="223">
        <v>0.49</v>
      </c>
    </row>
    <row r="401" spans="2:5" x14ac:dyDescent="0.3">
      <c r="B401" s="221" t="s">
        <v>940</v>
      </c>
      <c r="C401" s="222">
        <v>44205.479166666664</v>
      </c>
      <c r="D401" s="222">
        <v>44205.511805555558</v>
      </c>
      <c r="E401" s="223">
        <v>0.44</v>
      </c>
    </row>
    <row r="402" spans="2:5" x14ac:dyDescent="0.3">
      <c r="B402" s="221" t="s">
        <v>941</v>
      </c>
      <c r="C402" s="222">
        <v>44205.479166666664</v>
      </c>
      <c r="D402" s="222">
        <v>44205.511805555558</v>
      </c>
      <c r="E402" s="223">
        <v>19.78</v>
      </c>
    </row>
    <row r="403" spans="2:5" x14ac:dyDescent="0.3">
      <c r="B403" s="221" t="s">
        <v>942</v>
      </c>
      <c r="C403" s="222">
        <v>44205.479166666664</v>
      </c>
      <c r="D403" s="222">
        <v>44205.510416666664</v>
      </c>
      <c r="E403" s="223">
        <v>3.42</v>
      </c>
    </row>
    <row r="404" spans="2:5" x14ac:dyDescent="0.3">
      <c r="B404" s="221" t="s">
        <v>943</v>
      </c>
      <c r="C404" s="222">
        <v>44205.479166666664</v>
      </c>
      <c r="D404" s="222">
        <v>44205.508333333331</v>
      </c>
      <c r="E404" s="223">
        <v>-7</v>
      </c>
    </row>
    <row r="405" spans="2:5" x14ac:dyDescent="0.3">
      <c r="B405" s="221" t="s">
        <v>944</v>
      </c>
      <c r="C405" s="222">
        <v>44205.479166666664</v>
      </c>
      <c r="D405" s="222">
        <v>44205.508333333331</v>
      </c>
      <c r="E405" s="223">
        <v>64</v>
      </c>
    </row>
    <row r="406" spans="2:5" x14ac:dyDescent="0.3">
      <c r="B406" s="221" t="s">
        <v>945</v>
      </c>
      <c r="C406" s="222">
        <v>44205.418055555558</v>
      </c>
      <c r="D406" s="222">
        <v>44205.495833333334</v>
      </c>
      <c r="E406" s="223">
        <v>-7</v>
      </c>
    </row>
    <row r="407" spans="2:5" x14ac:dyDescent="0.3">
      <c r="B407" s="221" t="s">
        <v>946</v>
      </c>
      <c r="C407" s="222">
        <v>44205.418055555558</v>
      </c>
      <c r="D407" s="222">
        <v>44205.495138888888</v>
      </c>
      <c r="E407" s="223">
        <v>15.35</v>
      </c>
    </row>
    <row r="408" spans="2:5" x14ac:dyDescent="0.3">
      <c r="B408" s="221" t="s">
        <v>947</v>
      </c>
      <c r="C408" s="222">
        <v>44205.447916666664</v>
      </c>
      <c r="D408" s="222">
        <v>44205.493750000001</v>
      </c>
      <c r="E408" s="223">
        <v>1.95</v>
      </c>
    </row>
    <row r="409" spans="2:5" x14ac:dyDescent="0.3">
      <c r="B409" s="221" t="s">
        <v>948</v>
      </c>
      <c r="C409" s="222">
        <v>44205.479166666664</v>
      </c>
      <c r="D409" s="222">
        <v>44205.481944444444</v>
      </c>
      <c r="E409" s="223">
        <v>3.08</v>
      </c>
    </row>
    <row r="410" spans="2:5" x14ac:dyDescent="0.3">
      <c r="B410" s="221" t="s">
        <v>949</v>
      </c>
      <c r="C410" s="222">
        <v>44205.438194444447</v>
      </c>
      <c r="D410" s="222">
        <v>44205.469444444447</v>
      </c>
      <c r="E410" s="223">
        <v>1.42</v>
      </c>
    </row>
    <row r="411" spans="2:5" x14ac:dyDescent="0.3">
      <c r="B411" s="221" t="s">
        <v>950</v>
      </c>
      <c r="C411" s="222">
        <v>44205.431250000001</v>
      </c>
      <c r="D411" s="222">
        <v>44205.463194444441</v>
      </c>
      <c r="E411" s="223">
        <v>1.52</v>
      </c>
    </row>
    <row r="412" spans="2:5" x14ac:dyDescent="0.3">
      <c r="B412" s="221" t="s">
        <v>951</v>
      </c>
      <c r="C412" s="222">
        <v>44205.381944444445</v>
      </c>
      <c r="D412" s="222">
        <v>44205.460416666669</v>
      </c>
      <c r="E412" s="223">
        <v>1.17</v>
      </c>
    </row>
    <row r="413" spans="2:5" x14ac:dyDescent="0.3">
      <c r="B413" s="221" t="s">
        <v>952</v>
      </c>
      <c r="C413" s="222">
        <v>44205.334722222222</v>
      </c>
      <c r="D413" s="222">
        <v>44205.414583333331</v>
      </c>
      <c r="E413" s="223">
        <v>6</v>
      </c>
    </row>
    <row r="414" spans="2:5" x14ac:dyDescent="0.3">
      <c r="B414" s="221" t="s">
        <v>953</v>
      </c>
      <c r="C414" s="222">
        <v>44205.381944444445</v>
      </c>
      <c r="D414" s="222">
        <v>44205.413194444445</v>
      </c>
      <c r="E414" s="223">
        <v>4.9000000000000004</v>
      </c>
    </row>
    <row r="415" spans="2:5" x14ac:dyDescent="0.3">
      <c r="B415" s="221" t="s">
        <v>954</v>
      </c>
      <c r="C415" s="222">
        <v>44206.865972222222</v>
      </c>
      <c r="D415" s="222">
        <v>44206.946527777778</v>
      </c>
      <c r="E415" s="223">
        <v>7.55</v>
      </c>
    </row>
    <row r="416" spans="2:5" x14ac:dyDescent="0.3">
      <c r="B416" s="221" t="s">
        <v>955</v>
      </c>
      <c r="C416" s="222">
        <v>44206.865972222222</v>
      </c>
      <c r="D416" s="222">
        <v>44206.946527777778</v>
      </c>
      <c r="E416" s="223">
        <v>34.1</v>
      </c>
    </row>
    <row r="417" spans="2:5" x14ac:dyDescent="0.3">
      <c r="B417" s="221" t="s">
        <v>956</v>
      </c>
      <c r="C417" s="222">
        <v>44206.865972222222</v>
      </c>
      <c r="D417" s="222">
        <v>44206.945833333331</v>
      </c>
      <c r="E417" s="223">
        <v>-12.41</v>
      </c>
    </row>
    <row r="418" spans="2:5" x14ac:dyDescent="0.3">
      <c r="B418" s="221" t="s">
        <v>957</v>
      </c>
      <c r="C418" s="222">
        <v>44206.863888888889</v>
      </c>
      <c r="D418" s="222">
        <v>44206.941666666666</v>
      </c>
      <c r="E418" s="223">
        <v>0.13</v>
      </c>
    </row>
    <row r="419" spans="2:5" x14ac:dyDescent="0.3">
      <c r="B419" s="221" t="s">
        <v>958</v>
      </c>
      <c r="C419" s="222">
        <v>44206.863888888889</v>
      </c>
      <c r="D419" s="222">
        <v>44206.914583333331</v>
      </c>
      <c r="E419" s="223">
        <v>24.6</v>
      </c>
    </row>
    <row r="420" spans="2:5" x14ac:dyDescent="0.3">
      <c r="B420" s="221" t="s">
        <v>959</v>
      </c>
      <c r="C420" s="222">
        <v>44206.760416666664</v>
      </c>
      <c r="D420" s="222">
        <v>44206.839583333334</v>
      </c>
      <c r="E420" s="223">
        <v>20.309999999999999</v>
      </c>
    </row>
    <row r="421" spans="2:5" x14ac:dyDescent="0.3">
      <c r="B421" s="221" t="s">
        <v>960</v>
      </c>
      <c r="C421" s="222">
        <v>44206.760416666664</v>
      </c>
      <c r="D421" s="222">
        <v>44206.839583333334</v>
      </c>
      <c r="E421" s="223">
        <v>0.28999999999999998</v>
      </c>
    </row>
    <row r="422" spans="2:5" x14ac:dyDescent="0.3">
      <c r="B422" s="221" t="s">
        <v>961</v>
      </c>
      <c r="C422" s="222">
        <v>44206.760416666664</v>
      </c>
      <c r="D422" s="222">
        <v>44206.839583333334</v>
      </c>
      <c r="E422" s="223">
        <v>0.1</v>
      </c>
    </row>
    <row r="423" spans="2:5" x14ac:dyDescent="0.3">
      <c r="B423" s="221" t="s">
        <v>962</v>
      </c>
      <c r="C423" s="222">
        <v>44206.751388888886</v>
      </c>
      <c r="D423" s="222">
        <v>44206.833333333336</v>
      </c>
      <c r="E423" s="223">
        <v>1</v>
      </c>
    </row>
    <row r="424" spans="2:5" x14ac:dyDescent="0.3">
      <c r="B424" s="221" t="s">
        <v>963</v>
      </c>
      <c r="C424" s="222">
        <v>44206.751388888886</v>
      </c>
      <c r="D424" s="222">
        <v>44206.833333333336</v>
      </c>
      <c r="E424" s="223">
        <v>0.42</v>
      </c>
    </row>
    <row r="425" spans="2:5" x14ac:dyDescent="0.3">
      <c r="B425" s="221" t="s">
        <v>964</v>
      </c>
      <c r="C425" s="222">
        <v>44206.751388888886</v>
      </c>
      <c r="D425" s="222">
        <v>44206.833333333336</v>
      </c>
      <c r="E425" s="223">
        <v>53.94</v>
      </c>
    </row>
    <row r="426" spans="2:5" x14ac:dyDescent="0.3">
      <c r="B426" s="221" t="s">
        <v>965</v>
      </c>
      <c r="C426" s="222">
        <v>44206.751388888886</v>
      </c>
      <c r="D426" s="222">
        <v>44206.833333333336</v>
      </c>
      <c r="E426" s="223">
        <v>0.56999999999999995</v>
      </c>
    </row>
    <row r="427" spans="2:5" x14ac:dyDescent="0.3">
      <c r="B427" s="221" t="s">
        <v>966</v>
      </c>
      <c r="C427" s="222">
        <v>44206.751388888886</v>
      </c>
      <c r="D427" s="222">
        <v>44206.810416666667</v>
      </c>
      <c r="E427" s="223">
        <v>3.99</v>
      </c>
    </row>
    <row r="428" spans="2:5" x14ac:dyDescent="0.3">
      <c r="B428" s="221" t="s">
        <v>967</v>
      </c>
      <c r="C428" s="222">
        <v>44206.751388888886</v>
      </c>
      <c r="D428" s="222">
        <v>44206.784722222219</v>
      </c>
      <c r="E428" s="223">
        <v>3.1</v>
      </c>
    </row>
    <row r="429" spans="2:5" x14ac:dyDescent="0.3">
      <c r="B429" s="221" t="s">
        <v>968</v>
      </c>
      <c r="C429" s="222">
        <v>44206.751388888886</v>
      </c>
      <c r="D429" s="222">
        <v>44206.784722222219</v>
      </c>
      <c r="E429" s="223">
        <v>0.28999999999999998</v>
      </c>
    </row>
    <row r="430" spans="2:5" x14ac:dyDescent="0.3">
      <c r="B430" s="221" t="s">
        <v>969</v>
      </c>
      <c r="C430" s="222">
        <v>44206.698611111111</v>
      </c>
      <c r="D430" s="222">
        <v>44206.777083333334</v>
      </c>
      <c r="E430" s="223">
        <v>16.59</v>
      </c>
    </row>
    <row r="431" spans="2:5" x14ac:dyDescent="0.3">
      <c r="B431" s="221" t="s">
        <v>970</v>
      </c>
      <c r="C431" s="222">
        <v>44206.698611111111</v>
      </c>
      <c r="D431" s="222">
        <v>44206.776388888888</v>
      </c>
      <c r="E431" s="223">
        <v>1.33</v>
      </c>
    </row>
    <row r="432" spans="2:5" x14ac:dyDescent="0.3">
      <c r="B432" s="221" t="s">
        <v>971</v>
      </c>
      <c r="C432" s="222">
        <v>44206.698611111111</v>
      </c>
      <c r="D432" s="222">
        <v>44206.776388888888</v>
      </c>
      <c r="E432" s="223">
        <v>-13</v>
      </c>
    </row>
    <row r="433" spans="2:5" x14ac:dyDescent="0.3">
      <c r="B433" s="221" t="s">
        <v>972</v>
      </c>
      <c r="C433" s="222">
        <v>44206.666666666664</v>
      </c>
      <c r="D433" s="222">
        <v>44206.743750000001</v>
      </c>
      <c r="E433" s="223">
        <v>-20</v>
      </c>
    </row>
    <row r="434" spans="2:5" x14ac:dyDescent="0.3">
      <c r="B434" s="221" t="s">
        <v>973</v>
      </c>
      <c r="C434" s="222">
        <v>44206.666666666664</v>
      </c>
      <c r="D434" s="222">
        <v>44206.743750000001</v>
      </c>
      <c r="E434" s="223">
        <v>3.6</v>
      </c>
    </row>
    <row r="435" spans="2:5" x14ac:dyDescent="0.3">
      <c r="B435" s="221" t="s">
        <v>974</v>
      </c>
      <c r="C435" s="222">
        <v>44206.666666666664</v>
      </c>
      <c r="D435" s="222">
        <v>44206.743750000001</v>
      </c>
      <c r="E435" s="223">
        <v>0.8</v>
      </c>
    </row>
    <row r="436" spans="2:5" x14ac:dyDescent="0.3">
      <c r="B436" s="221" t="s">
        <v>975</v>
      </c>
      <c r="C436" s="222">
        <v>44206.666666666664</v>
      </c>
      <c r="D436" s="222">
        <v>44206.743750000001</v>
      </c>
      <c r="E436" s="223">
        <v>4.41</v>
      </c>
    </row>
    <row r="437" spans="2:5" x14ac:dyDescent="0.3">
      <c r="B437" s="221" t="s">
        <v>976</v>
      </c>
      <c r="C437" s="222">
        <v>44206.666666666664</v>
      </c>
      <c r="D437" s="222">
        <v>44206.743750000001</v>
      </c>
      <c r="E437" s="223">
        <v>-119.99</v>
      </c>
    </row>
    <row r="438" spans="2:5" x14ac:dyDescent="0.3">
      <c r="B438" s="221" t="s">
        <v>977</v>
      </c>
      <c r="C438" s="222">
        <v>44206.666666666664</v>
      </c>
      <c r="D438" s="222">
        <v>44206.743750000001</v>
      </c>
      <c r="E438" s="223">
        <v>2.79</v>
      </c>
    </row>
    <row r="439" spans="2:5" x14ac:dyDescent="0.3">
      <c r="B439" s="221" t="s">
        <v>978</v>
      </c>
      <c r="C439" s="222">
        <v>44206.645833333336</v>
      </c>
      <c r="D439" s="222">
        <v>44206.723611111112</v>
      </c>
      <c r="E439" s="223">
        <v>0.74</v>
      </c>
    </row>
    <row r="440" spans="2:5" x14ac:dyDescent="0.3">
      <c r="B440" s="221" t="s">
        <v>979</v>
      </c>
      <c r="C440" s="222">
        <v>44206.645833333336</v>
      </c>
      <c r="D440" s="222">
        <v>44206.723611111112</v>
      </c>
      <c r="E440" s="223">
        <v>13.41</v>
      </c>
    </row>
    <row r="441" spans="2:5" x14ac:dyDescent="0.3">
      <c r="B441" s="221" t="s">
        <v>980</v>
      </c>
      <c r="C441" s="222">
        <v>44206.645833333336</v>
      </c>
      <c r="D441" s="222">
        <v>44206.723611111112</v>
      </c>
      <c r="E441" s="223">
        <v>0.48</v>
      </c>
    </row>
    <row r="442" spans="2:5" x14ac:dyDescent="0.3">
      <c r="B442" s="221" t="s">
        <v>981</v>
      </c>
      <c r="C442" s="222">
        <v>44206.645833333336</v>
      </c>
      <c r="D442" s="222">
        <v>44206.719444444447</v>
      </c>
      <c r="E442" s="223">
        <v>1.78</v>
      </c>
    </row>
    <row r="443" spans="2:5" x14ac:dyDescent="0.3">
      <c r="B443" s="221" t="s">
        <v>982</v>
      </c>
      <c r="C443" s="222">
        <v>44206.625694444447</v>
      </c>
      <c r="D443" s="222">
        <v>44206.70416666667</v>
      </c>
      <c r="E443" s="223">
        <v>1.1000000000000001</v>
      </c>
    </row>
    <row r="444" spans="2:5" x14ac:dyDescent="0.3">
      <c r="B444" s="221" t="s">
        <v>983</v>
      </c>
      <c r="C444" s="222">
        <v>44206.625</v>
      </c>
      <c r="D444" s="222">
        <v>44206.70416666667</v>
      </c>
      <c r="E444" s="223">
        <v>39.22</v>
      </c>
    </row>
    <row r="445" spans="2:5" x14ac:dyDescent="0.3">
      <c r="B445" s="221" t="s">
        <v>983</v>
      </c>
      <c r="C445" s="222">
        <v>44206.625694444447</v>
      </c>
      <c r="D445" s="222">
        <v>44206.70416666667</v>
      </c>
      <c r="E445" s="223">
        <v>-6.63</v>
      </c>
    </row>
    <row r="446" spans="2:5" x14ac:dyDescent="0.3">
      <c r="B446" s="221" t="s">
        <v>984</v>
      </c>
      <c r="C446" s="222">
        <v>44206.625694444447</v>
      </c>
      <c r="D446" s="222">
        <v>44206.703472222223</v>
      </c>
      <c r="E446" s="223">
        <v>45.06</v>
      </c>
    </row>
    <row r="447" spans="2:5" x14ac:dyDescent="0.3">
      <c r="B447" s="221" t="s">
        <v>985</v>
      </c>
      <c r="C447" s="222">
        <v>44206.625694444447</v>
      </c>
      <c r="D447" s="222">
        <v>44206.7</v>
      </c>
      <c r="E447" s="223">
        <v>0.01</v>
      </c>
    </row>
    <row r="448" spans="2:5" x14ac:dyDescent="0.3">
      <c r="B448" s="221" t="s">
        <v>986</v>
      </c>
      <c r="C448" s="222">
        <v>44206.645833333336</v>
      </c>
      <c r="D448" s="222">
        <v>44206.690972222219</v>
      </c>
      <c r="E448" s="223">
        <v>5.8</v>
      </c>
    </row>
    <row r="449" spans="2:5" x14ac:dyDescent="0.3">
      <c r="B449" s="221" t="s">
        <v>987</v>
      </c>
      <c r="C449" s="222">
        <v>44206.603472222225</v>
      </c>
      <c r="D449" s="222">
        <v>44206.681944444441</v>
      </c>
      <c r="E449" s="223">
        <v>-26.36</v>
      </c>
    </row>
    <row r="450" spans="2:5" x14ac:dyDescent="0.3">
      <c r="B450" s="221" t="s">
        <v>987</v>
      </c>
      <c r="C450" s="222">
        <v>44206.604166666664</v>
      </c>
      <c r="D450" s="222">
        <v>44206.681944444441</v>
      </c>
      <c r="E450" s="223">
        <v>34.479999999999997</v>
      </c>
    </row>
    <row r="451" spans="2:5" x14ac:dyDescent="0.3">
      <c r="B451" s="221" t="s">
        <v>988</v>
      </c>
      <c r="C451" s="222">
        <v>44206.604166666664</v>
      </c>
      <c r="D451" s="222">
        <v>44206.679861111108</v>
      </c>
      <c r="E451" s="223">
        <v>16.59</v>
      </c>
    </row>
    <row r="452" spans="2:5" x14ac:dyDescent="0.3">
      <c r="B452" s="221" t="s">
        <v>989</v>
      </c>
      <c r="C452" s="222">
        <v>44206.603472222225</v>
      </c>
      <c r="D452" s="222">
        <v>44206.67083333333</v>
      </c>
      <c r="E452" s="223">
        <v>1.6</v>
      </c>
    </row>
    <row r="453" spans="2:5" x14ac:dyDescent="0.3">
      <c r="B453" s="221" t="s">
        <v>990</v>
      </c>
      <c r="C453" s="222">
        <v>44206.5625</v>
      </c>
      <c r="D453" s="222">
        <v>44206.644444444442</v>
      </c>
      <c r="E453" s="223">
        <v>6.6</v>
      </c>
    </row>
    <row r="454" spans="2:5" x14ac:dyDescent="0.3">
      <c r="B454" s="221" t="s">
        <v>991</v>
      </c>
      <c r="C454" s="222">
        <v>44206.5625</v>
      </c>
      <c r="D454" s="222">
        <v>44206.644444444442</v>
      </c>
      <c r="E454" s="223">
        <v>29.62</v>
      </c>
    </row>
    <row r="455" spans="2:5" x14ac:dyDescent="0.3">
      <c r="B455" s="221" t="s">
        <v>992</v>
      </c>
      <c r="C455" s="222">
        <v>44206.5625</v>
      </c>
      <c r="D455" s="222">
        <v>44206.642361111109</v>
      </c>
      <c r="E455" s="223">
        <v>38.729999999999997</v>
      </c>
    </row>
    <row r="456" spans="2:5" x14ac:dyDescent="0.3">
      <c r="B456" s="221" t="s">
        <v>993</v>
      </c>
      <c r="C456" s="222">
        <v>44206.5625</v>
      </c>
      <c r="D456" s="222">
        <v>44206.63958333333</v>
      </c>
      <c r="E456" s="223">
        <v>36.64</v>
      </c>
    </row>
    <row r="457" spans="2:5" x14ac:dyDescent="0.3">
      <c r="B457" s="221" t="s">
        <v>994</v>
      </c>
      <c r="C457" s="222">
        <v>44206.604166666664</v>
      </c>
      <c r="D457" s="222">
        <v>44206.629166666666</v>
      </c>
      <c r="E457" s="223">
        <v>1.2</v>
      </c>
    </row>
    <row r="458" spans="2:5" x14ac:dyDescent="0.3">
      <c r="B458" s="221" t="s">
        <v>995</v>
      </c>
      <c r="C458" s="222">
        <v>44206.510416666664</v>
      </c>
      <c r="D458" s="222">
        <v>44206.595833333333</v>
      </c>
      <c r="E458" s="223">
        <v>14.23</v>
      </c>
    </row>
    <row r="459" spans="2:5" x14ac:dyDescent="0.3">
      <c r="B459" s="221" t="s">
        <v>996</v>
      </c>
      <c r="C459" s="222">
        <v>44206.510416666664</v>
      </c>
      <c r="D459" s="222">
        <v>44206.59097222222</v>
      </c>
      <c r="E459" s="223">
        <v>-10</v>
      </c>
    </row>
    <row r="460" spans="2:5" x14ac:dyDescent="0.3">
      <c r="B460" s="221" t="s">
        <v>997</v>
      </c>
      <c r="C460" s="222">
        <v>44206.510416666664</v>
      </c>
      <c r="D460" s="222">
        <v>44206.59097222222</v>
      </c>
      <c r="E460" s="223">
        <v>46.95</v>
      </c>
    </row>
    <row r="461" spans="2:5" x14ac:dyDescent="0.3">
      <c r="B461" s="221" t="s">
        <v>998</v>
      </c>
      <c r="C461" s="222">
        <v>44206.503472222219</v>
      </c>
      <c r="D461" s="222">
        <v>44206.584027777775</v>
      </c>
      <c r="E461" s="223">
        <v>20.81</v>
      </c>
    </row>
    <row r="462" spans="2:5" x14ac:dyDescent="0.3">
      <c r="B462" s="221" t="s">
        <v>999</v>
      </c>
      <c r="C462" s="222">
        <v>44206.5</v>
      </c>
      <c r="D462" s="222">
        <v>44206.57916666667</v>
      </c>
      <c r="E462" s="223">
        <v>0.14000000000000001</v>
      </c>
    </row>
    <row r="463" spans="2:5" x14ac:dyDescent="0.3">
      <c r="B463" s="221" t="s">
        <v>1000</v>
      </c>
      <c r="C463" s="222">
        <v>44206.5</v>
      </c>
      <c r="D463" s="222">
        <v>44206.57916666667</v>
      </c>
      <c r="E463" s="223">
        <v>0.35</v>
      </c>
    </row>
    <row r="464" spans="2:5" x14ac:dyDescent="0.3">
      <c r="B464" s="221" t="s">
        <v>1001</v>
      </c>
      <c r="C464" s="222">
        <v>44206.498611111114</v>
      </c>
      <c r="D464" s="222">
        <v>44206.575694444444</v>
      </c>
      <c r="E464" s="223">
        <v>0.9</v>
      </c>
    </row>
    <row r="465" spans="2:5" x14ac:dyDescent="0.3">
      <c r="B465" s="221" t="s">
        <v>1002</v>
      </c>
      <c r="C465" s="222">
        <v>44206.479861111111</v>
      </c>
      <c r="D465" s="222">
        <v>44206.561111111114</v>
      </c>
      <c r="E465" s="223">
        <v>94.9</v>
      </c>
    </row>
    <row r="466" spans="2:5" x14ac:dyDescent="0.3">
      <c r="B466" s="221" t="s">
        <v>1003</v>
      </c>
      <c r="C466" s="222">
        <v>44206.5</v>
      </c>
      <c r="D466" s="222">
        <v>44206.533333333333</v>
      </c>
      <c r="E466" s="223">
        <v>1.44</v>
      </c>
    </row>
    <row r="467" spans="2:5" x14ac:dyDescent="0.3">
      <c r="B467" s="221" t="s">
        <v>1004</v>
      </c>
      <c r="C467" s="222">
        <v>44206.440972222219</v>
      </c>
      <c r="D467" s="222">
        <v>44206.511805555558</v>
      </c>
      <c r="E467" s="223">
        <v>-4</v>
      </c>
    </row>
    <row r="468" spans="2:5" x14ac:dyDescent="0.3">
      <c r="B468" s="221" t="s">
        <v>1005</v>
      </c>
      <c r="C468" s="222">
        <v>44206.440972222219</v>
      </c>
      <c r="D468" s="222">
        <v>44206.511805555558</v>
      </c>
      <c r="E468" s="223">
        <v>0.51</v>
      </c>
    </row>
    <row r="469" spans="2:5" x14ac:dyDescent="0.3">
      <c r="B469" s="221" t="s">
        <v>1006</v>
      </c>
      <c r="C469" s="222">
        <v>44206.440972222219</v>
      </c>
      <c r="D469" s="222">
        <v>44206.511805555558</v>
      </c>
      <c r="E469" s="223">
        <v>-5.67</v>
      </c>
    </row>
    <row r="470" spans="2:5" x14ac:dyDescent="0.3">
      <c r="B470" s="221" t="s">
        <v>1007</v>
      </c>
      <c r="C470" s="222">
        <v>44206.440972222219</v>
      </c>
      <c r="D470" s="222">
        <v>44206.509027777778</v>
      </c>
      <c r="E470" s="223">
        <v>17.2</v>
      </c>
    </row>
    <row r="471" spans="2:5" x14ac:dyDescent="0.3">
      <c r="B471" s="221" t="s">
        <v>1008</v>
      </c>
      <c r="C471" s="222">
        <v>44206.440972222219</v>
      </c>
      <c r="D471" s="222">
        <v>44206.493750000001</v>
      </c>
      <c r="E471" s="223">
        <v>7.26</v>
      </c>
    </row>
    <row r="472" spans="2:5" x14ac:dyDescent="0.3">
      <c r="B472" s="221" t="s">
        <v>1009</v>
      </c>
      <c r="C472" s="222">
        <v>44206.395833333336</v>
      </c>
      <c r="D472" s="222">
        <v>44206.474999999999</v>
      </c>
      <c r="E472" s="223">
        <v>4.55</v>
      </c>
    </row>
    <row r="473" spans="2:5" x14ac:dyDescent="0.3">
      <c r="B473" s="221" t="s">
        <v>1010</v>
      </c>
      <c r="C473" s="222">
        <v>44206.4375</v>
      </c>
      <c r="D473" s="222">
        <v>44206.463888888888</v>
      </c>
      <c r="E473" s="223">
        <v>-20</v>
      </c>
    </row>
    <row r="474" spans="2:5" x14ac:dyDescent="0.3">
      <c r="B474" s="221" t="s">
        <v>1010</v>
      </c>
      <c r="C474" s="222">
        <v>44206.440972222219</v>
      </c>
      <c r="D474" s="222">
        <v>44206.463888888888</v>
      </c>
      <c r="E474" s="223">
        <v>22</v>
      </c>
    </row>
    <row r="475" spans="2:5" x14ac:dyDescent="0.3">
      <c r="B475" s="221" t="s">
        <v>1011</v>
      </c>
      <c r="C475" s="222">
        <v>44206.395833333336</v>
      </c>
      <c r="D475" s="222">
        <v>44206.456944444442</v>
      </c>
      <c r="E475" s="223">
        <v>2.38</v>
      </c>
    </row>
    <row r="476" spans="2:5" x14ac:dyDescent="0.3">
      <c r="B476" s="221" t="s">
        <v>1012</v>
      </c>
      <c r="C476" s="222">
        <v>44206.395833333336</v>
      </c>
      <c r="D476" s="222">
        <v>44206.456944444442</v>
      </c>
      <c r="E476" s="223">
        <v>4.4000000000000004</v>
      </c>
    </row>
    <row r="477" spans="2:5" x14ac:dyDescent="0.3">
      <c r="B477" s="221" t="s">
        <v>1013</v>
      </c>
      <c r="C477" s="222">
        <v>44206.395833333336</v>
      </c>
      <c r="D477" s="222">
        <v>44206.429861111108</v>
      </c>
      <c r="E477" s="223">
        <v>5.28</v>
      </c>
    </row>
    <row r="478" spans="2:5" x14ac:dyDescent="0.3">
      <c r="B478" s="221" t="s">
        <v>1014</v>
      </c>
      <c r="C478" s="222">
        <v>44207.854166666664</v>
      </c>
      <c r="D478" s="222">
        <v>44207.932638888888</v>
      </c>
      <c r="E478" s="223">
        <v>-280</v>
      </c>
    </row>
    <row r="479" spans="2:5" x14ac:dyDescent="0.3">
      <c r="B479" s="221" t="s">
        <v>1015</v>
      </c>
      <c r="C479" s="222">
        <v>44207.854166666664</v>
      </c>
      <c r="D479" s="222">
        <v>44207.932638888888</v>
      </c>
      <c r="E479" s="223">
        <v>-207.01</v>
      </c>
    </row>
    <row r="480" spans="2:5" x14ac:dyDescent="0.3">
      <c r="B480" s="221" t="s">
        <v>1016</v>
      </c>
      <c r="C480" s="222">
        <v>44207.854166666664</v>
      </c>
      <c r="D480" s="222">
        <v>44207.932638888888</v>
      </c>
      <c r="E480" s="223">
        <v>-7</v>
      </c>
    </row>
    <row r="481" spans="2:5" x14ac:dyDescent="0.3">
      <c r="B481" s="221" t="s">
        <v>1017</v>
      </c>
      <c r="C481" s="222">
        <v>44207.854166666664</v>
      </c>
      <c r="D481" s="222">
        <v>44207.932638888888</v>
      </c>
      <c r="E481" s="223">
        <v>-200</v>
      </c>
    </row>
    <row r="482" spans="2:5" x14ac:dyDescent="0.3">
      <c r="B482" s="221" t="s">
        <v>1018</v>
      </c>
      <c r="C482" s="222">
        <v>44207.854166666664</v>
      </c>
      <c r="D482" s="222">
        <v>44207.886805555558</v>
      </c>
      <c r="E482" s="223">
        <v>-8</v>
      </c>
    </row>
    <row r="483" spans="2:5" x14ac:dyDescent="0.3">
      <c r="B483" s="221" t="s">
        <v>1019</v>
      </c>
      <c r="C483" s="222">
        <v>44207.854166666664</v>
      </c>
      <c r="D483" s="222">
        <v>44207.886805555558</v>
      </c>
      <c r="E483" s="223">
        <v>-120</v>
      </c>
    </row>
    <row r="484" spans="2:5" x14ac:dyDescent="0.3">
      <c r="B484" s="221" t="s">
        <v>1020</v>
      </c>
      <c r="C484" s="222">
        <v>44207.792361111111</v>
      </c>
      <c r="D484" s="222">
        <v>44207.869444444441</v>
      </c>
      <c r="E484" s="223">
        <v>-100</v>
      </c>
    </row>
    <row r="485" spans="2:5" x14ac:dyDescent="0.3">
      <c r="B485" s="221" t="s">
        <v>1021</v>
      </c>
      <c r="C485" s="222">
        <v>44207.792361111111</v>
      </c>
      <c r="D485" s="222">
        <v>44207.868750000001</v>
      </c>
      <c r="E485" s="223">
        <v>-7</v>
      </c>
    </row>
    <row r="486" spans="2:5" x14ac:dyDescent="0.3">
      <c r="B486" s="221" t="s">
        <v>1022</v>
      </c>
      <c r="C486" s="222">
        <v>44207.792361111111</v>
      </c>
      <c r="D486" s="222">
        <v>44207.868750000001</v>
      </c>
      <c r="E486" s="223">
        <v>2.0299999999999998</v>
      </c>
    </row>
    <row r="487" spans="2:5" x14ac:dyDescent="0.3">
      <c r="B487" s="221" t="s">
        <v>1023</v>
      </c>
      <c r="C487" s="222">
        <v>44207.792361111111</v>
      </c>
      <c r="D487" s="222">
        <v>44207.868750000001</v>
      </c>
      <c r="E487" s="223">
        <v>-5</v>
      </c>
    </row>
    <row r="488" spans="2:5" x14ac:dyDescent="0.3">
      <c r="B488" s="221" t="s">
        <v>1024</v>
      </c>
      <c r="C488" s="222">
        <v>44207.791666666664</v>
      </c>
      <c r="D488" s="222">
        <v>44207.868055555555</v>
      </c>
      <c r="E488" s="223">
        <v>14.66</v>
      </c>
    </row>
    <row r="489" spans="2:5" x14ac:dyDescent="0.3">
      <c r="B489" s="221" t="s">
        <v>1025</v>
      </c>
      <c r="C489" s="222">
        <v>44207.780555555553</v>
      </c>
      <c r="D489" s="222">
        <v>44207.859027777777</v>
      </c>
      <c r="E489" s="223">
        <v>12.47</v>
      </c>
    </row>
    <row r="490" spans="2:5" x14ac:dyDescent="0.3">
      <c r="B490" s="221" t="s">
        <v>1026</v>
      </c>
      <c r="C490" s="222">
        <v>44207.770833333336</v>
      </c>
      <c r="D490" s="222">
        <v>44207.847916666666</v>
      </c>
      <c r="E490" s="223">
        <v>20.41</v>
      </c>
    </row>
    <row r="491" spans="2:5" x14ac:dyDescent="0.3">
      <c r="B491" s="221" t="s">
        <v>1027</v>
      </c>
      <c r="C491" s="222">
        <v>44207.708333333336</v>
      </c>
      <c r="D491" s="222">
        <v>44207.789583333331</v>
      </c>
      <c r="E491" s="223">
        <v>-9.84</v>
      </c>
    </row>
    <row r="492" spans="2:5" x14ac:dyDescent="0.3">
      <c r="B492" s="221" t="s">
        <v>1028</v>
      </c>
      <c r="C492" s="222">
        <v>44207.708333333336</v>
      </c>
      <c r="D492" s="222">
        <v>44207.788888888892</v>
      </c>
      <c r="E492" s="223">
        <v>23.2</v>
      </c>
    </row>
    <row r="493" spans="2:5" x14ac:dyDescent="0.3">
      <c r="B493" s="221" t="s">
        <v>1029</v>
      </c>
      <c r="C493" s="222">
        <v>44207.708333333336</v>
      </c>
      <c r="D493" s="222">
        <v>44207.788888888892</v>
      </c>
      <c r="E493" s="223">
        <v>-50</v>
      </c>
    </row>
    <row r="494" spans="2:5" x14ac:dyDescent="0.3">
      <c r="B494" s="221" t="s">
        <v>1030</v>
      </c>
      <c r="C494" s="222">
        <v>44207.708333333336</v>
      </c>
      <c r="D494" s="222">
        <v>44207.788888888892</v>
      </c>
      <c r="E494" s="223">
        <v>88.02</v>
      </c>
    </row>
    <row r="495" spans="2:5" x14ac:dyDescent="0.3">
      <c r="B495" s="221" t="s">
        <v>1031</v>
      </c>
      <c r="C495" s="222">
        <v>44207.677777777775</v>
      </c>
      <c r="D495" s="222">
        <v>44207.758333333331</v>
      </c>
      <c r="E495" s="223">
        <v>-121.99</v>
      </c>
    </row>
    <row r="496" spans="2:5" x14ac:dyDescent="0.3">
      <c r="B496" s="221" t="s">
        <v>1032</v>
      </c>
      <c r="C496" s="222">
        <v>44207.666666666664</v>
      </c>
      <c r="D496" s="222">
        <v>44207.747916666667</v>
      </c>
      <c r="E496" s="223">
        <v>24.85</v>
      </c>
    </row>
    <row r="497" spans="2:5" x14ac:dyDescent="0.3">
      <c r="B497" s="221" t="s">
        <v>1033</v>
      </c>
      <c r="C497" s="222">
        <v>44207.666666666664</v>
      </c>
      <c r="D497" s="222">
        <v>44207.745138888888</v>
      </c>
      <c r="E497" s="223">
        <v>-122.52</v>
      </c>
    </row>
    <row r="498" spans="2:5" x14ac:dyDescent="0.3">
      <c r="B498" s="221" t="s">
        <v>1034</v>
      </c>
      <c r="C498" s="222">
        <v>44207.708333333336</v>
      </c>
      <c r="D498" s="222">
        <v>44207.740972222222</v>
      </c>
      <c r="E498" s="223">
        <v>-7</v>
      </c>
    </row>
    <row r="499" spans="2:5" x14ac:dyDescent="0.3">
      <c r="B499" s="221" t="s">
        <v>1035</v>
      </c>
      <c r="C499" s="222">
        <v>44207.708333333336</v>
      </c>
      <c r="D499" s="222">
        <v>44207.73541666667</v>
      </c>
      <c r="E499" s="223">
        <v>-34</v>
      </c>
    </row>
    <row r="500" spans="2:5" x14ac:dyDescent="0.3">
      <c r="B500" s="221" t="s">
        <v>1036</v>
      </c>
      <c r="C500" s="222">
        <v>44207.708333333336</v>
      </c>
      <c r="D500" s="222">
        <v>44207.723611111112</v>
      </c>
      <c r="E500" s="223">
        <v>4.55</v>
      </c>
    </row>
    <row r="501" spans="2:5" x14ac:dyDescent="0.3">
      <c r="B501" s="221" t="s">
        <v>1037</v>
      </c>
      <c r="C501" s="222">
        <v>44207.607638888891</v>
      </c>
      <c r="D501" s="222">
        <v>44207.689583333333</v>
      </c>
      <c r="E501" s="223">
        <v>0.4</v>
      </c>
    </row>
    <row r="502" spans="2:5" x14ac:dyDescent="0.3">
      <c r="B502" s="221" t="s">
        <v>1038</v>
      </c>
      <c r="C502" s="222">
        <v>44207.607638888891</v>
      </c>
      <c r="D502" s="222">
        <v>44207.689583333333</v>
      </c>
      <c r="E502" s="223">
        <v>2.48</v>
      </c>
    </row>
    <row r="503" spans="2:5" x14ac:dyDescent="0.3">
      <c r="B503" s="221" t="s">
        <v>1039</v>
      </c>
      <c r="C503" s="222">
        <v>44207.607638888891</v>
      </c>
      <c r="D503" s="222">
        <v>44207.689583333333</v>
      </c>
      <c r="E503" s="223">
        <v>0.22</v>
      </c>
    </row>
    <row r="504" spans="2:5" x14ac:dyDescent="0.3">
      <c r="B504" s="221" t="s">
        <v>1040</v>
      </c>
      <c r="C504" s="222">
        <v>44207.607638888891</v>
      </c>
      <c r="D504" s="222">
        <v>44207.689583333333</v>
      </c>
      <c r="E504" s="223">
        <v>2.68</v>
      </c>
    </row>
    <row r="505" spans="2:5" x14ac:dyDescent="0.3">
      <c r="B505" s="221" t="s">
        <v>1041</v>
      </c>
      <c r="C505" s="222">
        <v>44207.607638888891</v>
      </c>
      <c r="D505" s="222">
        <v>44207.689583333333</v>
      </c>
      <c r="E505" s="223">
        <v>-113.85</v>
      </c>
    </row>
    <row r="506" spans="2:5" x14ac:dyDescent="0.3">
      <c r="B506" s="221" t="s">
        <v>1042</v>
      </c>
      <c r="C506" s="222">
        <v>44207.584027777775</v>
      </c>
      <c r="D506" s="222">
        <v>44207.659722222219</v>
      </c>
      <c r="E506" s="223">
        <v>-2</v>
      </c>
    </row>
    <row r="507" spans="2:5" x14ac:dyDescent="0.3">
      <c r="B507" s="221" t="s">
        <v>1043</v>
      </c>
      <c r="C507" s="222">
        <v>44207.584027777775</v>
      </c>
      <c r="D507" s="222">
        <v>44207.659722222219</v>
      </c>
      <c r="E507" s="223">
        <v>40.729999999999997</v>
      </c>
    </row>
    <row r="508" spans="2:5" x14ac:dyDescent="0.3">
      <c r="B508" s="221" t="s">
        <v>1043</v>
      </c>
      <c r="C508" s="222">
        <v>44207.583333333336</v>
      </c>
      <c r="D508" s="222">
        <v>44207.659722222219</v>
      </c>
      <c r="E508" s="223">
        <v>32.26</v>
      </c>
    </row>
    <row r="509" spans="2:5" x14ac:dyDescent="0.3">
      <c r="B509" s="221" t="s">
        <v>1044</v>
      </c>
      <c r="C509" s="222">
        <v>44207.582638888889</v>
      </c>
      <c r="D509" s="222">
        <v>44207.657638888886</v>
      </c>
      <c r="E509" s="223">
        <v>-7</v>
      </c>
    </row>
    <row r="510" spans="2:5" x14ac:dyDescent="0.3">
      <c r="B510" s="221" t="s">
        <v>1045</v>
      </c>
      <c r="C510" s="222">
        <v>44207.582638888889</v>
      </c>
      <c r="D510" s="222">
        <v>44207.654166666667</v>
      </c>
      <c r="E510" s="223">
        <v>17.5</v>
      </c>
    </row>
    <row r="511" spans="2:5" x14ac:dyDescent="0.3">
      <c r="B511" s="221" t="s">
        <v>1046</v>
      </c>
      <c r="C511" s="222">
        <v>44207.584027777775</v>
      </c>
      <c r="D511" s="222">
        <v>44207.645138888889</v>
      </c>
      <c r="E511" s="223">
        <v>8.4</v>
      </c>
    </row>
    <row r="512" spans="2:5" x14ac:dyDescent="0.3">
      <c r="B512" s="221" t="s">
        <v>1047</v>
      </c>
      <c r="C512" s="222">
        <v>44207.582638888889</v>
      </c>
      <c r="D512" s="222">
        <v>44207.643055555556</v>
      </c>
      <c r="E512" s="223">
        <v>15.75</v>
      </c>
    </row>
    <row r="513" spans="2:5" x14ac:dyDescent="0.3">
      <c r="B513" s="221" t="s">
        <v>1048</v>
      </c>
      <c r="C513" s="222">
        <v>44207.582638888889</v>
      </c>
      <c r="D513" s="222">
        <v>44207.64166666667</v>
      </c>
      <c r="E513" s="223">
        <v>59.69</v>
      </c>
    </row>
    <row r="514" spans="2:5" x14ac:dyDescent="0.3">
      <c r="B514" s="221" t="s">
        <v>1049</v>
      </c>
      <c r="C514" s="222">
        <v>44207.607638888891</v>
      </c>
      <c r="D514" s="222">
        <v>44207.63958333333</v>
      </c>
      <c r="E514" s="223">
        <v>14.7</v>
      </c>
    </row>
    <row r="515" spans="2:5" x14ac:dyDescent="0.3">
      <c r="B515" s="221" t="s">
        <v>1050</v>
      </c>
      <c r="C515" s="222">
        <v>44207.582638888889</v>
      </c>
      <c r="D515" s="222">
        <v>44207.637499999997</v>
      </c>
      <c r="E515" s="223">
        <v>44.5</v>
      </c>
    </row>
    <row r="516" spans="2:5" x14ac:dyDescent="0.3">
      <c r="B516" s="221" t="s">
        <v>1051</v>
      </c>
      <c r="C516" s="222">
        <v>44207.582638888889</v>
      </c>
      <c r="D516" s="222">
        <v>44207.636111111111</v>
      </c>
      <c r="E516" s="223">
        <v>26.46</v>
      </c>
    </row>
    <row r="517" spans="2:5" x14ac:dyDescent="0.3">
      <c r="B517" s="221" t="s">
        <v>1052</v>
      </c>
      <c r="C517" s="222">
        <v>44207.582638888889</v>
      </c>
      <c r="D517" s="222">
        <v>44207.626388888886</v>
      </c>
      <c r="E517" s="223">
        <v>16</v>
      </c>
    </row>
    <row r="518" spans="2:5" x14ac:dyDescent="0.3">
      <c r="B518" s="221" t="s">
        <v>1053</v>
      </c>
      <c r="C518" s="222">
        <v>44207.586805555555</v>
      </c>
      <c r="D518" s="222">
        <v>44207.620138888888</v>
      </c>
      <c r="E518" s="223">
        <v>1.36</v>
      </c>
    </row>
    <row r="519" spans="2:5" x14ac:dyDescent="0.3">
      <c r="B519" s="221" t="s">
        <v>1054</v>
      </c>
      <c r="C519" s="222">
        <v>44207.584027777775</v>
      </c>
      <c r="D519" s="222">
        <v>44207.616666666669</v>
      </c>
      <c r="E519" s="223">
        <v>0.42</v>
      </c>
    </row>
    <row r="520" spans="2:5" x14ac:dyDescent="0.3">
      <c r="B520" s="221" t="s">
        <v>1055</v>
      </c>
      <c r="C520" s="222">
        <v>44207.583333333336</v>
      </c>
      <c r="D520" s="222">
        <v>44207.615972222222</v>
      </c>
      <c r="E520" s="223">
        <v>7.5</v>
      </c>
    </row>
    <row r="521" spans="2:5" x14ac:dyDescent="0.3">
      <c r="B521" s="221" t="s">
        <v>1055</v>
      </c>
      <c r="C521" s="222">
        <v>44207.584027777775</v>
      </c>
      <c r="D521" s="222">
        <v>44207.615972222222</v>
      </c>
      <c r="E521" s="223">
        <v>-4.59</v>
      </c>
    </row>
    <row r="522" spans="2:5" x14ac:dyDescent="0.3">
      <c r="B522" s="221" t="s">
        <v>1056</v>
      </c>
      <c r="C522" s="222">
        <v>44207.582638888889</v>
      </c>
      <c r="D522" s="222">
        <v>44207.614583333336</v>
      </c>
      <c r="E522" s="223">
        <v>0.1</v>
      </c>
    </row>
    <row r="523" spans="2:5" x14ac:dyDescent="0.3">
      <c r="B523" s="221" t="s">
        <v>1057</v>
      </c>
      <c r="C523" s="222">
        <v>44207.582638888889</v>
      </c>
      <c r="D523" s="222">
        <v>44207.613194444442</v>
      </c>
      <c r="E523" s="223">
        <v>17</v>
      </c>
    </row>
    <row r="524" spans="2:5" x14ac:dyDescent="0.3">
      <c r="B524" s="221" t="s">
        <v>1058</v>
      </c>
      <c r="C524" s="222">
        <v>44208.864583333336</v>
      </c>
      <c r="D524" s="222">
        <v>44208.943055555559</v>
      </c>
      <c r="E524" s="223">
        <v>-7</v>
      </c>
    </row>
    <row r="525" spans="2:5" x14ac:dyDescent="0.3">
      <c r="B525" s="221" t="s">
        <v>1059</v>
      </c>
      <c r="C525" s="222">
        <v>44208.864583333336</v>
      </c>
      <c r="D525" s="222">
        <v>44208.943055555559</v>
      </c>
      <c r="E525" s="223">
        <v>4.38</v>
      </c>
    </row>
    <row r="526" spans="2:5" x14ac:dyDescent="0.3">
      <c r="B526" s="221" t="s">
        <v>1060</v>
      </c>
      <c r="C526" s="222">
        <v>44208.864583333336</v>
      </c>
      <c r="D526" s="222">
        <v>44208.943055555559</v>
      </c>
      <c r="E526" s="223">
        <v>-2</v>
      </c>
    </row>
    <row r="527" spans="2:5" x14ac:dyDescent="0.3">
      <c r="B527" s="221" t="s">
        <v>1061</v>
      </c>
      <c r="C527" s="222">
        <v>44208.864583333336</v>
      </c>
      <c r="D527" s="222">
        <v>44208.943055555559</v>
      </c>
      <c r="E527" s="223">
        <v>4.63</v>
      </c>
    </row>
    <row r="528" spans="2:5" x14ac:dyDescent="0.3">
      <c r="B528" s="221" t="s">
        <v>1062</v>
      </c>
      <c r="C528" s="222">
        <v>44208.864583333336</v>
      </c>
      <c r="D528" s="222">
        <v>44208.9375</v>
      </c>
      <c r="E528" s="223">
        <v>2.2000000000000002</v>
      </c>
    </row>
    <row r="529" spans="2:5" x14ac:dyDescent="0.3">
      <c r="B529" s="221" t="s">
        <v>1063</v>
      </c>
      <c r="C529" s="222">
        <v>44208.864583333336</v>
      </c>
      <c r="D529" s="222">
        <v>44208.923611111109</v>
      </c>
      <c r="E529" s="223">
        <v>8.1</v>
      </c>
    </row>
    <row r="530" spans="2:5" x14ac:dyDescent="0.3">
      <c r="B530" s="221" t="s">
        <v>1064</v>
      </c>
      <c r="C530" s="222">
        <v>44208.792361111111</v>
      </c>
      <c r="D530" s="222">
        <v>44208.869444444441</v>
      </c>
      <c r="E530" s="223">
        <v>1.32</v>
      </c>
    </row>
    <row r="531" spans="2:5" x14ac:dyDescent="0.3">
      <c r="B531" s="221" t="s">
        <v>1065</v>
      </c>
      <c r="C531" s="222">
        <v>44208.792361111111</v>
      </c>
      <c r="D531" s="222">
        <v>44208.869444444441</v>
      </c>
      <c r="E531" s="223">
        <v>-0.72</v>
      </c>
    </row>
    <row r="532" spans="2:5" x14ac:dyDescent="0.3">
      <c r="B532" s="221" t="s">
        <v>1066</v>
      </c>
      <c r="C532" s="222">
        <v>44208.792361111111</v>
      </c>
      <c r="D532" s="222">
        <v>44208.856249999997</v>
      </c>
      <c r="E532" s="223">
        <v>1.17</v>
      </c>
    </row>
    <row r="533" spans="2:5" x14ac:dyDescent="0.3">
      <c r="B533" s="221" t="s">
        <v>1067</v>
      </c>
      <c r="C533" s="222">
        <v>44208.792361111111</v>
      </c>
      <c r="D533" s="222">
        <v>44208.851388888892</v>
      </c>
      <c r="E533" s="223">
        <v>0.81</v>
      </c>
    </row>
    <row r="534" spans="2:5" x14ac:dyDescent="0.3">
      <c r="B534" s="221" t="s">
        <v>1068</v>
      </c>
      <c r="C534" s="222">
        <v>44208.792361111111</v>
      </c>
      <c r="D534" s="222">
        <v>44208.823611111111</v>
      </c>
      <c r="E534" s="223">
        <v>1.63</v>
      </c>
    </row>
    <row r="535" spans="2:5" x14ac:dyDescent="0.3">
      <c r="B535" s="221" t="s">
        <v>1069</v>
      </c>
      <c r="C535" s="222">
        <v>44208.698611111111</v>
      </c>
      <c r="D535" s="222">
        <v>44208.779861111114</v>
      </c>
      <c r="E535" s="223">
        <v>0.74</v>
      </c>
    </row>
    <row r="536" spans="2:5" x14ac:dyDescent="0.3">
      <c r="B536" s="221" t="s">
        <v>1070</v>
      </c>
      <c r="C536" s="222">
        <v>44208.698611111111</v>
      </c>
      <c r="D536" s="222">
        <v>44208.779861111114</v>
      </c>
      <c r="E536" s="223">
        <v>-7</v>
      </c>
    </row>
    <row r="537" spans="2:5" x14ac:dyDescent="0.3">
      <c r="B537" s="221" t="s">
        <v>1071</v>
      </c>
      <c r="C537" s="222">
        <v>44208.698611111111</v>
      </c>
      <c r="D537" s="222">
        <v>44208.779861111114</v>
      </c>
      <c r="E537" s="223">
        <v>0.35</v>
      </c>
    </row>
    <row r="538" spans="2:5" x14ac:dyDescent="0.3">
      <c r="B538" s="221" t="s">
        <v>1072</v>
      </c>
      <c r="C538" s="222">
        <v>44208.698611111111</v>
      </c>
      <c r="D538" s="222">
        <v>44208.779861111114</v>
      </c>
      <c r="E538" s="223">
        <v>10.8</v>
      </c>
    </row>
    <row r="539" spans="2:5" x14ac:dyDescent="0.3">
      <c r="B539" s="221" t="s">
        <v>1073</v>
      </c>
      <c r="C539" s="222">
        <v>44208.697916666664</v>
      </c>
      <c r="D539" s="222">
        <v>44208.777777777781</v>
      </c>
      <c r="E539" s="223">
        <v>0.08</v>
      </c>
    </row>
    <row r="540" spans="2:5" x14ac:dyDescent="0.3">
      <c r="B540" s="221" t="s">
        <v>1074</v>
      </c>
      <c r="C540" s="222">
        <v>44208.697916666664</v>
      </c>
      <c r="D540" s="222">
        <v>44208.777777777781</v>
      </c>
      <c r="E540" s="223">
        <v>0.3</v>
      </c>
    </row>
    <row r="541" spans="2:5" x14ac:dyDescent="0.3">
      <c r="B541" s="221" t="s">
        <v>1075</v>
      </c>
      <c r="C541" s="222">
        <v>44208.666666666664</v>
      </c>
      <c r="D541" s="222">
        <v>44208.74722222222</v>
      </c>
      <c r="E541" s="223">
        <v>0.35</v>
      </c>
    </row>
    <row r="542" spans="2:5" x14ac:dyDescent="0.3">
      <c r="B542" s="221" t="s">
        <v>1076</v>
      </c>
      <c r="C542" s="222">
        <v>44208.697916666664</v>
      </c>
      <c r="D542" s="222">
        <v>44208.74722222222</v>
      </c>
      <c r="E542" s="223">
        <v>7</v>
      </c>
    </row>
    <row r="543" spans="2:5" x14ac:dyDescent="0.3">
      <c r="B543" s="221" t="s">
        <v>1077</v>
      </c>
      <c r="C543" s="222">
        <v>44208.666666666664</v>
      </c>
      <c r="D543" s="222">
        <v>44208.744444444441</v>
      </c>
      <c r="E543" s="223">
        <v>0.21</v>
      </c>
    </row>
    <row r="544" spans="2:5" x14ac:dyDescent="0.3">
      <c r="B544" s="221" t="s">
        <v>1078</v>
      </c>
      <c r="C544" s="222">
        <v>44208.698611111111</v>
      </c>
      <c r="D544" s="222">
        <v>44208.731249999997</v>
      </c>
      <c r="E544" s="223">
        <v>2.06</v>
      </c>
    </row>
    <row r="545" spans="2:5" x14ac:dyDescent="0.3">
      <c r="B545" s="221" t="s">
        <v>1079</v>
      </c>
      <c r="C545" s="222">
        <v>44208.698611111111</v>
      </c>
      <c r="D545" s="222">
        <v>44208.729861111111</v>
      </c>
      <c r="E545" s="223">
        <v>0.5</v>
      </c>
    </row>
    <row r="546" spans="2:5" x14ac:dyDescent="0.3">
      <c r="B546" s="221" t="s">
        <v>1080</v>
      </c>
      <c r="C546" s="222">
        <v>44208.698611111111</v>
      </c>
      <c r="D546" s="222">
        <v>44208.724999999999</v>
      </c>
      <c r="E546" s="223">
        <v>7.56</v>
      </c>
    </row>
    <row r="547" spans="2:5" x14ac:dyDescent="0.3">
      <c r="B547" s="221" t="s">
        <v>1081</v>
      </c>
      <c r="C547" s="222">
        <v>44208.625</v>
      </c>
      <c r="D547" s="222">
        <v>44208.703472222223</v>
      </c>
      <c r="E547" s="223">
        <v>0.3</v>
      </c>
    </row>
    <row r="548" spans="2:5" x14ac:dyDescent="0.3">
      <c r="B548" s="221" t="s">
        <v>1082</v>
      </c>
      <c r="C548" s="222">
        <v>44208.62222222222</v>
      </c>
      <c r="D548" s="222">
        <v>44208.7</v>
      </c>
      <c r="E548" s="223">
        <v>0.33</v>
      </c>
    </row>
    <row r="549" spans="2:5" x14ac:dyDescent="0.3">
      <c r="B549" s="221" t="s">
        <v>1083</v>
      </c>
      <c r="C549" s="222">
        <v>44208.584027777775</v>
      </c>
      <c r="D549" s="222">
        <v>44208.661111111112</v>
      </c>
      <c r="E549" s="223">
        <v>1.26</v>
      </c>
    </row>
    <row r="550" spans="2:5" x14ac:dyDescent="0.3">
      <c r="B550" s="221" t="s">
        <v>1084</v>
      </c>
      <c r="C550" s="222">
        <v>44208.541666666664</v>
      </c>
      <c r="D550" s="222">
        <v>44208.62222222222</v>
      </c>
      <c r="E550" s="223">
        <v>0.53</v>
      </c>
    </row>
    <row r="551" spans="2:5" x14ac:dyDescent="0.3">
      <c r="B551" s="221" t="s">
        <v>1085</v>
      </c>
      <c r="C551" s="222">
        <v>44208.541666666664</v>
      </c>
      <c r="D551" s="222">
        <v>44208.621527777781</v>
      </c>
      <c r="E551" s="223">
        <v>13.11</v>
      </c>
    </row>
    <row r="552" spans="2:5" x14ac:dyDescent="0.3">
      <c r="B552" s="221" t="s">
        <v>1086</v>
      </c>
      <c r="C552" s="222">
        <v>44208.542361111111</v>
      </c>
      <c r="D552" s="222">
        <v>44208.612500000003</v>
      </c>
      <c r="E552" s="223">
        <v>0.14000000000000001</v>
      </c>
    </row>
    <row r="553" spans="2:5" x14ac:dyDescent="0.3">
      <c r="B553" s="221" t="s">
        <v>1087</v>
      </c>
      <c r="C553" s="222">
        <v>44208.541666666664</v>
      </c>
      <c r="D553" s="222">
        <v>44208.599305555559</v>
      </c>
      <c r="E553" s="223">
        <v>1.23</v>
      </c>
    </row>
    <row r="554" spans="2:5" x14ac:dyDescent="0.3">
      <c r="B554" s="221" t="s">
        <v>1088</v>
      </c>
      <c r="C554" s="222">
        <v>44208.541666666664</v>
      </c>
      <c r="D554" s="222">
        <v>44208.574999999997</v>
      </c>
      <c r="E554" s="223">
        <v>0.21</v>
      </c>
    </row>
    <row r="555" spans="2:5" x14ac:dyDescent="0.3">
      <c r="B555" s="221" t="s">
        <v>1089</v>
      </c>
      <c r="C555" s="222">
        <v>44208.541666666664</v>
      </c>
      <c r="D555" s="222">
        <v>44208.574999999997</v>
      </c>
      <c r="E555" s="223">
        <v>1.01</v>
      </c>
    </row>
    <row r="556" spans="2:5" x14ac:dyDescent="0.3">
      <c r="B556" s="221" t="s">
        <v>1090</v>
      </c>
      <c r="C556" s="222">
        <v>44208.542361111111</v>
      </c>
      <c r="D556" s="222">
        <v>44208.574999999997</v>
      </c>
      <c r="E556" s="223">
        <v>0.24</v>
      </c>
    </row>
    <row r="557" spans="2:5" x14ac:dyDescent="0.3">
      <c r="B557" s="221" t="s">
        <v>1091</v>
      </c>
      <c r="C557" s="222">
        <v>44208.541666666664</v>
      </c>
      <c r="D557" s="222">
        <v>44208.571527777778</v>
      </c>
      <c r="E557" s="223">
        <v>15.06</v>
      </c>
    </row>
    <row r="558" spans="2:5" x14ac:dyDescent="0.3">
      <c r="B558" s="221" t="s">
        <v>1092</v>
      </c>
      <c r="C558" s="222">
        <v>44208.375</v>
      </c>
      <c r="D558" s="222">
        <v>44208.427777777775</v>
      </c>
      <c r="E558" s="223">
        <v>1.05</v>
      </c>
    </row>
    <row r="559" spans="2:5" x14ac:dyDescent="0.3">
      <c r="B559" s="221" t="s">
        <v>1093</v>
      </c>
      <c r="C559" s="222">
        <v>44208.334027777775</v>
      </c>
      <c r="D559" s="222">
        <v>44208.411111111112</v>
      </c>
      <c r="E559" s="223">
        <v>0.7</v>
      </c>
    </row>
    <row r="560" spans="2:5" x14ac:dyDescent="0.3">
      <c r="B560" s="221" t="s">
        <v>1094</v>
      </c>
      <c r="C560" s="222">
        <v>44208.334027777775</v>
      </c>
      <c r="D560" s="222">
        <v>44208.365972222222</v>
      </c>
      <c r="E560" s="223">
        <v>7.05</v>
      </c>
    </row>
    <row r="561" spans="2:5" x14ac:dyDescent="0.3">
      <c r="B561" s="221" t="s">
        <v>1095</v>
      </c>
      <c r="C561" s="222">
        <v>44208.334027777775</v>
      </c>
      <c r="D561" s="222">
        <v>44208.365972222222</v>
      </c>
      <c r="E561" s="223">
        <v>1.26</v>
      </c>
    </row>
    <row r="562" spans="2:5" x14ac:dyDescent="0.3">
      <c r="B562" s="221" t="s">
        <v>1096</v>
      </c>
      <c r="C562" s="222">
        <v>44209.885416666664</v>
      </c>
      <c r="D562" s="222">
        <v>44209.963194444441</v>
      </c>
      <c r="E562" s="223">
        <v>2.29</v>
      </c>
    </row>
    <row r="563" spans="2:5" x14ac:dyDescent="0.3">
      <c r="B563" s="221" t="s">
        <v>1097</v>
      </c>
      <c r="C563" s="222">
        <v>44209.885416666664</v>
      </c>
      <c r="D563" s="222">
        <v>44209.963194444441</v>
      </c>
      <c r="E563" s="223">
        <v>0.3</v>
      </c>
    </row>
    <row r="564" spans="2:5" x14ac:dyDescent="0.3">
      <c r="B564" s="221" t="s">
        <v>1098</v>
      </c>
      <c r="C564" s="222">
        <v>44209.864583333336</v>
      </c>
      <c r="D564" s="222">
        <v>44209.962500000001</v>
      </c>
      <c r="E564" s="223">
        <v>3.71</v>
      </c>
    </row>
    <row r="565" spans="2:5" x14ac:dyDescent="0.3">
      <c r="B565" s="221" t="s">
        <v>1099</v>
      </c>
      <c r="C565" s="222">
        <v>44209.864583333336</v>
      </c>
      <c r="D565" s="222">
        <v>44209.962500000001</v>
      </c>
      <c r="E565" s="223">
        <v>0.42</v>
      </c>
    </row>
    <row r="566" spans="2:5" x14ac:dyDescent="0.3">
      <c r="B566" s="221" t="s">
        <v>1100</v>
      </c>
      <c r="C566" s="222">
        <v>44209.864583333336</v>
      </c>
      <c r="D566" s="222">
        <v>44209.943055555559</v>
      </c>
      <c r="E566" s="223">
        <v>5.81</v>
      </c>
    </row>
    <row r="567" spans="2:5" x14ac:dyDescent="0.3">
      <c r="B567" s="221" t="s">
        <v>1101</v>
      </c>
      <c r="C567" s="222">
        <v>44209.864583333336</v>
      </c>
      <c r="D567" s="222">
        <v>44209.911111111112</v>
      </c>
      <c r="E567" s="223">
        <v>1.96</v>
      </c>
    </row>
    <row r="568" spans="2:5" x14ac:dyDescent="0.3">
      <c r="B568" s="221" t="s">
        <v>1102</v>
      </c>
      <c r="C568" s="222">
        <v>44209.875</v>
      </c>
      <c r="D568" s="222">
        <v>44209.902777777781</v>
      </c>
      <c r="E568" s="223">
        <v>1.2</v>
      </c>
    </row>
    <row r="569" spans="2:5" x14ac:dyDescent="0.3">
      <c r="B569" s="221" t="s">
        <v>1103</v>
      </c>
      <c r="C569" s="222">
        <v>44209.875</v>
      </c>
      <c r="D569" s="222">
        <v>44209.902777777781</v>
      </c>
      <c r="E569" s="223">
        <v>2.4500000000000002</v>
      </c>
    </row>
    <row r="570" spans="2:5" x14ac:dyDescent="0.3">
      <c r="B570" s="221" t="s">
        <v>1104</v>
      </c>
      <c r="C570" s="222">
        <v>44209.864583333336</v>
      </c>
      <c r="D570" s="222">
        <v>44209.896527777775</v>
      </c>
      <c r="E570" s="223">
        <v>-1.2</v>
      </c>
    </row>
    <row r="571" spans="2:5" x14ac:dyDescent="0.3">
      <c r="B571" s="221" t="s">
        <v>1104</v>
      </c>
      <c r="C571" s="222">
        <v>44209.864583333336</v>
      </c>
      <c r="D571" s="222">
        <v>44209.896527777775</v>
      </c>
      <c r="E571" s="223">
        <v>2.2400000000000002</v>
      </c>
    </row>
    <row r="572" spans="2:5" x14ac:dyDescent="0.3">
      <c r="B572" s="221" t="s">
        <v>1105</v>
      </c>
      <c r="C572" s="222">
        <v>44209.864583333336</v>
      </c>
      <c r="D572" s="222">
        <v>44209.896527777775</v>
      </c>
      <c r="E572" s="223">
        <v>3.36</v>
      </c>
    </row>
    <row r="573" spans="2:5" x14ac:dyDescent="0.3">
      <c r="B573" s="221" t="s">
        <v>1106</v>
      </c>
      <c r="C573" s="222">
        <v>44209.834722222222</v>
      </c>
      <c r="D573" s="222">
        <v>44209.886805555558</v>
      </c>
      <c r="E573" s="223">
        <v>3</v>
      </c>
    </row>
    <row r="574" spans="2:5" x14ac:dyDescent="0.3">
      <c r="B574" s="221" t="s">
        <v>1107</v>
      </c>
      <c r="C574" s="222">
        <v>44209.864583333336</v>
      </c>
      <c r="D574" s="222">
        <v>44209.874305555553</v>
      </c>
      <c r="E574" s="223">
        <v>2.1</v>
      </c>
    </row>
    <row r="575" spans="2:5" x14ac:dyDescent="0.3">
      <c r="B575" s="221" t="s">
        <v>1108</v>
      </c>
      <c r="C575" s="222">
        <v>44209.791666666664</v>
      </c>
      <c r="D575" s="222">
        <v>44209.869444444441</v>
      </c>
      <c r="E575" s="223">
        <v>1.5</v>
      </c>
    </row>
    <row r="576" spans="2:5" x14ac:dyDescent="0.3">
      <c r="B576" s="221" t="s">
        <v>1109</v>
      </c>
      <c r="C576" s="222">
        <v>44209.791666666664</v>
      </c>
      <c r="D576" s="222">
        <v>44209.869444444441</v>
      </c>
      <c r="E576" s="223">
        <v>0.83</v>
      </c>
    </row>
    <row r="577" spans="2:5" x14ac:dyDescent="0.3">
      <c r="B577" s="221" t="s">
        <v>1110</v>
      </c>
      <c r="C577" s="222">
        <v>44209.834722222222</v>
      </c>
      <c r="D577" s="222">
        <v>44209.866666666669</v>
      </c>
      <c r="E577" s="223">
        <v>0.14000000000000001</v>
      </c>
    </row>
    <row r="578" spans="2:5" x14ac:dyDescent="0.3">
      <c r="B578" s="221" t="s">
        <v>1111</v>
      </c>
      <c r="C578" s="222">
        <v>44209.697916666664</v>
      </c>
      <c r="D578" s="222">
        <v>44209.775694444441</v>
      </c>
      <c r="E578" s="223">
        <v>4.8099999999999996</v>
      </c>
    </row>
    <row r="579" spans="2:5" x14ac:dyDescent="0.3">
      <c r="B579" s="221" t="s">
        <v>1112</v>
      </c>
      <c r="C579" s="222">
        <v>44209.697916666664</v>
      </c>
      <c r="D579" s="222">
        <v>44209.775694444441</v>
      </c>
      <c r="E579" s="223">
        <v>0.4</v>
      </c>
    </row>
    <row r="580" spans="2:5" x14ac:dyDescent="0.3">
      <c r="B580" s="221" t="s">
        <v>1113</v>
      </c>
      <c r="C580" s="222">
        <v>44209.688194444447</v>
      </c>
      <c r="D580" s="222">
        <v>44209.768055555556</v>
      </c>
      <c r="E580" s="223">
        <v>-8</v>
      </c>
    </row>
    <row r="581" spans="2:5" x14ac:dyDescent="0.3">
      <c r="B581" s="221" t="s">
        <v>1114</v>
      </c>
      <c r="C581" s="222">
        <v>44209.688194444447</v>
      </c>
      <c r="D581" s="222">
        <v>44209.768055555556</v>
      </c>
      <c r="E581" s="223">
        <v>-7</v>
      </c>
    </row>
    <row r="582" spans="2:5" x14ac:dyDescent="0.3">
      <c r="B582" s="221" t="s">
        <v>1115</v>
      </c>
      <c r="C582" s="222">
        <v>44209.688194444447</v>
      </c>
      <c r="D582" s="222">
        <v>44209.76666666667</v>
      </c>
      <c r="E582" s="223">
        <v>20.91</v>
      </c>
    </row>
    <row r="583" spans="2:5" x14ac:dyDescent="0.3">
      <c r="B583" s="221" t="s">
        <v>1116</v>
      </c>
      <c r="C583" s="222">
        <v>44209.688194444447</v>
      </c>
      <c r="D583" s="222">
        <v>44209.745138888888</v>
      </c>
      <c r="E583" s="223">
        <v>2.61</v>
      </c>
    </row>
    <row r="584" spans="2:5" x14ac:dyDescent="0.3">
      <c r="B584" s="221" t="s">
        <v>1117</v>
      </c>
      <c r="C584" s="222">
        <v>44209.688194444447</v>
      </c>
      <c r="D584" s="222">
        <v>44209.738194444442</v>
      </c>
      <c r="E584" s="223">
        <v>2.6</v>
      </c>
    </row>
    <row r="585" spans="2:5" x14ac:dyDescent="0.3">
      <c r="B585" s="221" t="s">
        <v>1118</v>
      </c>
      <c r="C585" s="222">
        <v>44209.688194444447</v>
      </c>
      <c r="D585" s="222">
        <v>44209.719444444447</v>
      </c>
      <c r="E585" s="223">
        <v>3.14</v>
      </c>
    </row>
    <row r="586" spans="2:5" x14ac:dyDescent="0.3">
      <c r="B586" s="221" t="s">
        <v>1119</v>
      </c>
      <c r="C586" s="222">
        <v>44209.688194444447</v>
      </c>
      <c r="D586" s="222">
        <v>44209.708333333336</v>
      </c>
      <c r="E586" s="223">
        <v>0</v>
      </c>
    </row>
    <row r="587" spans="2:5" x14ac:dyDescent="0.3">
      <c r="B587" s="221" t="s">
        <v>1120</v>
      </c>
      <c r="C587" s="222">
        <v>44209.625</v>
      </c>
      <c r="D587" s="222">
        <v>44209.70416666667</v>
      </c>
      <c r="E587" s="223">
        <v>0.4</v>
      </c>
    </row>
    <row r="588" spans="2:5" x14ac:dyDescent="0.3">
      <c r="B588" s="221" t="s">
        <v>1121</v>
      </c>
      <c r="C588" s="222">
        <v>44209.625</v>
      </c>
      <c r="D588" s="222">
        <v>44209.70416666667</v>
      </c>
      <c r="E588" s="223">
        <v>0.13</v>
      </c>
    </row>
    <row r="589" spans="2:5" x14ac:dyDescent="0.3">
      <c r="B589" s="221" t="s">
        <v>1122</v>
      </c>
      <c r="C589" s="222">
        <v>44209.625</v>
      </c>
      <c r="D589" s="222">
        <v>44209.70416666667</v>
      </c>
      <c r="E589" s="223">
        <v>-9.84</v>
      </c>
    </row>
    <row r="590" spans="2:5" x14ac:dyDescent="0.3">
      <c r="B590" s="221" t="s">
        <v>1123</v>
      </c>
      <c r="C590" s="222">
        <v>44209.625</v>
      </c>
      <c r="D590" s="222">
        <v>44209.70416666667</v>
      </c>
      <c r="E590" s="223">
        <v>0.21</v>
      </c>
    </row>
    <row r="591" spans="2:5" x14ac:dyDescent="0.3">
      <c r="B591" s="221" t="s">
        <v>1124</v>
      </c>
      <c r="C591" s="222">
        <v>44209.625</v>
      </c>
      <c r="D591" s="222">
        <v>44209.70416666667</v>
      </c>
      <c r="E591" s="223">
        <v>0.59</v>
      </c>
    </row>
    <row r="592" spans="2:5" x14ac:dyDescent="0.3">
      <c r="B592" s="221" t="s">
        <v>1125</v>
      </c>
      <c r="C592" s="222">
        <v>44209.625</v>
      </c>
      <c r="D592" s="222">
        <v>44209.70416666667</v>
      </c>
      <c r="E592" s="223">
        <v>3.17</v>
      </c>
    </row>
    <row r="593" spans="2:5" x14ac:dyDescent="0.3">
      <c r="B593" s="221" t="s">
        <v>1126</v>
      </c>
      <c r="C593" s="222">
        <v>44209.625</v>
      </c>
      <c r="D593" s="222">
        <v>44209.695138888892</v>
      </c>
      <c r="E593" s="223">
        <v>-6.17</v>
      </c>
    </row>
    <row r="594" spans="2:5" x14ac:dyDescent="0.3">
      <c r="B594" s="221" t="s">
        <v>1127</v>
      </c>
      <c r="C594" s="222">
        <v>44209.625</v>
      </c>
      <c r="D594" s="222">
        <v>44209.695138888892</v>
      </c>
      <c r="E594" s="223">
        <v>0.21</v>
      </c>
    </row>
    <row r="595" spans="2:5" x14ac:dyDescent="0.3">
      <c r="B595" s="221" t="s">
        <v>1128</v>
      </c>
      <c r="C595" s="222">
        <v>44209.625</v>
      </c>
      <c r="D595" s="222">
        <v>44209.695138888892</v>
      </c>
      <c r="E595" s="223">
        <v>0.4</v>
      </c>
    </row>
    <row r="596" spans="2:5" x14ac:dyDescent="0.3">
      <c r="B596" s="221" t="s">
        <v>1129</v>
      </c>
      <c r="C596" s="222">
        <v>44209.625</v>
      </c>
      <c r="D596" s="222">
        <v>44209.695138888892</v>
      </c>
      <c r="E596" s="223">
        <v>0.35</v>
      </c>
    </row>
    <row r="597" spans="2:5" x14ac:dyDescent="0.3">
      <c r="B597" s="221" t="s">
        <v>1130</v>
      </c>
      <c r="C597" s="222">
        <v>44209.625</v>
      </c>
      <c r="D597" s="222">
        <v>44209.679166666669</v>
      </c>
      <c r="E597" s="223">
        <v>1.96</v>
      </c>
    </row>
    <row r="598" spans="2:5" x14ac:dyDescent="0.3">
      <c r="B598" s="221" t="s">
        <v>1131</v>
      </c>
      <c r="C598" s="222">
        <v>44209.583333333336</v>
      </c>
      <c r="D598" s="222">
        <v>44209.669444444444</v>
      </c>
      <c r="E598" s="223">
        <v>0.28000000000000003</v>
      </c>
    </row>
    <row r="599" spans="2:5" x14ac:dyDescent="0.3">
      <c r="B599" s="221" t="s">
        <v>1132</v>
      </c>
      <c r="C599" s="222">
        <v>44209.583333333336</v>
      </c>
      <c r="D599" s="222">
        <v>44209.669444444444</v>
      </c>
      <c r="E599" s="223">
        <v>0.73</v>
      </c>
    </row>
    <row r="600" spans="2:5" x14ac:dyDescent="0.3">
      <c r="B600" s="221" t="s">
        <v>1133</v>
      </c>
      <c r="C600" s="222">
        <v>44209.583333333336</v>
      </c>
      <c r="D600" s="222">
        <v>44209.659722222219</v>
      </c>
      <c r="E600" s="223">
        <v>3.8</v>
      </c>
    </row>
    <row r="601" spans="2:5" x14ac:dyDescent="0.3">
      <c r="B601" s="221" t="s">
        <v>1134</v>
      </c>
      <c r="C601" s="222">
        <v>44209.572916666664</v>
      </c>
      <c r="D601" s="222">
        <v>44209.654861111114</v>
      </c>
      <c r="E601" s="223">
        <v>1.82</v>
      </c>
    </row>
    <row r="602" spans="2:5" x14ac:dyDescent="0.3">
      <c r="B602" s="221" t="s">
        <v>1135</v>
      </c>
      <c r="C602" s="222">
        <v>44209.572916666664</v>
      </c>
      <c r="D602" s="222">
        <v>44209.654861111114</v>
      </c>
      <c r="E602" s="223">
        <v>6.64</v>
      </c>
    </row>
    <row r="603" spans="2:5" x14ac:dyDescent="0.3">
      <c r="B603" s="221" t="s">
        <v>1136</v>
      </c>
      <c r="C603" s="222">
        <v>44209.572916666664</v>
      </c>
      <c r="D603" s="222">
        <v>44209.654861111114</v>
      </c>
      <c r="E603" s="223">
        <v>0.21</v>
      </c>
    </row>
    <row r="604" spans="2:5" x14ac:dyDescent="0.3">
      <c r="B604" s="221" t="s">
        <v>1137</v>
      </c>
      <c r="C604" s="222">
        <v>44209.572916666664</v>
      </c>
      <c r="D604" s="222">
        <v>44209.652083333334</v>
      </c>
      <c r="E604" s="223">
        <v>3.36</v>
      </c>
    </row>
    <row r="605" spans="2:5" x14ac:dyDescent="0.3">
      <c r="B605" s="221" t="s">
        <v>1138</v>
      </c>
      <c r="C605" s="222">
        <v>44209.625</v>
      </c>
      <c r="D605" s="222">
        <v>44209.646527777775</v>
      </c>
      <c r="E605" s="223">
        <v>2.38</v>
      </c>
    </row>
    <row r="606" spans="2:5" x14ac:dyDescent="0.3">
      <c r="B606" s="221" t="s">
        <v>1139</v>
      </c>
      <c r="C606" s="222">
        <v>44209.583333333336</v>
      </c>
      <c r="D606" s="222">
        <v>44209.640972222223</v>
      </c>
      <c r="E606" s="223">
        <v>2.2000000000000002</v>
      </c>
    </row>
    <row r="607" spans="2:5" x14ac:dyDescent="0.3">
      <c r="B607" s="221" t="s">
        <v>1140</v>
      </c>
      <c r="C607" s="222">
        <v>44209.583333333336</v>
      </c>
      <c r="D607" s="222">
        <v>44209.625694444447</v>
      </c>
      <c r="E607" s="223">
        <v>1.4</v>
      </c>
    </row>
    <row r="608" spans="2:5" x14ac:dyDescent="0.3">
      <c r="B608" s="221" t="s">
        <v>1141</v>
      </c>
      <c r="C608" s="222">
        <v>44209.541666666664</v>
      </c>
      <c r="D608" s="222">
        <v>44209.62222222222</v>
      </c>
      <c r="E608" s="223">
        <v>0.35</v>
      </c>
    </row>
    <row r="609" spans="2:5" x14ac:dyDescent="0.3">
      <c r="B609" s="221" t="s">
        <v>1142</v>
      </c>
      <c r="C609" s="222">
        <v>44209.541666666664</v>
      </c>
      <c r="D609" s="222">
        <v>44209.618055555555</v>
      </c>
      <c r="E609" s="223">
        <v>4.0599999999999996</v>
      </c>
    </row>
    <row r="610" spans="2:5" x14ac:dyDescent="0.3">
      <c r="B610" s="221" t="s">
        <v>1143</v>
      </c>
      <c r="C610" s="222">
        <v>44209.541666666664</v>
      </c>
      <c r="D610" s="222">
        <v>44209.613194444442</v>
      </c>
      <c r="E610" s="223">
        <v>0.5</v>
      </c>
    </row>
    <row r="611" spans="2:5" x14ac:dyDescent="0.3">
      <c r="B611" s="221" t="s">
        <v>1144</v>
      </c>
      <c r="C611" s="222">
        <v>44209.541666666664</v>
      </c>
      <c r="D611" s="222">
        <v>44209.613194444442</v>
      </c>
      <c r="E611" s="223">
        <v>7.0000000000000007E-2</v>
      </c>
    </row>
    <row r="612" spans="2:5" x14ac:dyDescent="0.3">
      <c r="B612" s="221" t="s">
        <v>1145</v>
      </c>
      <c r="C612" s="222">
        <v>44209.541666666664</v>
      </c>
      <c r="D612" s="222">
        <v>44209.613194444442</v>
      </c>
      <c r="E612" s="223">
        <v>0.28000000000000003</v>
      </c>
    </row>
    <row r="613" spans="2:5" x14ac:dyDescent="0.3">
      <c r="B613" s="221" t="s">
        <v>1146</v>
      </c>
      <c r="C613" s="222">
        <v>44209.572916666664</v>
      </c>
      <c r="D613" s="222">
        <v>44209.606249999997</v>
      </c>
      <c r="E613" s="223">
        <v>0.56999999999999995</v>
      </c>
    </row>
    <row r="614" spans="2:5" x14ac:dyDescent="0.3">
      <c r="B614" s="221" t="s">
        <v>1147</v>
      </c>
      <c r="C614" s="222">
        <v>44209.572916666664</v>
      </c>
      <c r="D614" s="222">
        <v>44209.601388888892</v>
      </c>
      <c r="E614" s="223">
        <v>1</v>
      </c>
    </row>
    <row r="615" spans="2:5" x14ac:dyDescent="0.3">
      <c r="B615" s="221" t="s">
        <v>1148</v>
      </c>
      <c r="C615" s="222">
        <v>44209.572916666664</v>
      </c>
      <c r="D615" s="222">
        <v>44209.601388888892</v>
      </c>
      <c r="E615" s="223">
        <v>0.3</v>
      </c>
    </row>
    <row r="616" spans="2:5" x14ac:dyDescent="0.3">
      <c r="B616" s="221" t="s">
        <v>1149</v>
      </c>
      <c r="C616" s="222">
        <v>44209.541666666664</v>
      </c>
      <c r="D616" s="222">
        <v>44209.595138888886</v>
      </c>
      <c r="E616" s="223">
        <v>1.33</v>
      </c>
    </row>
    <row r="617" spans="2:5" x14ac:dyDescent="0.3">
      <c r="B617" s="221" t="s">
        <v>1150</v>
      </c>
      <c r="C617" s="222">
        <v>44209.541666666664</v>
      </c>
      <c r="D617" s="222">
        <v>44209.594444444447</v>
      </c>
      <c r="E617" s="223">
        <v>9.5</v>
      </c>
    </row>
    <row r="618" spans="2:5" x14ac:dyDescent="0.3">
      <c r="B618" s="221" t="s">
        <v>1151</v>
      </c>
      <c r="C618" s="222">
        <v>44209.572916666664</v>
      </c>
      <c r="D618" s="222">
        <v>44209.581250000003</v>
      </c>
      <c r="E618" s="223">
        <v>2.2000000000000002</v>
      </c>
    </row>
    <row r="619" spans="2:5" x14ac:dyDescent="0.3">
      <c r="B619" s="221" t="s">
        <v>1152</v>
      </c>
      <c r="C619" s="222">
        <v>44209.572916666664</v>
      </c>
      <c r="D619" s="222">
        <v>44209.581250000003</v>
      </c>
      <c r="E619" s="223">
        <v>0.56000000000000005</v>
      </c>
    </row>
    <row r="620" spans="2:5" x14ac:dyDescent="0.3">
      <c r="B620" s="221" t="s">
        <v>1153</v>
      </c>
      <c r="C620" s="222">
        <v>44209.541666666664</v>
      </c>
      <c r="D620" s="222">
        <v>44209.57708333333</v>
      </c>
      <c r="E620" s="223">
        <v>0.3</v>
      </c>
    </row>
    <row r="621" spans="2:5" x14ac:dyDescent="0.3">
      <c r="B621" s="221" t="s">
        <v>1154</v>
      </c>
      <c r="C621" s="222">
        <v>44209.5</v>
      </c>
      <c r="D621" s="222">
        <v>44209.574305555558</v>
      </c>
      <c r="E621" s="223">
        <v>-4.75</v>
      </c>
    </row>
    <row r="622" spans="2:5" x14ac:dyDescent="0.3">
      <c r="B622" s="221" t="s">
        <v>1155</v>
      </c>
      <c r="C622" s="222">
        <v>44209.5</v>
      </c>
      <c r="D622" s="222">
        <v>44209.574305555558</v>
      </c>
      <c r="E622" s="223">
        <v>3.6</v>
      </c>
    </row>
    <row r="623" spans="2:5" x14ac:dyDescent="0.3">
      <c r="B623" s="221" t="s">
        <v>1156</v>
      </c>
      <c r="C623" s="222">
        <v>44209.5</v>
      </c>
      <c r="D623" s="222">
        <v>44209.574305555558</v>
      </c>
      <c r="E623" s="223">
        <v>0.21</v>
      </c>
    </row>
    <row r="624" spans="2:5" x14ac:dyDescent="0.3">
      <c r="B624" s="221" t="s">
        <v>1157</v>
      </c>
      <c r="C624" s="222">
        <v>44209.541666666664</v>
      </c>
      <c r="D624" s="222">
        <v>44209.564583333333</v>
      </c>
      <c r="E624" s="223">
        <v>0.5</v>
      </c>
    </row>
    <row r="625" spans="2:5" x14ac:dyDescent="0.3">
      <c r="B625" s="221" t="s">
        <v>1158</v>
      </c>
      <c r="C625" s="222">
        <v>44209.5</v>
      </c>
      <c r="D625" s="222">
        <v>44209.563194444447</v>
      </c>
      <c r="E625" s="223">
        <v>2.4500000000000002</v>
      </c>
    </row>
    <row r="626" spans="2:5" x14ac:dyDescent="0.3">
      <c r="B626" s="221" t="s">
        <v>1159</v>
      </c>
      <c r="C626" s="222">
        <v>44209.541666666664</v>
      </c>
      <c r="D626" s="222">
        <v>44209.563194444447</v>
      </c>
      <c r="E626" s="223">
        <v>1.61</v>
      </c>
    </row>
    <row r="627" spans="2:5" x14ac:dyDescent="0.3">
      <c r="B627" s="221" t="s">
        <v>1160</v>
      </c>
      <c r="C627" s="222">
        <v>44209.541666666664</v>
      </c>
      <c r="D627" s="222">
        <v>44209.556250000001</v>
      </c>
      <c r="E627" s="223">
        <v>0.7</v>
      </c>
    </row>
    <row r="628" spans="2:5" x14ac:dyDescent="0.3">
      <c r="B628" s="221" t="s">
        <v>1161</v>
      </c>
      <c r="C628" s="222">
        <v>44209.458333333336</v>
      </c>
      <c r="D628" s="222">
        <v>44209.541666666664</v>
      </c>
      <c r="E628" s="223">
        <v>3.54</v>
      </c>
    </row>
    <row r="629" spans="2:5" x14ac:dyDescent="0.3">
      <c r="B629" s="221" t="s">
        <v>1162</v>
      </c>
      <c r="C629" s="222">
        <v>44209.458333333336</v>
      </c>
      <c r="D629" s="222">
        <v>44209.541666666664</v>
      </c>
      <c r="E629" s="223">
        <v>1.32</v>
      </c>
    </row>
    <row r="630" spans="2:5" x14ac:dyDescent="0.3">
      <c r="B630" s="221" t="s">
        <v>1163</v>
      </c>
      <c r="C630" s="222">
        <v>44209.458333333336</v>
      </c>
      <c r="D630" s="222">
        <v>44209.541666666664</v>
      </c>
      <c r="E630" s="223">
        <v>0.42</v>
      </c>
    </row>
    <row r="631" spans="2:5" x14ac:dyDescent="0.3">
      <c r="B631" s="221" t="s">
        <v>1164</v>
      </c>
      <c r="C631" s="222">
        <v>44209.460416666669</v>
      </c>
      <c r="D631" s="222">
        <v>44209.540277777778</v>
      </c>
      <c r="E631" s="223">
        <v>0.21</v>
      </c>
    </row>
    <row r="632" spans="2:5" x14ac:dyDescent="0.3">
      <c r="B632" s="221" t="s">
        <v>1165</v>
      </c>
      <c r="C632" s="222">
        <v>44209.459027777775</v>
      </c>
      <c r="D632" s="222">
        <v>44209.527777777781</v>
      </c>
      <c r="E632" s="223">
        <v>0.63</v>
      </c>
    </row>
    <row r="633" spans="2:5" x14ac:dyDescent="0.3">
      <c r="B633" s="221" t="s">
        <v>1166</v>
      </c>
      <c r="C633" s="222">
        <v>44209.459027777775</v>
      </c>
      <c r="D633" s="222">
        <v>44209.527777777781</v>
      </c>
      <c r="E633" s="223">
        <v>0.2</v>
      </c>
    </row>
    <row r="634" spans="2:5" x14ac:dyDescent="0.3">
      <c r="B634" s="221" t="s">
        <v>1167</v>
      </c>
      <c r="C634" s="222">
        <v>44209.459027777775</v>
      </c>
      <c r="D634" s="222">
        <v>44209.524305555555</v>
      </c>
      <c r="E634" s="223">
        <v>6.76</v>
      </c>
    </row>
    <row r="635" spans="2:5" x14ac:dyDescent="0.3">
      <c r="B635" s="221" t="s">
        <v>1168</v>
      </c>
      <c r="C635" s="222">
        <v>44209.459027777775</v>
      </c>
      <c r="D635" s="222">
        <v>44209.510416666664</v>
      </c>
      <c r="E635" s="223">
        <v>0.71</v>
      </c>
    </row>
    <row r="636" spans="2:5" x14ac:dyDescent="0.3">
      <c r="B636" s="221" t="s">
        <v>1169</v>
      </c>
      <c r="C636" s="222">
        <v>44209.438888888886</v>
      </c>
      <c r="D636" s="222">
        <v>44209.509027777778</v>
      </c>
      <c r="E636" s="223">
        <v>6.31</v>
      </c>
    </row>
    <row r="637" spans="2:5" x14ac:dyDescent="0.3">
      <c r="B637" s="221" t="s">
        <v>1170</v>
      </c>
      <c r="C637" s="222">
        <v>44209.438888888886</v>
      </c>
      <c r="D637" s="222">
        <v>44209.509027777778</v>
      </c>
      <c r="E637" s="223">
        <v>7.0000000000000007E-2</v>
      </c>
    </row>
    <row r="638" spans="2:5" x14ac:dyDescent="0.3">
      <c r="B638" s="221" t="s">
        <v>1171</v>
      </c>
      <c r="C638" s="222">
        <v>44209.438888888886</v>
      </c>
      <c r="D638" s="222">
        <v>44209.509027777778</v>
      </c>
      <c r="E638" s="223">
        <v>0.28999999999999998</v>
      </c>
    </row>
    <row r="639" spans="2:5" x14ac:dyDescent="0.3">
      <c r="B639" s="221" t="s">
        <v>1172</v>
      </c>
      <c r="C639" s="222">
        <v>44209.438888888886</v>
      </c>
      <c r="D639" s="222">
        <v>44209.509027777778</v>
      </c>
      <c r="E639" s="223">
        <v>1.1599999999999999</v>
      </c>
    </row>
    <row r="640" spans="2:5" x14ac:dyDescent="0.3">
      <c r="B640" s="221" t="s">
        <v>1173</v>
      </c>
      <c r="C640" s="222">
        <v>44209.438888888886</v>
      </c>
      <c r="D640" s="222">
        <v>44209.509027777778</v>
      </c>
      <c r="E640" s="223">
        <v>7</v>
      </c>
    </row>
    <row r="641" spans="2:5" x14ac:dyDescent="0.3">
      <c r="B641" s="221" t="s">
        <v>1174</v>
      </c>
      <c r="C641" s="222">
        <v>44209.438888888886</v>
      </c>
      <c r="D641" s="222">
        <v>44209.49722222222</v>
      </c>
      <c r="E641" s="223">
        <v>1.19</v>
      </c>
    </row>
    <row r="642" spans="2:5" x14ac:dyDescent="0.3">
      <c r="B642" s="221" t="s">
        <v>1175</v>
      </c>
      <c r="C642" s="222">
        <v>44209.459027777775</v>
      </c>
      <c r="D642" s="222">
        <v>44209.486805555556</v>
      </c>
      <c r="E642" s="223">
        <v>3.49</v>
      </c>
    </row>
    <row r="643" spans="2:5" x14ac:dyDescent="0.3">
      <c r="B643" s="221" t="s">
        <v>1176</v>
      </c>
      <c r="C643" s="222">
        <v>44209.438888888886</v>
      </c>
      <c r="D643" s="222">
        <v>44209.47152777778</v>
      </c>
      <c r="E643" s="223">
        <v>1.25</v>
      </c>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Kapitalplan</vt:lpstr>
      <vt:lpstr>Info</vt:lpstr>
      <vt:lpstr>Dia_Gesamt</vt:lpstr>
      <vt:lpstr>bets</vt:lpstr>
      <vt:lpstr>Spiele</vt:lpstr>
      <vt:lpstr>Monat</vt:lpstr>
      <vt:lpstr>Head</vt:lpstr>
      <vt:lpstr>Märkte</vt:lpstr>
      <vt:lpstr>Ende</vt:lpstr>
      <vt:lpstr>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Neumann</dc:creator>
  <cp:lastModifiedBy>Fred Neumann</cp:lastModifiedBy>
  <dcterms:created xsi:type="dcterms:W3CDTF">2020-03-06T09:25:49Z</dcterms:created>
  <dcterms:modified xsi:type="dcterms:W3CDTF">2021-01-14T10:04:51Z</dcterms:modified>
</cp:coreProperties>
</file>